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fbb\draft\"/>
    </mc:Choice>
  </mc:AlternateContent>
  <xr:revisionPtr revIDLastSave="0" documentId="13_ncr:1_{1CB49682-ABEA-4620-9462-1C94EE96BB80}" xr6:coauthVersionLast="47" xr6:coauthVersionMax="47" xr10:uidLastSave="{00000000-0000-0000-0000-000000000000}"/>
  <bookViews>
    <workbookView xWindow="-108" yWindow="-108" windowWidth="46296" windowHeight="25536" activeTab="7" xr2:uid="{9DB55A0B-BA9D-4C2E-9287-950EA1391C43}"/>
  </bookViews>
  <sheets>
    <sheet name="trueraw" sheetId="5" r:id="rId1"/>
    <sheet name="injury_attenuated" sheetId="12" r:id="rId2"/>
    <sheet name="raw" sheetId="1" r:id="rId3"/>
    <sheet name="Traw" sheetId="6" r:id="rId4"/>
    <sheet name="sorted" sheetId="3" r:id="rId5"/>
    <sheet name="Tsorted" sheetId="8" r:id="rId6"/>
    <sheet name="GMs" sheetId="7" r:id="rId7"/>
    <sheet name="AVs" sheetId="4" r:id="rId8"/>
    <sheet name="AVs_avail" sheetId="9" r:id="rId9"/>
    <sheet name="auction in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79" i="4" l="1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AD179" i="4"/>
  <c r="AD178" i="4"/>
  <c r="AD177" i="4"/>
  <c r="AD176" i="4"/>
  <c r="AD175" i="4"/>
  <c r="AD174" i="4"/>
  <c r="AD173" i="4"/>
  <c r="AD172" i="4"/>
  <c r="AD171" i="4"/>
  <c r="AD170" i="4"/>
  <c r="AD169" i="4"/>
  <c r="AD168" i="4"/>
  <c r="AD167" i="4"/>
  <c r="AD166" i="4"/>
  <c r="AD165" i="4"/>
  <c r="AD164" i="4"/>
  <c r="AD163" i="4"/>
  <c r="AD162" i="4"/>
  <c r="AD161" i="4"/>
  <c r="AD160" i="4"/>
  <c r="AD159" i="4"/>
  <c r="AD158" i="4"/>
  <c r="AD157" i="4"/>
  <c r="AD156" i="4"/>
  <c r="AD155" i="4"/>
  <c r="AD154" i="4"/>
  <c r="AD153" i="4"/>
  <c r="AD152" i="4"/>
  <c r="AD151" i="4"/>
  <c r="AD150" i="4"/>
  <c r="AD149" i="4"/>
  <c r="AD148" i="4"/>
  <c r="AD147" i="4"/>
  <c r="AD146" i="4"/>
  <c r="AD145" i="4"/>
  <c r="AD144" i="4"/>
  <c r="AD143" i="4"/>
  <c r="AD142" i="4"/>
  <c r="AD141" i="4"/>
  <c r="AD140" i="4"/>
  <c r="AD139" i="4"/>
  <c r="AD138" i="4"/>
  <c r="AD137" i="4"/>
  <c r="AD136" i="4"/>
  <c r="AD135" i="4"/>
  <c r="AD134" i="4"/>
  <c r="AD133" i="4"/>
  <c r="AD132" i="4"/>
  <c r="AD131" i="4"/>
  <c r="AD130" i="4"/>
  <c r="AD129" i="4"/>
  <c r="AD128" i="4"/>
  <c r="AD127" i="4"/>
  <c r="AD126" i="4"/>
  <c r="AD125" i="4"/>
  <c r="AD124" i="4"/>
  <c r="AD123" i="4"/>
  <c r="AD122" i="4"/>
  <c r="AD121" i="4"/>
  <c r="AD120" i="4"/>
  <c r="AD119" i="4"/>
  <c r="AD118" i="4"/>
  <c r="AD117" i="4"/>
  <c r="AD116" i="4"/>
  <c r="AD115" i="4"/>
  <c r="AD114" i="4"/>
  <c r="AD113" i="4"/>
  <c r="AD112" i="4"/>
  <c r="AD111" i="4"/>
  <c r="AD110" i="4"/>
  <c r="AD109" i="4"/>
  <c r="AD108" i="4"/>
  <c r="AD107" i="4"/>
  <c r="AD106" i="4"/>
  <c r="AD105" i="4"/>
  <c r="AD104" i="4"/>
  <c r="AD103" i="4"/>
  <c r="AD102" i="4"/>
  <c r="AD101" i="4"/>
  <c r="AD100" i="4"/>
  <c r="AD99" i="4"/>
  <c r="AD98" i="4"/>
  <c r="AD97" i="4"/>
  <c r="AD96" i="4"/>
  <c r="AD95" i="4"/>
  <c r="AD94" i="4"/>
  <c r="AD93" i="4"/>
  <c r="AD92" i="4"/>
  <c r="AD91" i="4"/>
  <c r="AD90" i="4"/>
  <c r="AD89" i="4"/>
  <c r="AD88" i="4"/>
  <c r="AD87" i="4"/>
  <c r="AD86" i="4"/>
  <c r="AD85" i="4"/>
  <c r="AD84" i="4"/>
  <c r="AD83" i="4"/>
  <c r="AD82" i="4"/>
  <c r="AD81" i="4"/>
  <c r="AD80" i="4"/>
  <c r="AD79" i="4"/>
  <c r="AD78" i="4"/>
  <c r="AD77" i="4"/>
  <c r="AD76" i="4"/>
  <c r="AD75" i="4"/>
  <c r="AD74" i="4"/>
  <c r="AD73" i="4"/>
  <c r="AD72" i="4"/>
  <c r="AD71" i="4"/>
  <c r="AD70" i="4"/>
  <c r="AD69" i="4"/>
  <c r="AD68" i="4"/>
  <c r="AD67" i="4"/>
  <c r="AD66" i="4"/>
  <c r="AD65" i="4"/>
  <c r="AD64" i="4"/>
  <c r="AD63" i="4"/>
  <c r="AD62" i="4"/>
  <c r="AD61" i="4"/>
  <c r="AD60" i="4"/>
  <c r="AD59" i="4"/>
  <c r="AD58" i="4"/>
  <c r="AD57" i="4"/>
  <c r="AD56" i="4"/>
  <c r="AD55" i="4"/>
  <c r="AD54" i="4"/>
  <c r="AD53" i="4"/>
  <c r="AD52" i="4"/>
  <c r="AD51" i="4"/>
  <c r="AD50" i="4"/>
  <c r="AD49" i="4"/>
  <c r="AD48" i="4"/>
  <c r="AD47" i="4"/>
  <c r="AD46" i="4"/>
  <c r="AD45" i="4"/>
  <c r="AD44" i="4"/>
  <c r="AD43" i="4"/>
  <c r="AD42" i="4"/>
  <c r="AD41" i="4"/>
  <c r="AD40" i="4"/>
  <c r="AD39" i="4"/>
  <c r="AD38" i="4"/>
  <c r="AD37" i="4"/>
  <c r="AD36" i="4"/>
  <c r="AD35" i="4"/>
  <c r="AD34" i="4"/>
  <c r="AD33" i="4"/>
  <c r="AD32" i="4"/>
  <c r="AD31" i="4"/>
  <c r="AD30" i="4"/>
  <c r="AD29" i="4"/>
  <c r="AD28" i="4"/>
  <c r="AD27" i="4"/>
  <c r="AD26" i="4"/>
  <c r="AD25" i="4"/>
  <c r="AD24" i="4"/>
  <c r="AD23" i="4"/>
  <c r="AD22" i="4"/>
  <c r="AD21" i="4"/>
  <c r="AD20" i="4"/>
  <c r="AD19" i="4"/>
  <c r="AD18" i="4"/>
  <c r="AD17" i="4"/>
  <c r="AD16" i="4"/>
  <c r="AD15" i="4"/>
  <c r="AD14" i="4"/>
  <c r="AD13" i="4"/>
  <c r="AD12" i="4"/>
  <c r="AD11" i="4"/>
  <c r="AD10" i="4"/>
  <c r="AD9" i="4"/>
  <c r="AD8" i="4"/>
  <c r="AD7" i="4"/>
  <c r="AD6" i="4"/>
  <c r="AD5" i="4"/>
  <c r="AD4" i="4"/>
  <c r="AD3" i="4"/>
  <c r="AE179" i="4"/>
  <c r="AE178" i="4"/>
  <c r="AE177" i="4"/>
  <c r="AE176" i="4"/>
  <c r="AE175" i="4"/>
  <c r="AE174" i="4"/>
  <c r="AE173" i="4"/>
  <c r="AE172" i="4"/>
  <c r="AE171" i="4"/>
  <c r="AE170" i="4"/>
  <c r="AE169" i="4"/>
  <c r="AE168" i="4"/>
  <c r="AE167" i="4"/>
  <c r="AE166" i="4"/>
  <c r="AE165" i="4"/>
  <c r="AE164" i="4"/>
  <c r="AE163" i="4"/>
  <c r="AE162" i="4"/>
  <c r="AE161" i="4"/>
  <c r="AE160" i="4"/>
  <c r="AE159" i="4"/>
  <c r="AE158" i="4"/>
  <c r="AE157" i="4"/>
  <c r="AE156" i="4"/>
  <c r="AE155" i="4"/>
  <c r="AE154" i="4"/>
  <c r="AE153" i="4"/>
  <c r="AE152" i="4"/>
  <c r="AE151" i="4"/>
  <c r="AE150" i="4"/>
  <c r="AE149" i="4"/>
  <c r="AE148" i="4"/>
  <c r="AE147" i="4"/>
  <c r="AE146" i="4"/>
  <c r="AE145" i="4"/>
  <c r="AE144" i="4"/>
  <c r="AE143" i="4"/>
  <c r="AE142" i="4"/>
  <c r="AE141" i="4"/>
  <c r="AE140" i="4"/>
  <c r="AE139" i="4"/>
  <c r="AE138" i="4"/>
  <c r="AE137" i="4"/>
  <c r="AE136" i="4"/>
  <c r="AE135" i="4"/>
  <c r="AE134" i="4"/>
  <c r="AE133" i="4"/>
  <c r="AE132" i="4"/>
  <c r="AE131" i="4"/>
  <c r="AE130" i="4"/>
  <c r="AE129" i="4"/>
  <c r="AE128" i="4"/>
  <c r="AE127" i="4"/>
  <c r="AE126" i="4"/>
  <c r="AE125" i="4"/>
  <c r="AE124" i="4"/>
  <c r="AE123" i="4"/>
  <c r="AE122" i="4"/>
  <c r="AE121" i="4"/>
  <c r="AE120" i="4"/>
  <c r="AE119" i="4"/>
  <c r="AE118" i="4"/>
  <c r="AE117" i="4"/>
  <c r="AE116" i="4"/>
  <c r="AE115" i="4"/>
  <c r="AE114" i="4"/>
  <c r="AE113" i="4"/>
  <c r="AE112" i="4"/>
  <c r="AE111" i="4"/>
  <c r="AE110" i="4"/>
  <c r="AE109" i="4"/>
  <c r="AE108" i="4"/>
  <c r="AE107" i="4"/>
  <c r="AE106" i="4"/>
  <c r="AE105" i="4"/>
  <c r="AE104" i="4"/>
  <c r="AE103" i="4"/>
  <c r="AE102" i="4"/>
  <c r="AE101" i="4"/>
  <c r="AE100" i="4"/>
  <c r="AE99" i="4"/>
  <c r="AE98" i="4"/>
  <c r="AE97" i="4"/>
  <c r="AE96" i="4"/>
  <c r="AE95" i="4"/>
  <c r="AE94" i="4"/>
  <c r="AE93" i="4"/>
  <c r="AE92" i="4"/>
  <c r="AE91" i="4"/>
  <c r="AE90" i="4"/>
  <c r="AE89" i="4"/>
  <c r="AE88" i="4"/>
  <c r="AE87" i="4"/>
  <c r="AE86" i="4"/>
  <c r="AE85" i="4"/>
  <c r="AE84" i="4"/>
  <c r="AE83" i="4"/>
  <c r="AE82" i="4"/>
  <c r="AE81" i="4"/>
  <c r="AE80" i="4"/>
  <c r="AE79" i="4"/>
  <c r="AE78" i="4"/>
  <c r="AE77" i="4"/>
  <c r="AE76" i="4"/>
  <c r="AE75" i="4"/>
  <c r="AE74" i="4"/>
  <c r="AE73" i="4"/>
  <c r="AE72" i="4"/>
  <c r="AE71" i="4"/>
  <c r="AE70" i="4"/>
  <c r="AE69" i="4"/>
  <c r="AE68" i="4"/>
  <c r="AE67" i="4"/>
  <c r="AE66" i="4"/>
  <c r="AE65" i="4"/>
  <c r="AE64" i="4"/>
  <c r="AE63" i="4"/>
  <c r="AE62" i="4"/>
  <c r="AE61" i="4"/>
  <c r="AE60" i="4"/>
  <c r="AE59" i="4"/>
  <c r="AE58" i="4"/>
  <c r="AE57" i="4"/>
  <c r="AE56" i="4"/>
  <c r="AE55" i="4"/>
  <c r="AE54" i="4"/>
  <c r="AE53" i="4"/>
  <c r="AE52" i="4"/>
  <c r="AE51" i="4"/>
  <c r="AE50" i="4"/>
  <c r="AE49" i="4"/>
  <c r="AE48" i="4"/>
  <c r="AE47" i="4"/>
  <c r="AE46" i="4"/>
  <c r="AE45" i="4"/>
  <c r="AE44" i="4"/>
  <c r="AE43" i="4"/>
  <c r="AE42" i="4"/>
  <c r="AE41" i="4"/>
  <c r="AE40" i="4"/>
  <c r="AE39" i="4"/>
  <c r="AE38" i="4"/>
  <c r="AE37" i="4"/>
  <c r="AE36" i="4"/>
  <c r="AE35" i="4"/>
  <c r="AE34" i="4"/>
  <c r="AE33" i="4"/>
  <c r="AE32" i="4"/>
  <c r="AE31" i="4"/>
  <c r="AE30" i="4"/>
  <c r="AE29" i="4"/>
  <c r="AE28" i="4"/>
  <c r="AE27" i="4"/>
  <c r="AE26" i="4"/>
  <c r="AE25" i="4"/>
  <c r="AE24" i="4"/>
  <c r="AE23" i="4"/>
  <c r="AE22" i="4"/>
  <c r="AE21" i="4"/>
  <c r="AE20" i="4"/>
  <c r="AE19" i="4"/>
  <c r="AE18" i="4"/>
  <c r="AE17" i="4"/>
  <c r="AE16" i="4"/>
  <c r="AE15" i="4"/>
  <c r="AE14" i="4"/>
  <c r="AE13" i="4"/>
  <c r="AE12" i="4"/>
  <c r="AE11" i="4"/>
  <c r="AE10" i="4"/>
  <c r="AE9" i="4"/>
  <c r="AE8" i="4"/>
  <c r="AE7" i="4"/>
  <c r="AE6" i="4"/>
  <c r="AE5" i="4"/>
  <c r="AE4" i="4"/>
  <c r="AE3" i="4"/>
  <c r="AF179" i="4"/>
  <c r="AF178" i="4"/>
  <c r="AF177" i="4"/>
  <c r="AF176" i="4"/>
  <c r="AF175" i="4"/>
  <c r="AF174" i="4"/>
  <c r="AF173" i="4"/>
  <c r="AF172" i="4"/>
  <c r="AF171" i="4"/>
  <c r="AF170" i="4"/>
  <c r="AF169" i="4"/>
  <c r="AF168" i="4"/>
  <c r="AF167" i="4"/>
  <c r="AF166" i="4"/>
  <c r="AF165" i="4"/>
  <c r="AF164" i="4"/>
  <c r="AF163" i="4"/>
  <c r="AF162" i="4"/>
  <c r="AF161" i="4"/>
  <c r="AF160" i="4"/>
  <c r="AF159" i="4"/>
  <c r="AF158" i="4"/>
  <c r="AF157" i="4"/>
  <c r="AF156" i="4"/>
  <c r="AF155" i="4"/>
  <c r="AF154" i="4"/>
  <c r="AF153" i="4"/>
  <c r="AF152" i="4"/>
  <c r="AF151" i="4"/>
  <c r="AF150" i="4"/>
  <c r="AF149" i="4"/>
  <c r="AF148" i="4"/>
  <c r="AF147" i="4"/>
  <c r="AF146" i="4"/>
  <c r="AF145" i="4"/>
  <c r="AF144" i="4"/>
  <c r="AF143" i="4"/>
  <c r="AF142" i="4"/>
  <c r="AF141" i="4"/>
  <c r="AF140" i="4"/>
  <c r="AF139" i="4"/>
  <c r="AF138" i="4"/>
  <c r="AF137" i="4"/>
  <c r="AF136" i="4"/>
  <c r="AF135" i="4"/>
  <c r="AF134" i="4"/>
  <c r="AF133" i="4"/>
  <c r="AF132" i="4"/>
  <c r="AF131" i="4"/>
  <c r="AF130" i="4"/>
  <c r="AF129" i="4"/>
  <c r="AF128" i="4"/>
  <c r="AF127" i="4"/>
  <c r="AF126" i="4"/>
  <c r="AF125" i="4"/>
  <c r="AF124" i="4"/>
  <c r="AF123" i="4"/>
  <c r="AF122" i="4"/>
  <c r="AF121" i="4"/>
  <c r="AF120" i="4"/>
  <c r="AF119" i="4"/>
  <c r="AF118" i="4"/>
  <c r="AF117" i="4"/>
  <c r="AF116" i="4"/>
  <c r="AF115" i="4"/>
  <c r="AF114" i="4"/>
  <c r="AF113" i="4"/>
  <c r="AF112" i="4"/>
  <c r="AF111" i="4"/>
  <c r="AF110" i="4"/>
  <c r="AF109" i="4"/>
  <c r="AF108" i="4"/>
  <c r="AF107" i="4"/>
  <c r="AF106" i="4"/>
  <c r="AF105" i="4"/>
  <c r="AF104" i="4"/>
  <c r="AF103" i="4"/>
  <c r="AF102" i="4"/>
  <c r="AF101" i="4"/>
  <c r="AF100" i="4"/>
  <c r="AF99" i="4"/>
  <c r="AF98" i="4"/>
  <c r="AF97" i="4"/>
  <c r="AF96" i="4"/>
  <c r="AF95" i="4"/>
  <c r="AF94" i="4"/>
  <c r="AF93" i="4"/>
  <c r="AF92" i="4"/>
  <c r="AF91" i="4"/>
  <c r="AF90" i="4"/>
  <c r="AF89" i="4"/>
  <c r="AF88" i="4"/>
  <c r="AF87" i="4"/>
  <c r="AF86" i="4"/>
  <c r="AF85" i="4"/>
  <c r="AF84" i="4"/>
  <c r="AF83" i="4"/>
  <c r="AF82" i="4"/>
  <c r="AF81" i="4"/>
  <c r="AF80" i="4"/>
  <c r="AF79" i="4"/>
  <c r="AF78" i="4"/>
  <c r="AF77" i="4"/>
  <c r="AF76" i="4"/>
  <c r="AF75" i="4"/>
  <c r="AF74" i="4"/>
  <c r="AF73" i="4"/>
  <c r="AF72" i="4"/>
  <c r="AF71" i="4"/>
  <c r="AF70" i="4"/>
  <c r="AF69" i="4"/>
  <c r="AF68" i="4"/>
  <c r="AF67" i="4"/>
  <c r="AF66" i="4"/>
  <c r="AF65" i="4"/>
  <c r="AF64" i="4"/>
  <c r="AF63" i="4"/>
  <c r="AF62" i="4"/>
  <c r="AF61" i="4"/>
  <c r="AF60" i="4"/>
  <c r="AF59" i="4"/>
  <c r="AF58" i="4"/>
  <c r="AF57" i="4"/>
  <c r="AF56" i="4"/>
  <c r="AF55" i="4"/>
  <c r="AF54" i="4"/>
  <c r="AF53" i="4"/>
  <c r="AF52" i="4"/>
  <c r="AF51" i="4"/>
  <c r="AF50" i="4"/>
  <c r="AF49" i="4"/>
  <c r="AF48" i="4"/>
  <c r="AF47" i="4"/>
  <c r="AF46" i="4"/>
  <c r="AF45" i="4"/>
  <c r="AF44" i="4"/>
  <c r="AF43" i="4"/>
  <c r="AF42" i="4"/>
  <c r="AF41" i="4"/>
  <c r="AF40" i="4"/>
  <c r="AF39" i="4"/>
  <c r="AF38" i="4"/>
  <c r="AF37" i="4"/>
  <c r="AF36" i="4"/>
  <c r="AF35" i="4"/>
  <c r="AF34" i="4"/>
  <c r="AF33" i="4"/>
  <c r="AF32" i="4"/>
  <c r="AF31" i="4"/>
  <c r="AF30" i="4"/>
  <c r="AF29" i="4"/>
  <c r="AF28" i="4"/>
  <c r="AF27" i="4"/>
  <c r="AF26" i="4"/>
  <c r="AF25" i="4"/>
  <c r="AF24" i="4"/>
  <c r="AF23" i="4"/>
  <c r="AF22" i="4"/>
  <c r="AF21" i="4"/>
  <c r="AF20" i="4"/>
  <c r="AF19" i="4"/>
  <c r="AF18" i="4"/>
  <c r="AF17" i="4"/>
  <c r="AF16" i="4"/>
  <c r="AF15" i="4"/>
  <c r="AF14" i="4"/>
  <c r="AF13" i="4"/>
  <c r="AF12" i="4"/>
  <c r="AF11" i="4"/>
  <c r="AF10" i="4"/>
  <c r="AF9" i="4"/>
  <c r="AF8" i="4"/>
  <c r="AF7" i="4"/>
  <c r="AF6" i="4"/>
  <c r="AF5" i="4"/>
  <c r="AF4" i="4"/>
  <c r="AF3" i="4"/>
  <c r="AG179" i="4"/>
  <c r="AG178" i="4"/>
  <c r="AG177" i="4"/>
  <c r="AG176" i="4"/>
  <c r="AG175" i="4"/>
  <c r="AG174" i="4"/>
  <c r="AG173" i="4"/>
  <c r="AG172" i="4"/>
  <c r="AG171" i="4"/>
  <c r="AG170" i="4"/>
  <c r="AG169" i="4"/>
  <c r="AG168" i="4"/>
  <c r="AG167" i="4"/>
  <c r="AG166" i="4"/>
  <c r="AG165" i="4"/>
  <c r="AG164" i="4"/>
  <c r="AG163" i="4"/>
  <c r="AG162" i="4"/>
  <c r="AG161" i="4"/>
  <c r="AG160" i="4"/>
  <c r="AG159" i="4"/>
  <c r="AG158" i="4"/>
  <c r="AG157" i="4"/>
  <c r="AG156" i="4"/>
  <c r="AG155" i="4"/>
  <c r="AG154" i="4"/>
  <c r="AG153" i="4"/>
  <c r="AG152" i="4"/>
  <c r="AG151" i="4"/>
  <c r="AG150" i="4"/>
  <c r="AG149" i="4"/>
  <c r="AG148" i="4"/>
  <c r="AG147" i="4"/>
  <c r="AG146" i="4"/>
  <c r="AG145" i="4"/>
  <c r="AG144" i="4"/>
  <c r="AG143" i="4"/>
  <c r="AG142" i="4"/>
  <c r="AG141" i="4"/>
  <c r="AG140" i="4"/>
  <c r="AG139" i="4"/>
  <c r="AG138" i="4"/>
  <c r="AG137" i="4"/>
  <c r="AG136" i="4"/>
  <c r="AG135" i="4"/>
  <c r="AG134" i="4"/>
  <c r="AG133" i="4"/>
  <c r="AG132" i="4"/>
  <c r="AG131" i="4"/>
  <c r="AG130" i="4"/>
  <c r="AG129" i="4"/>
  <c r="AG128" i="4"/>
  <c r="AG127" i="4"/>
  <c r="AG126" i="4"/>
  <c r="AG125" i="4"/>
  <c r="AG124" i="4"/>
  <c r="AG123" i="4"/>
  <c r="AG122" i="4"/>
  <c r="AG121" i="4"/>
  <c r="AG120" i="4"/>
  <c r="AG119" i="4"/>
  <c r="AG118" i="4"/>
  <c r="AG117" i="4"/>
  <c r="AG116" i="4"/>
  <c r="AG115" i="4"/>
  <c r="AG114" i="4"/>
  <c r="AG113" i="4"/>
  <c r="AG112" i="4"/>
  <c r="AG111" i="4"/>
  <c r="AG110" i="4"/>
  <c r="AG109" i="4"/>
  <c r="AG108" i="4"/>
  <c r="AG107" i="4"/>
  <c r="AG106" i="4"/>
  <c r="AG105" i="4"/>
  <c r="AG104" i="4"/>
  <c r="AG103" i="4"/>
  <c r="AG102" i="4"/>
  <c r="AG101" i="4"/>
  <c r="AG100" i="4"/>
  <c r="AG99" i="4"/>
  <c r="AG98" i="4"/>
  <c r="AG97" i="4"/>
  <c r="AG96" i="4"/>
  <c r="AG95" i="4"/>
  <c r="AG94" i="4"/>
  <c r="AG93" i="4"/>
  <c r="AG92" i="4"/>
  <c r="AG91" i="4"/>
  <c r="AG90" i="4"/>
  <c r="AG89" i="4"/>
  <c r="AG88" i="4"/>
  <c r="AG87" i="4"/>
  <c r="AG86" i="4"/>
  <c r="AG85" i="4"/>
  <c r="AG84" i="4"/>
  <c r="AG83" i="4"/>
  <c r="AG82" i="4"/>
  <c r="AG81" i="4"/>
  <c r="AG80" i="4"/>
  <c r="AG79" i="4"/>
  <c r="AG78" i="4"/>
  <c r="AG77" i="4"/>
  <c r="AG76" i="4"/>
  <c r="AG75" i="4"/>
  <c r="AG74" i="4"/>
  <c r="AG73" i="4"/>
  <c r="AG72" i="4"/>
  <c r="AG71" i="4"/>
  <c r="AG70" i="4"/>
  <c r="AG69" i="4"/>
  <c r="AG68" i="4"/>
  <c r="AG67" i="4"/>
  <c r="AG66" i="4"/>
  <c r="AG65" i="4"/>
  <c r="AG64" i="4"/>
  <c r="AG63" i="4"/>
  <c r="AG62" i="4"/>
  <c r="AG61" i="4"/>
  <c r="AG60" i="4"/>
  <c r="AG59" i="4"/>
  <c r="AG58" i="4"/>
  <c r="AG57" i="4"/>
  <c r="AG56" i="4"/>
  <c r="AG55" i="4"/>
  <c r="AG54" i="4"/>
  <c r="AG53" i="4"/>
  <c r="AG52" i="4"/>
  <c r="AG51" i="4"/>
  <c r="AG50" i="4"/>
  <c r="AG49" i="4"/>
  <c r="AG48" i="4"/>
  <c r="AG47" i="4"/>
  <c r="AG46" i="4"/>
  <c r="AG45" i="4"/>
  <c r="AG44" i="4"/>
  <c r="AG43" i="4"/>
  <c r="AG42" i="4"/>
  <c r="AG41" i="4"/>
  <c r="AG40" i="4"/>
  <c r="AG39" i="4"/>
  <c r="AG38" i="4"/>
  <c r="AG37" i="4"/>
  <c r="AG36" i="4"/>
  <c r="AG35" i="4"/>
  <c r="AG34" i="4"/>
  <c r="AG33" i="4"/>
  <c r="AG32" i="4"/>
  <c r="AG31" i="4"/>
  <c r="AG30" i="4"/>
  <c r="AG29" i="4"/>
  <c r="AG28" i="4"/>
  <c r="AG27" i="4"/>
  <c r="AG26" i="4"/>
  <c r="AG25" i="4"/>
  <c r="AG24" i="4"/>
  <c r="AG23" i="4"/>
  <c r="AG22" i="4"/>
  <c r="AG21" i="4"/>
  <c r="AG20" i="4"/>
  <c r="AG19" i="4"/>
  <c r="AG18" i="4"/>
  <c r="AG17" i="4"/>
  <c r="AG16" i="4"/>
  <c r="AG15" i="4"/>
  <c r="AG14" i="4"/>
  <c r="AG13" i="4"/>
  <c r="AG12" i="4"/>
  <c r="AG11" i="4"/>
  <c r="AG10" i="4"/>
  <c r="AG9" i="4"/>
  <c r="AG8" i="4"/>
  <c r="AG7" i="4"/>
  <c r="AG6" i="4"/>
  <c r="AG5" i="4"/>
  <c r="AG4" i="4"/>
  <c r="AG3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AH179" i="4"/>
  <c r="AH178" i="4"/>
  <c r="AH177" i="4"/>
  <c r="AH176" i="4"/>
  <c r="AH175" i="4"/>
  <c r="AH174" i="4"/>
  <c r="AH173" i="4"/>
  <c r="AH172" i="4"/>
  <c r="AH171" i="4"/>
  <c r="AH170" i="4"/>
  <c r="AH169" i="4"/>
  <c r="AH168" i="4"/>
  <c r="AH167" i="4"/>
  <c r="AH166" i="4"/>
  <c r="AH165" i="4"/>
  <c r="AH164" i="4"/>
  <c r="AH163" i="4"/>
  <c r="AH162" i="4"/>
  <c r="AH161" i="4"/>
  <c r="AH160" i="4"/>
  <c r="AH159" i="4"/>
  <c r="AH158" i="4"/>
  <c r="AH157" i="4"/>
  <c r="AH156" i="4"/>
  <c r="AH155" i="4"/>
  <c r="AH154" i="4"/>
  <c r="AH153" i="4"/>
  <c r="AH152" i="4"/>
  <c r="AH151" i="4"/>
  <c r="AH150" i="4"/>
  <c r="AH149" i="4"/>
  <c r="AH148" i="4"/>
  <c r="AH147" i="4"/>
  <c r="AH146" i="4"/>
  <c r="AH145" i="4"/>
  <c r="AH144" i="4"/>
  <c r="AH143" i="4"/>
  <c r="AH142" i="4"/>
  <c r="AH141" i="4"/>
  <c r="AH140" i="4"/>
  <c r="AH139" i="4"/>
  <c r="AH138" i="4"/>
  <c r="AH137" i="4"/>
  <c r="AH136" i="4"/>
  <c r="AH135" i="4"/>
  <c r="AH134" i="4"/>
  <c r="AH133" i="4"/>
  <c r="AH132" i="4"/>
  <c r="AH131" i="4"/>
  <c r="AH130" i="4"/>
  <c r="AH129" i="4"/>
  <c r="AH128" i="4"/>
  <c r="AH127" i="4"/>
  <c r="AH126" i="4"/>
  <c r="AH125" i="4"/>
  <c r="AH124" i="4"/>
  <c r="AH123" i="4"/>
  <c r="AH122" i="4"/>
  <c r="AH121" i="4"/>
  <c r="AH120" i="4"/>
  <c r="AH119" i="4"/>
  <c r="AH118" i="4"/>
  <c r="AH117" i="4"/>
  <c r="AH116" i="4"/>
  <c r="AH115" i="4"/>
  <c r="AH114" i="4"/>
  <c r="AH113" i="4"/>
  <c r="AH112" i="4"/>
  <c r="AH111" i="4"/>
  <c r="AH110" i="4"/>
  <c r="AH109" i="4"/>
  <c r="AH108" i="4"/>
  <c r="AH107" i="4"/>
  <c r="AH106" i="4"/>
  <c r="AH105" i="4"/>
  <c r="AH104" i="4"/>
  <c r="AH103" i="4"/>
  <c r="AH102" i="4"/>
  <c r="AH101" i="4"/>
  <c r="AH100" i="4"/>
  <c r="AH99" i="4"/>
  <c r="AH98" i="4"/>
  <c r="AH97" i="4"/>
  <c r="AH96" i="4"/>
  <c r="AH95" i="4"/>
  <c r="AH94" i="4"/>
  <c r="AH93" i="4"/>
  <c r="AH92" i="4"/>
  <c r="AH91" i="4"/>
  <c r="AH90" i="4"/>
  <c r="AH89" i="4"/>
  <c r="AH88" i="4"/>
  <c r="AH87" i="4"/>
  <c r="AH86" i="4"/>
  <c r="AH85" i="4"/>
  <c r="AH84" i="4"/>
  <c r="AH83" i="4"/>
  <c r="AH82" i="4"/>
  <c r="AH81" i="4"/>
  <c r="AH80" i="4"/>
  <c r="AH79" i="4"/>
  <c r="AH78" i="4"/>
  <c r="AH77" i="4"/>
  <c r="AH76" i="4"/>
  <c r="AH75" i="4"/>
  <c r="AH74" i="4"/>
  <c r="AH73" i="4"/>
  <c r="AH72" i="4"/>
  <c r="AH71" i="4"/>
  <c r="AH70" i="4"/>
  <c r="AH69" i="4"/>
  <c r="AH68" i="4"/>
  <c r="AH67" i="4"/>
  <c r="AH66" i="4"/>
  <c r="AH65" i="4"/>
  <c r="AH64" i="4"/>
  <c r="AH63" i="4"/>
  <c r="AH62" i="4"/>
  <c r="AH61" i="4"/>
  <c r="AH60" i="4"/>
  <c r="AH59" i="4"/>
  <c r="AH58" i="4"/>
  <c r="AH57" i="4"/>
  <c r="AH56" i="4"/>
  <c r="AH55" i="4"/>
  <c r="AH54" i="4"/>
  <c r="AH53" i="4"/>
  <c r="AH52" i="4"/>
  <c r="AH51" i="4"/>
  <c r="AH50" i="4"/>
  <c r="AH49" i="4"/>
  <c r="AH48" i="4"/>
  <c r="AH47" i="4"/>
  <c r="AH46" i="4"/>
  <c r="AH45" i="4"/>
  <c r="AH44" i="4"/>
  <c r="AH43" i="4"/>
  <c r="AH42" i="4"/>
  <c r="AH41" i="4"/>
  <c r="AH40" i="4"/>
  <c r="AH39" i="4"/>
  <c r="AH38" i="4"/>
  <c r="AH37" i="4"/>
  <c r="AH36" i="4"/>
  <c r="AH35" i="4"/>
  <c r="AH34" i="4"/>
  <c r="AH33" i="4"/>
  <c r="AH32" i="4"/>
  <c r="AH31" i="4"/>
  <c r="AH30" i="4"/>
  <c r="AH29" i="4"/>
  <c r="AH28" i="4"/>
  <c r="AH27" i="4"/>
  <c r="AH26" i="4"/>
  <c r="AH25" i="4"/>
  <c r="AH24" i="4"/>
  <c r="AH23" i="4"/>
  <c r="AH22" i="4"/>
  <c r="AH21" i="4"/>
  <c r="AH20" i="4"/>
  <c r="AH19" i="4"/>
  <c r="AH18" i="4"/>
  <c r="AH17" i="4"/>
  <c r="AH16" i="4"/>
  <c r="AH15" i="4"/>
  <c r="AH14" i="4"/>
  <c r="AH13" i="4"/>
  <c r="AH12" i="4"/>
  <c r="AH11" i="4"/>
  <c r="AH10" i="4"/>
  <c r="AH9" i="4"/>
  <c r="AH8" i="4"/>
  <c r="AH7" i="4"/>
  <c r="AH6" i="4"/>
  <c r="AH5" i="4"/>
  <c r="AH4" i="4"/>
  <c r="F2" i="4" a="1"/>
  <c r="F2" i="4" s="1"/>
  <c r="AH3" i="4"/>
  <c r="AB179" i="3"/>
  <c r="AA179" i="3"/>
  <c r="Z179" i="3"/>
  <c r="Y179" i="3"/>
  <c r="AB178" i="3"/>
  <c r="AA178" i="3"/>
  <c r="Z178" i="3"/>
  <c r="Y178" i="3"/>
  <c r="AB177" i="3"/>
  <c r="AA177" i="3"/>
  <c r="Z177" i="3"/>
  <c r="Y177" i="3"/>
  <c r="AB176" i="3"/>
  <c r="AA176" i="3"/>
  <c r="Z176" i="3"/>
  <c r="Y176" i="3"/>
  <c r="AB175" i="3"/>
  <c r="AA175" i="3"/>
  <c r="Z175" i="3"/>
  <c r="Y175" i="3"/>
  <c r="AB174" i="3"/>
  <c r="AA174" i="3"/>
  <c r="Z174" i="3"/>
  <c r="Y174" i="3"/>
  <c r="AB173" i="3"/>
  <c r="AA173" i="3"/>
  <c r="Z173" i="3"/>
  <c r="Y173" i="3"/>
  <c r="AB172" i="3"/>
  <c r="AA172" i="3"/>
  <c r="Z172" i="3"/>
  <c r="Y172" i="3"/>
  <c r="AB171" i="3"/>
  <c r="AA171" i="3"/>
  <c r="Z171" i="3"/>
  <c r="Y171" i="3"/>
  <c r="AB170" i="3"/>
  <c r="AA170" i="3"/>
  <c r="Z170" i="3"/>
  <c r="Y170" i="3"/>
  <c r="AB169" i="3"/>
  <c r="AA169" i="3"/>
  <c r="Z169" i="3"/>
  <c r="Y169" i="3"/>
  <c r="AB168" i="3"/>
  <c r="AA168" i="3"/>
  <c r="Z168" i="3"/>
  <c r="Y168" i="3"/>
  <c r="AB167" i="3"/>
  <c r="AA167" i="3"/>
  <c r="Z167" i="3"/>
  <c r="Y167" i="3"/>
  <c r="AB166" i="3"/>
  <c r="AA166" i="3"/>
  <c r="Z166" i="3"/>
  <c r="Y166" i="3"/>
  <c r="AB165" i="3"/>
  <c r="AA165" i="3"/>
  <c r="Z165" i="3"/>
  <c r="Y165" i="3"/>
  <c r="AB164" i="3"/>
  <c r="AA164" i="3"/>
  <c r="Z164" i="3"/>
  <c r="Y164" i="3"/>
  <c r="AB163" i="3"/>
  <c r="AA163" i="3"/>
  <c r="Z163" i="3"/>
  <c r="Y163" i="3"/>
  <c r="AB162" i="3"/>
  <c r="AA162" i="3"/>
  <c r="Z162" i="3"/>
  <c r="Y162" i="3"/>
  <c r="AB161" i="3"/>
  <c r="AA161" i="3"/>
  <c r="Z161" i="3"/>
  <c r="Y161" i="3"/>
  <c r="AB160" i="3"/>
  <c r="AA160" i="3"/>
  <c r="Z160" i="3"/>
  <c r="Y160" i="3"/>
  <c r="AB159" i="3"/>
  <c r="AA159" i="3"/>
  <c r="Z159" i="3"/>
  <c r="Y159" i="3"/>
  <c r="AB158" i="3"/>
  <c r="AA158" i="3"/>
  <c r="Z158" i="3"/>
  <c r="Y158" i="3"/>
  <c r="AB157" i="3"/>
  <c r="AA157" i="3"/>
  <c r="Z157" i="3"/>
  <c r="Y157" i="3"/>
  <c r="AB156" i="3"/>
  <c r="AA156" i="3"/>
  <c r="Z156" i="3"/>
  <c r="Y156" i="3"/>
  <c r="AB155" i="3"/>
  <c r="AA155" i="3"/>
  <c r="Z155" i="3"/>
  <c r="Y155" i="3"/>
  <c r="AB154" i="3"/>
  <c r="AA154" i="3"/>
  <c r="Z154" i="3"/>
  <c r="Y154" i="3"/>
  <c r="AB153" i="3"/>
  <c r="AA153" i="3"/>
  <c r="Z153" i="3"/>
  <c r="Y153" i="3"/>
  <c r="AB152" i="3"/>
  <c r="AA152" i="3"/>
  <c r="Z152" i="3"/>
  <c r="Y152" i="3"/>
  <c r="AB151" i="3"/>
  <c r="AA151" i="3"/>
  <c r="Z151" i="3"/>
  <c r="Y151" i="3"/>
  <c r="AB150" i="3"/>
  <c r="AA150" i="3"/>
  <c r="Z150" i="3"/>
  <c r="Y150" i="3"/>
  <c r="AB149" i="3"/>
  <c r="AA149" i="3"/>
  <c r="Z149" i="3"/>
  <c r="Y149" i="3"/>
  <c r="AB148" i="3"/>
  <c r="AA148" i="3"/>
  <c r="Z148" i="3"/>
  <c r="Y148" i="3"/>
  <c r="AB147" i="3"/>
  <c r="AA147" i="3"/>
  <c r="Z147" i="3"/>
  <c r="Y147" i="3"/>
  <c r="AB146" i="3"/>
  <c r="AA146" i="3"/>
  <c r="Z146" i="3"/>
  <c r="Y146" i="3"/>
  <c r="AB145" i="3"/>
  <c r="AA145" i="3"/>
  <c r="Z145" i="3"/>
  <c r="Y145" i="3"/>
  <c r="AB144" i="3"/>
  <c r="AA144" i="3"/>
  <c r="Z144" i="3"/>
  <c r="Y144" i="3"/>
  <c r="AB143" i="3"/>
  <c r="AA143" i="3"/>
  <c r="Z143" i="3"/>
  <c r="Y143" i="3"/>
  <c r="AB142" i="3"/>
  <c r="AA142" i="3"/>
  <c r="Z142" i="3"/>
  <c r="Y142" i="3"/>
  <c r="AB141" i="3"/>
  <c r="AA141" i="3"/>
  <c r="Z141" i="3"/>
  <c r="Y141" i="3"/>
  <c r="AB140" i="3"/>
  <c r="AA140" i="3"/>
  <c r="Z140" i="3"/>
  <c r="Y140" i="3"/>
  <c r="AB139" i="3"/>
  <c r="AA139" i="3"/>
  <c r="Z139" i="3"/>
  <c r="Y139" i="3"/>
  <c r="AB138" i="3"/>
  <c r="AA138" i="3"/>
  <c r="Z138" i="3"/>
  <c r="Y138" i="3"/>
  <c r="AB137" i="3"/>
  <c r="AA137" i="3"/>
  <c r="Z137" i="3"/>
  <c r="Y137" i="3"/>
  <c r="AB136" i="3"/>
  <c r="AA136" i="3"/>
  <c r="Z136" i="3"/>
  <c r="Y136" i="3"/>
  <c r="AB135" i="3"/>
  <c r="AA135" i="3"/>
  <c r="Z135" i="3"/>
  <c r="Y135" i="3"/>
  <c r="AB134" i="3"/>
  <c r="AA134" i="3"/>
  <c r="Z134" i="3"/>
  <c r="Y134" i="3"/>
  <c r="AB133" i="3"/>
  <c r="AA133" i="3"/>
  <c r="Z133" i="3"/>
  <c r="Y133" i="3"/>
  <c r="AB132" i="3"/>
  <c r="AA132" i="3"/>
  <c r="Z132" i="3"/>
  <c r="Y132" i="3"/>
  <c r="AB131" i="3"/>
  <c r="AA131" i="3"/>
  <c r="Z131" i="3"/>
  <c r="Y131" i="3"/>
  <c r="AB130" i="3"/>
  <c r="AA130" i="3"/>
  <c r="Z130" i="3"/>
  <c r="Y130" i="3"/>
  <c r="AB129" i="3"/>
  <c r="AA129" i="3"/>
  <c r="Z129" i="3"/>
  <c r="Y129" i="3"/>
  <c r="AB128" i="3"/>
  <c r="AA128" i="3"/>
  <c r="Z128" i="3"/>
  <c r="Y128" i="3"/>
  <c r="AB127" i="3"/>
  <c r="AA127" i="3"/>
  <c r="Z127" i="3"/>
  <c r="Y127" i="3"/>
  <c r="AB126" i="3"/>
  <c r="AA126" i="3"/>
  <c r="Z126" i="3"/>
  <c r="Y126" i="3"/>
  <c r="AB125" i="3"/>
  <c r="AA125" i="3"/>
  <c r="Z125" i="3"/>
  <c r="Y125" i="3"/>
  <c r="AB124" i="3"/>
  <c r="AA124" i="3"/>
  <c r="Z124" i="3"/>
  <c r="Y124" i="3"/>
  <c r="AB123" i="3"/>
  <c r="AA123" i="3"/>
  <c r="Z123" i="3"/>
  <c r="Y123" i="3"/>
  <c r="AB122" i="3"/>
  <c r="AA122" i="3"/>
  <c r="Z122" i="3"/>
  <c r="Y122" i="3"/>
  <c r="AB121" i="3"/>
  <c r="AA121" i="3"/>
  <c r="Z121" i="3"/>
  <c r="Y121" i="3"/>
  <c r="AB120" i="3"/>
  <c r="AA120" i="3"/>
  <c r="Z120" i="3"/>
  <c r="Y120" i="3"/>
  <c r="AB119" i="3"/>
  <c r="AA119" i="3"/>
  <c r="Z119" i="3"/>
  <c r="Y119" i="3"/>
  <c r="AB118" i="3"/>
  <c r="AA118" i="3"/>
  <c r="Z118" i="3"/>
  <c r="Y118" i="3"/>
  <c r="AB117" i="3"/>
  <c r="AA117" i="3"/>
  <c r="Z117" i="3"/>
  <c r="Y117" i="3"/>
  <c r="AB116" i="3"/>
  <c r="AA116" i="3"/>
  <c r="Z116" i="3"/>
  <c r="Y116" i="3"/>
  <c r="AB115" i="3"/>
  <c r="AA115" i="3"/>
  <c r="Z115" i="3"/>
  <c r="Y115" i="3"/>
  <c r="AB114" i="3"/>
  <c r="AA114" i="3"/>
  <c r="Z114" i="3"/>
  <c r="Y114" i="3"/>
  <c r="AB113" i="3"/>
  <c r="AA113" i="3"/>
  <c r="Z113" i="3"/>
  <c r="Y113" i="3"/>
  <c r="AB112" i="3"/>
  <c r="AA112" i="3"/>
  <c r="Z112" i="3"/>
  <c r="Y112" i="3"/>
  <c r="AB111" i="3"/>
  <c r="AA111" i="3"/>
  <c r="Z111" i="3"/>
  <c r="Y111" i="3"/>
  <c r="AB110" i="3"/>
  <c r="AA110" i="3"/>
  <c r="Z110" i="3"/>
  <c r="Y110" i="3"/>
  <c r="AB109" i="3"/>
  <c r="AA109" i="3"/>
  <c r="Z109" i="3"/>
  <c r="Y109" i="3"/>
  <c r="AB108" i="3"/>
  <c r="AA108" i="3"/>
  <c r="Z108" i="3"/>
  <c r="Y108" i="3"/>
  <c r="AB107" i="3"/>
  <c r="AA107" i="3"/>
  <c r="Z107" i="3"/>
  <c r="Y107" i="3"/>
  <c r="AB106" i="3"/>
  <c r="AA106" i="3"/>
  <c r="Z106" i="3"/>
  <c r="Y106" i="3"/>
  <c r="AB105" i="3"/>
  <c r="AA105" i="3"/>
  <c r="Z105" i="3"/>
  <c r="Y105" i="3"/>
  <c r="AB104" i="3"/>
  <c r="AA104" i="3"/>
  <c r="Z104" i="3"/>
  <c r="Y104" i="3"/>
  <c r="AB103" i="3"/>
  <c r="AA103" i="3"/>
  <c r="Z103" i="3"/>
  <c r="Y103" i="3"/>
  <c r="AB102" i="3"/>
  <c r="AA102" i="3"/>
  <c r="Z102" i="3"/>
  <c r="Y102" i="3"/>
  <c r="AB101" i="3"/>
  <c r="AA101" i="3"/>
  <c r="Z101" i="3"/>
  <c r="Y101" i="3"/>
  <c r="AB100" i="3"/>
  <c r="AA100" i="3"/>
  <c r="Z100" i="3"/>
  <c r="Y100" i="3"/>
  <c r="AB99" i="3"/>
  <c r="AA99" i="3"/>
  <c r="Z99" i="3"/>
  <c r="Y99" i="3"/>
  <c r="AB98" i="3"/>
  <c r="AA98" i="3"/>
  <c r="Z98" i="3"/>
  <c r="Y98" i="3"/>
  <c r="AB97" i="3"/>
  <c r="AA97" i="3"/>
  <c r="Z97" i="3"/>
  <c r="Y97" i="3"/>
  <c r="AB96" i="3"/>
  <c r="AA96" i="3"/>
  <c r="Z96" i="3"/>
  <c r="Y96" i="3"/>
  <c r="AB95" i="3"/>
  <c r="AA95" i="3"/>
  <c r="Z95" i="3"/>
  <c r="Y95" i="3"/>
  <c r="AB94" i="3"/>
  <c r="AA94" i="3"/>
  <c r="Z94" i="3"/>
  <c r="Y94" i="3"/>
  <c r="AB93" i="3"/>
  <c r="AA93" i="3"/>
  <c r="Z93" i="3"/>
  <c r="Y93" i="3"/>
  <c r="AB92" i="3"/>
  <c r="AA92" i="3"/>
  <c r="Z92" i="3"/>
  <c r="Y92" i="3"/>
  <c r="AB91" i="3"/>
  <c r="AA91" i="3"/>
  <c r="Z91" i="3"/>
  <c r="Y91" i="3"/>
  <c r="AB90" i="3"/>
  <c r="AA90" i="3"/>
  <c r="Z90" i="3"/>
  <c r="Y90" i="3"/>
  <c r="AB89" i="3"/>
  <c r="AA89" i="3"/>
  <c r="Z89" i="3"/>
  <c r="Y89" i="3"/>
  <c r="AB88" i="3"/>
  <c r="AA88" i="3"/>
  <c r="Z88" i="3"/>
  <c r="Y88" i="3"/>
  <c r="AB87" i="3"/>
  <c r="AA87" i="3"/>
  <c r="Z87" i="3"/>
  <c r="Y87" i="3"/>
  <c r="AB86" i="3"/>
  <c r="AA86" i="3"/>
  <c r="Z86" i="3"/>
  <c r="Y86" i="3"/>
  <c r="AB85" i="3"/>
  <c r="AA85" i="3"/>
  <c r="Z85" i="3"/>
  <c r="Y85" i="3"/>
  <c r="AB84" i="3"/>
  <c r="AA84" i="3"/>
  <c r="Z84" i="3"/>
  <c r="Y84" i="3"/>
  <c r="AB83" i="3"/>
  <c r="AA83" i="3"/>
  <c r="Z83" i="3"/>
  <c r="Y83" i="3"/>
  <c r="AB82" i="3"/>
  <c r="AA82" i="3"/>
  <c r="Z82" i="3"/>
  <c r="Y82" i="3"/>
  <c r="AB81" i="3"/>
  <c r="AA81" i="3"/>
  <c r="Z81" i="3"/>
  <c r="Y81" i="3"/>
  <c r="AB80" i="3"/>
  <c r="AA80" i="3"/>
  <c r="Z80" i="3"/>
  <c r="Y80" i="3"/>
  <c r="AB79" i="3"/>
  <c r="AA79" i="3"/>
  <c r="Z79" i="3"/>
  <c r="Y79" i="3"/>
  <c r="AB78" i="3"/>
  <c r="AA78" i="3"/>
  <c r="Z78" i="3"/>
  <c r="Y78" i="3"/>
  <c r="AB77" i="3"/>
  <c r="AA77" i="3"/>
  <c r="Z77" i="3"/>
  <c r="Y77" i="3"/>
  <c r="AB76" i="3"/>
  <c r="AA76" i="3"/>
  <c r="Z76" i="3"/>
  <c r="Y76" i="3"/>
  <c r="AB75" i="3"/>
  <c r="AA75" i="3"/>
  <c r="Z75" i="3"/>
  <c r="Y75" i="3"/>
  <c r="AB74" i="3"/>
  <c r="AA74" i="3"/>
  <c r="Z74" i="3"/>
  <c r="Y74" i="3"/>
  <c r="AB73" i="3"/>
  <c r="AA73" i="3"/>
  <c r="Z73" i="3"/>
  <c r="Y73" i="3"/>
  <c r="AB72" i="3"/>
  <c r="AA72" i="3"/>
  <c r="Z72" i="3"/>
  <c r="Y72" i="3"/>
  <c r="AB71" i="3"/>
  <c r="AA71" i="3"/>
  <c r="Z71" i="3"/>
  <c r="Y71" i="3"/>
  <c r="AB70" i="3"/>
  <c r="AA70" i="3"/>
  <c r="Z70" i="3"/>
  <c r="Y70" i="3"/>
  <c r="AB69" i="3"/>
  <c r="AA69" i="3"/>
  <c r="Z69" i="3"/>
  <c r="Y69" i="3"/>
  <c r="AB68" i="3"/>
  <c r="AA68" i="3"/>
  <c r="Z68" i="3"/>
  <c r="Y68" i="3"/>
  <c r="AB67" i="3"/>
  <c r="AA67" i="3"/>
  <c r="Z67" i="3"/>
  <c r="Y67" i="3"/>
  <c r="AB66" i="3"/>
  <c r="AA66" i="3"/>
  <c r="Z66" i="3"/>
  <c r="Y66" i="3"/>
  <c r="AB65" i="3"/>
  <c r="AA65" i="3"/>
  <c r="Z65" i="3"/>
  <c r="Y65" i="3"/>
  <c r="AB64" i="3"/>
  <c r="AA64" i="3"/>
  <c r="Z64" i="3"/>
  <c r="Y64" i="3"/>
  <c r="AB63" i="3"/>
  <c r="AA63" i="3"/>
  <c r="Z63" i="3"/>
  <c r="Y63" i="3"/>
  <c r="AB62" i="3"/>
  <c r="AA62" i="3"/>
  <c r="Z62" i="3"/>
  <c r="Y62" i="3"/>
  <c r="AB61" i="3"/>
  <c r="AA61" i="3"/>
  <c r="Z61" i="3"/>
  <c r="Y61" i="3"/>
  <c r="AB60" i="3"/>
  <c r="AA60" i="3"/>
  <c r="Z60" i="3"/>
  <c r="Y60" i="3"/>
  <c r="AB59" i="3"/>
  <c r="AA59" i="3"/>
  <c r="Z59" i="3"/>
  <c r="Y59" i="3"/>
  <c r="AB58" i="3"/>
  <c r="AA58" i="3"/>
  <c r="Z58" i="3"/>
  <c r="Y58" i="3"/>
  <c r="AB57" i="3"/>
  <c r="AA57" i="3"/>
  <c r="Z57" i="3"/>
  <c r="Y57" i="3"/>
  <c r="AB56" i="3"/>
  <c r="AA56" i="3"/>
  <c r="Z56" i="3"/>
  <c r="Y56" i="3"/>
  <c r="AB55" i="3"/>
  <c r="AA55" i="3"/>
  <c r="Z55" i="3"/>
  <c r="Y55" i="3"/>
  <c r="AB54" i="3"/>
  <c r="AA54" i="3"/>
  <c r="Z54" i="3"/>
  <c r="Y54" i="3"/>
  <c r="AB53" i="3"/>
  <c r="AA53" i="3"/>
  <c r="Z53" i="3"/>
  <c r="Y53" i="3"/>
  <c r="AB52" i="3"/>
  <c r="AA52" i="3"/>
  <c r="Z52" i="3"/>
  <c r="Y52" i="3"/>
  <c r="AB51" i="3"/>
  <c r="AA51" i="3"/>
  <c r="Z51" i="3"/>
  <c r="Y51" i="3"/>
  <c r="AB50" i="3"/>
  <c r="AA50" i="3"/>
  <c r="Z50" i="3"/>
  <c r="Y50" i="3"/>
  <c r="AB49" i="3"/>
  <c r="AA49" i="3"/>
  <c r="Z49" i="3"/>
  <c r="Y49" i="3"/>
  <c r="AB48" i="3"/>
  <c r="AA48" i="3"/>
  <c r="Z48" i="3"/>
  <c r="Y48" i="3"/>
  <c r="AB47" i="3"/>
  <c r="AA47" i="3"/>
  <c r="Z47" i="3"/>
  <c r="Y47" i="3"/>
  <c r="AB46" i="3"/>
  <c r="AA46" i="3"/>
  <c r="Z46" i="3"/>
  <c r="Y46" i="3"/>
  <c r="AB45" i="3"/>
  <c r="AA45" i="3"/>
  <c r="Z45" i="3"/>
  <c r="Y45" i="3"/>
  <c r="AB44" i="3"/>
  <c r="AA44" i="3"/>
  <c r="Z44" i="3"/>
  <c r="Y44" i="3"/>
  <c r="AB43" i="3"/>
  <c r="AA43" i="3"/>
  <c r="Z43" i="3"/>
  <c r="Y43" i="3"/>
  <c r="AB42" i="3"/>
  <c r="AA42" i="3"/>
  <c r="Z42" i="3"/>
  <c r="Y42" i="3"/>
  <c r="AB41" i="3"/>
  <c r="AA41" i="3"/>
  <c r="Z41" i="3"/>
  <c r="Y41" i="3"/>
  <c r="AB40" i="3"/>
  <c r="AA40" i="3"/>
  <c r="Z40" i="3"/>
  <c r="Y40" i="3"/>
  <c r="AB39" i="3"/>
  <c r="AA39" i="3"/>
  <c r="Z39" i="3"/>
  <c r="Y39" i="3"/>
  <c r="AB38" i="3"/>
  <c r="AA38" i="3"/>
  <c r="Z38" i="3"/>
  <c r="Y38" i="3"/>
  <c r="AB37" i="3"/>
  <c r="AA37" i="3"/>
  <c r="Z37" i="3"/>
  <c r="Y37" i="3"/>
  <c r="AB36" i="3"/>
  <c r="AA36" i="3"/>
  <c r="Z36" i="3"/>
  <c r="Y36" i="3"/>
  <c r="AB35" i="3"/>
  <c r="AA35" i="3"/>
  <c r="Z35" i="3"/>
  <c r="Y35" i="3"/>
  <c r="AB34" i="3"/>
  <c r="AA34" i="3"/>
  <c r="Z34" i="3"/>
  <c r="Y34" i="3"/>
  <c r="AB33" i="3"/>
  <c r="AA33" i="3"/>
  <c r="Z33" i="3"/>
  <c r="Y33" i="3"/>
  <c r="AB32" i="3"/>
  <c r="AA32" i="3"/>
  <c r="Z32" i="3"/>
  <c r="Y32" i="3"/>
  <c r="AB31" i="3"/>
  <c r="AA31" i="3"/>
  <c r="Z31" i="3"/>
  <c r="Y31" i="3"/>
  <c r="AB30" i="3"/>
  <c r="AA30" i="3"/>
  <c r="Z30" i="3"/>
  <c r="Y30" i="3"/>
  <c r="AB29" i="3"/>
  <c r="AA29" i="3"/>
  <c r="Z29" i="3"/>
  <c r="Y29" i="3"/>
  <c r="AB28" i="3"/>
  <c r="AA28" i="3"/>
  <c r="Z28" i="3"/>
  <c r="Y28" i="3"/>
  <c r="AB27" i="3"/>
  <c r="AA27" i="3"/>
  <c r="Z27" i="3"/>
  <c r="Y27" i="3"/>
  <c r="AB26" i="3"/>
  <c r="AA26" i="3"/>
  <c r="Z26" i="3"/>
  <c r="Y26" i="3"/>
  <c r="AB25" i="3"/>
  <c r="AA25" i="3"/>
  <c r="Z25" i="3"/>
  <c r="Y25" i="3"/>
  <c r="AB24" i="3"/>
  <c r="AA24" i="3"/>
  <c r="Z24" i="3"/>
  <c r="Y24" i="3"/>
  <c r="AB23" i="3"/>
  <c r="AA23" i="3"/>
  <c r="Z23" i="3"/>
  <c r="Y23" i="3"/>
  <c r="AB22" i="3"/>
  <c r="AA22" i="3"/>
  <c r="Z22" i="3"/>
  <c r="Y22" i="3"/>
  <c r="AB21" i="3"/>
  <c r="AA21" i="3"/>
  <c r="Z21" i="3"/>
  <c r="Y21" i="3"/>
  <c r="AB20" i="3"/>
  <c r="AA20" i="3"/>
  <c r="Z20" i="3"/>
  <c r="Y20" i="3"/>
  <c r="AB19" i="3"/>
  <c r="AA19" i="3"/>
  <c r="Z19" i="3"/>
  <c r="Y19" i="3"/>
  <c r="AB18" i="3"/>
  <c r="AA18" i="3"/>
  <c r="Z18" i="3"/>
  <c r="Y18" i="3"/>
  <c r="AB17" i="3"/>
  <c r="AA17" i="3"/>
  <c r="Z17" i="3"/>
  <c r="Y17" i="3"/>
  <c r="AB16" i="3"/>
  <c r="AA16" i="3"/>
  <c r="Z16" i="3"/>
  <c r="Y16" i="3"/>
  <c r="AB15" i="3"/>
  <c r="AA15" i="3"/>
  <c r="Z15" i="3"/>
  <c r="Y15" i="3"/>
  <c r="AB14" i="3"/>
  <c r="AA14" i="3"/>
  <c r="Z14" i="3"/>
  <c r="Y14" i="3"/>
  <c r="AB13" i="3"/>
  <c r="AA13" i="3"/>
  <c r="Z13" i="3"/>
  <c r="Y13" i="3"/>
  <c r="AB12" i="3"/>
  <c r="AA12" i="3"/>
  <c r="Z12" i="3"/>
  <c r="Y12" i="3"/>
  <c r="AB11" i="3"/>
  <c r="AA11" i="3"/>
  <c r="Z11" i="3"/>
  <c r="Y11" i="3"/>
  <c r="AB10" i="3"/>
  <c r="AA10" i="3"/>
  <c r="Z10" i="3"/>
  <c r="Y10" i="3"/>
  <c r="AB9" i="3"/>
  <c r="AA9" i="3"/>
  <c r="Z9" i="3"/>
  <c r="Y9" i="3"/>
  <c r="AB8" i="3"/>
  <c r="AA8" i="3"/>
  <c r="Z8" i="3"/>
  <c r="Y8" i="3"/>
  <c r="AB7" i="3"/>
  <c r="AA7" i="3"/>
  <c r="Z7" i="3"/>
  <c r="Y7" i="3"/>
  <c r="AB6" i="3"/>
  <c r="AA6" i="3"/>
  <c r="Z6" i="3"/>
  <c r="Y6" i="3"/>
  <c r="AB5" i="3"/>
  <c r="AA5" i="3"/>
  <c r="Z5" i="3"/>
  <c r="Y5" i="3"/>
  <c r="AB4" i="3"/>
  <c r="AA4" i="3"/>
  <c r="Z4" i="3"/>
  <c r="Y4" i="3"/>
  <c r="AB3" i="3"/>
  <c r="AA3" i="3"/>
  <c r="Z3" i="3"/>
  <c r="Y3" i="3"/>
  <c r="W2" i="3" a="1"/>
  <c r="W2" i="3" s="1"/>
  <c r="V2" i="3" a="1"/>
  <c r="V2" i="3" s="1"/>
  <c r="U2" i="3" a="1"/>
  <c r="U2" i="3" s="1"/>
  <c r="T2" i="3" a="1"/>
  <c r="T2" i="3" s="1"/>
  <c r="AN7" i="4"/>
  <c r="AM7" i="4"/>
  <c r="AL7" i="4"/>
  <c r="AK7" i="4"/>
  <c r="D24" i="7" a="1"/>
  <c r="D24" i="7"/>
  <c r="D25" i="7" a="1"/>
  <c r="D25" i="7"/>
  <c r="D26" i="7" a="1"/>
  <c r="D26" i="7"/>
  <c r="D27" i="7" a="1"/>
  <c r="D27" i="7"/>
  <c r="D28" i="7" a="1"/>
  <c r="D28" i="7"/>
  <c r="D29" i="7" a="1"/>
  <c r="D29" i="7"/>
  <c r="D30" i="7" a="1"/>
  <c r="D30" i="7"/>
  <c r="D31" i="7" a="1"/>
  <c r="D31" i="7"/>
  <c r="D32" i="7" a="1"/>
  <c r="D32" i="7"/>
  <c r="D33" i="7" a="1"/>
  <c r="D33" i="7"/>
  <c r="D34" i="7" a="1"/>
  <c r="D34" i="7"/>
  <c r="O5" i="7"/>
  <c r="N5" i="7"/>
  <c r="M5" i="7"/>
  <c r="L5" i="7"/>
  <c r="K5" i="7"/>
  <c r="J5" i="7"/>
  <c r="I5" i="7"/>
  <c r="H5" i="7"/>
  <c r="G5" i="7"/>
  <c r="F5" i="7"/>
  <c r="E5" i="7"/>
  <c r="D5" i="7"/>
  <c r="O6" i="7"/>
  <c r="N6" i="7"/>
  <c r="M6" i="7"/>
  <c r="L6" i="7"/>
  <c r="K6" i="7"/>
  <c r="J6" i="7"/>
  <c r="I6" i="7"/>
  <c r="H6" i="7"/>
  <c r="G6" i="7"/>
  <c r="F6" i="7"/>
  <c r="E6" i="7"/>
  <c r="D6" i="7"/>
  <c r="O7" i="7"/>
  <c r="N7" i="7"/>
  <c r="M7" i="7"/>
  <c r="L7" i="7"/>
  <c r="K7" i="7"/>
  <c r="J7" i="7"/>
  <c r="I7" i="7"/>
  <c r="H7" i="7"/>
  <c r="G7" i="7"/>
  <c r="F7" i="7"/>
  <c r="E7" i="7"/>
  <c r="D7" i="7"/>
  <c r="O8" i="7"/>
  <c r="N8" i="7"/>
  <c r="M8" i="7"/>
  <c r="L8" i="7"/>
  <c r="K8" i="7"/>
  <c r="J8" i="7"/>
  <c r="I8" i="7"/>
  <c r="H8" i="7"/>
  <c r="G8" i="7"/>
  <c r="F8" i="7"/>
  <c r="E8" i="7"/>
  <c r="D8" i="7"/>
  <c r="C34" i="7" a="1"/>
  <c r="C34" i="7" s="1"/>
  <c r="C33" i="7" a="1"/>
  <c r="C33" i="7" s="1"/>
  <c r="C32" i="7" a="1"/>
  <c r="C32" i="7" s="1"/>
  <c r="C31" i="7" a="1"/>
  <c r="C31" i="7" s="1"/>
  <c r="C30" i="7" a="1"/>
  <c r="C30" i="7" s="1"/>
  <c r="C29" i="7" a="1"/>
  <c r="C29" i="7"/>
  <c r="C28" i="7" a="1"/>
  <c r="C28" i="7" s="1"/>
  <c r="C27" i="7" a="1"/>
  <c r="C27" i="7" s="1"/>
  <c r="C26" i="7" a="1"/>
  <c r="C26" i="7" s="1"/>
  <c r="C25" i="7" a="1"/>
  <c r="C25" i="7" s="1"/>
  <c r="C24" i="7" a="1"/>
  <c r="C24" i="7" s="1"/>
  <c r="C23" i="7"/>
  <c r="C23" i="7" a="1"/>
  <c r="C22" i="7" a="1"/>
  <c r="C22" i="7" s="1"/>
  <c r="C41" i="7"/>
  <c r="C43" i="7"/>
  <c r="C42" i="7"/>
  <c r="C40" i="7"/>
  <c r="C39" i="7"/>
  <c r="C38" i="7"/>
  <c r="C37" i="7"/>
  <c r="C36" i="7"/>
  <c r="O34" i="7" a="1"/>
  <c r="O34" i="7" s="1"/>
  <c r="N34" i="7" a="1"/>
  <c r="N34" i="7" s="1"/>
  <c r="M34" i="7" a="1"/>
  <c r="M34" i="7" s="1"/>
  <c r="L34" i="7" a="1"/>
  <c r="L34" i="7" s="1"/>
  <c r="K34" i="7" a="1"/>
  <c r="K34" i="7" s="1"/>
  <c r="J34" i="7" a="1"/>
  <c r="J34" i="7" s="1"/>
  <c r="I34" i="7" a="1"/>
  <c r="I34" i="7" s="1"/>
  <c r="H34" i="7" a="1"/>
  <c r="H34" i="7" s="1"/>
  <c r="G34" i="7" a="1"/>
  <c r="G34" i="7" s="1"/>
  <c r="F34" i="7" a="1"/>
  <c r="F34" i="7" s="1"/>
  <c r="E34" i="7" a="1"/>
  <c r="E34" i="7" s="1"/>
  <c r="O33" i="7" a="1"/>
  <c r="O33" i="7" s="1"/>
  <c r="N33" i="7" a="1"/>
  <c r="N33" i="7" s="1"/>
  <c r="M33" i="7" a="1"/>
  <c r="M33" i="7" s="1"/>
  <c r="L33" i="7" a="1"/>
  <c r="L33" i="7" s="1"/>
  <c r="K33" i="7" a="1"/>
  <c r="K33" i="7" s="1"/>
  <c r="J33" i="7" a="1"/>
  <c r="J33" i="7" s="1"/>
  <c r="I33" i="7" a="1"/>
  <c r="I33" i="7" s="1"/>
  <c r="H33" i="7" a="1"/>
  <c r="H33" i="7" s="1"/>
  <c r="G33" i="7" a="1"/>
  <c r="G33" i="7" s="1"/>
  <c r="F33" i="7" a="1"/>
  <c r="F33" i="7" s="1"/>
  <c r="E33" i="7" a="1"/>
  <c r="E33" i="7" s="1"/>
  <c r="O32" i="7" a="1"/>
  <c r="O32" i="7" s="1"/>
  <c r="N32" i="7" a="1"/>
  <c r="N32" i="7" s="1"/>
  <c r="M32" i="7" a="1"/>
  <c r="M32" i="7" s="1"/>
  <c r="L32" i="7" a="1"/>
  <c r="L32" i="7" s="1"/>
  <c r="K32" i="7" a="1"/>
  <c r="K32" i="7" s="1"/>
  <c r="J32" i="7"/>
  <c r="J32" i="7" a="1"/>
  <c r="I32" i="7" a="1"/>
  <c r="I32" i="7" s="1"/>
  <c r="H32" i="7" a="1"/>
  <c r="H32" i="7" s="1"/>
  <c r="G32" i="7" a="1"/>
  <c r="G32" i="7" s="1"/>
  <c r="F32" i="7" a="1"/>
  <c r="F32" i="7" s="1"/>
  <c r="E32" i="7" a="1"/>
  <c r="E32" i="7" s="1"/>
  <c r="O31" i="7" a="1"/>
  <c r="O31" i="7" s="1"/>
  <c r="N31" i="7" a="1"/>
  <c r="N31" i="7" s="1"/>
  <c r="M31" i="7" a="1"/>
  <c r="M31" i="7" s="1"/>
  <c r="L31" i="7" a="1"/>
  <c r="L31" i="7" s="1"/>
  <c r="K31" i="7" a="1"/>
  <c r="K31" i="7" s="1"/>
  <c r="J31" i="7" a="1"/>
  <c r="J31" i="7" s="1"/>
  <c r="I31" i="7" a="1"/>
  <c r="I31" i="7" s="1"/>
  <c r="H31" i="7" a="1"/>
  <c r="H31" i="7" s="1"/>
  <c r="G31" i="7" a="1"/>
  <c r="G31" i="7" s="1"/>
  <c r="F31" i="7" a="1"/>
  <c r="F31" i="7" s="1"/>
  <c r="E31" i="7" a="1"/>
  <c r="E31" i="7" s="1"/>
  <c r="O30" i="7" a="1"/>
  <c r="O30" i="7" s="1"/>
  <c r="N30" i="7" a="1"/>
  <c r="N30" i="7" s="1"/>
  <c r="M30" i="7" a="1"/>
  <c r="M30" i="7" s="1"/>
  <c r="L30" i="7" a="1"/>
  <c r="L30" i="7" s="1"/>
  <c r="K30" i="7"/>
  <c r="K30" i="7" a="1"/>
  <c r="J30" i="7"/>
  <c r="J30" i="7" a="1"/>
  <c r="I30" i="7" a="1"/>
  <c r="I30" i="7" s="1"/>
  <c r="H30" i="7" a="1"/>
  <c r="H30" i="7" s="1"/>
  <c r="G30" i="7" a="1"/>
  <c r="G30" i="7" s="1"/>
  <c r="F30" i="7" a="1"/>
  <c r="F30" i="7" s="1"/>
  <c r="E30" i="7" a="1"/>
  <c r="E30" i="7" s="1"/>
  <c r="O29" i="7" a="1"/>
  <c r="O29" i="7" s="1"/>
  <c r="N29" i="7" a="1"/>
  <c r="N29" i="7" s="1"/>
  <c r="M29" i="7" a="1"/>
  <c r="M29" i="7" s="1"/>
  <c r="L29" i="7"/>
  <c r="L29" i="7" a="1"/>
  <c r="K29" i="7" a="1"/>
  <c r="K29" i="7" s="1"/>
  <c r="J29" i="7" a="1"/>
  <c r="J29" i="7" s="1"/>
  <c r="I29" i="7" a="1"/>
  <c r="I29" i="7" s="1"/>
  <c r="H29" i="7" a="1"/>
  <c r="H29" i="7" s="1"/>
  <c r="G29" i="7" a="1"/>
  <c r="G29" i="7" s="1"/>
  <c r="F29" i="7"/>
  <c r="F29" i="7" a="1"/>
  <c r="E29" i="7" a="1"/>
  <c r="E29" i="7" s="1"/>
  <c r="O28" i="7"/>
  <c r="O28" i="7" a="1"/>
  <c r="N28" i="7"/>
  <c r="N28" i="7" a="1"/>
  <c r="M28" i="7" a="1"/>
  <c r="M28" i="7" s="1"/>
  <c r="L28" i="7"/>
  <c r="L28" i="7" a="1"/>
  <c r="K28" i="7" a="1"/>
  <c r="K28" i="7" s="1"/>
  <c r="J28" i="7" a="1"/>
  <c r="J28" i="7" s="1"/>
  <c r="I28" i="7"/>
  <c r="I28" i="7" a="1"/>
  <c r="H28" i="7"/>
  <c r="H28" i="7" a="1"/>
  <c r="G28" i="7" a="1"/>
  <c r="G28" i="7" s="1"/>
  <c r="F28" i="7"/>
  <c r="F28" i="7" a="1"/>
  <c r="E28" i="7" a="1"/>
  <c r="E28" i="7" s="1"/>
  <c r="O27" i="7" a="1"/>
  <c r="O27" i="7" s="1"/>
  <c r="N27" i="7" a="1"/>
  <c r="N27" i="7" s="1"/>
  <c r="M27" i="7" a="1"/>
  <c r="M27" i="7" s="1"/>
  <c r="L27" i="7" a="1"/>
  <c r="L27" i="7" s="1"/>
  <c r="K27" i="7" a="1"/>
  <c r="K27" i="7" s="1"/>
  <c r="J27" i="7" a="1"/>
  <c r="J27" i="7" s="1"/>
  <c r="I27" i="7" a="1"/>
  <c r="I27" i="7" s="1"/>
  <c r="H27" i="7" a="1"/>
  <c r="H27" i="7" s="1"/>
  <c r="G27" i="7" a="1"/>
  <c r="G27" i="7" s="1"/>
  <c r="F27" i="7" a="1"/>
  <c r="F27" i="7" s="1"/>
  <c r="E27" i="7" a="1"/>
  <c r="E27" i="7" s="1"/>
  <c r="O26" i="7" a="1"/>
  <c r="O26" i="7" s="1"/>
  <c r="N26" i="7" a="1"/>
  <c r="N26" i="7" s="1"/>
  <c r="M26" i="7" a="1"/>
  <c r="M26" i="7" s="1"/>
  <c r="L26" i="7" a="1"/>
  <c r="L26" i="7" s="1"/>
  <c r="K26" i="7" a="1"/>
  <c r="K26" i="7" s="1"/>
  <c r="J26" i="7"/>
  <c r="J26" i="7" a="1"/>
  <c r="I26" i="7" a="1"/>
  <c r="I26" i="7" s="1"/>
  <c r="H26" i="7" a="1"/>
  <c r="H26" i="7" s="1"/>
  <c r="G26" i="7" a="1"/>
  <c r="G26" i="7" s="1"/>
  <c r="F26" i="7" a="1"/>
  <c r="F26" i="7" s="1"/>
  <c r="E26" i="7" a="1"/>
  <c r="E26" i="7" s="1"/>
  <c r="B34" i="7"/>
  <c r="B33" i="7"/>
  <c r="B32" i="7"/>
  <c r="B31" i="7"/>
  <c r="B30" i="7"/>
  <c r="B29" i="7"/>
  <c r="B28" i="7"/>
  <c r="B27" i="7"/>
  <c r="B26" i="7"/>
  <c r="O19" i="7" a="1"/>
  <c r="O19" i="7" s="1"/>
  <c r="N19" i="7" a="1"/>
  <c r="N19" i="7" s="1"/>
  <c r="M19" i="7" a="1"/>
  <c r="M19" i="7" s="1"/>
  <c r="L19" i="7" a="1"/>
  <c r="L19" i="7" s="1"/>
  <c r="K19" i="7" a="1"/>
  <c r="K19" i="7" s="1"/>
  <c r="J19" i="7"/>
  <c r="J19" i="7" a="1"/>
  <c r="I19" i="7" a="1"/>
  <c r="I19" i="7" s="1"/>
  <c r="H19" i="7" a="1"/>
  <c r="H19" i="7" s="1"/>
  <c r="G19" i="7" a="1"/>
  <c r="G19" i="7" s="1"/>
  <c r="F19" i="7" a="1"/>
  <c r="F19" i="7" s="1"/>
  <c r="E19" i="7" a="1"/>
  <c r="E19" i="7" s="1"/>
  <c r="D19" i="7"/>
  <c r="D19" i="7" a="1"/>
  <c r="O18" i="7" a="1"/>
  <c r="O18" i="7" s="1"/>
  <c r="N18" i="7" a="1"/>
  <c r="N18" i="7" s="1"/>
  <c r="M18" i="7" a="1"/>
  <c r="M18" i="7" s="1"/>
  <c r="L18" i="7" a="1"/>
  <c r="L18" i="7" s="1"/>
  <c r="K18" i="7"/>
  <c r="K18" i="7" a="1"/>
  <c r="J18" i="7"/>
  <c r="J18" i="7" a="1"/>
  <c r="I18" i="7" a="1"/>
  <c r="I18" i="7" s="1"/>
  <c r="H18" i="7" a="1"/>
  <c r="H18" i="7" s="1"/>
  <c r="G18" i="7" a="1"/>
  <c r="G18" i="7" s="1"/>
  <c r="F18" i="7" a="1"/>
  <c r="F18" i="7" s="1"/>
  <c r="E18" i="7" a="1"/>
  <c r="E18" i="7" s="1"/>
  <c r="D18" i="7" a="1"/>
  <c r="D18" i="7" s="1"/>
  <c r="O17" i="7" a="1"/>
  <c r="O17" i="7" s="1"/>
  <c r="N17" i="7" a="1"/>
  <c r="N17" i="7" s="1"/>
  <c r="M17" i="7" a="1"/>
  <c r="M17" i="7" s="1"/>
  <c r="L17" i="7" a="1"/>
  <c r="L17" i="7" s="1"/>
  <c r="K17" i="7" a="1"/>
  <c r="K17" i="7" s="1"/>
  <c r="J17" i="7" a="1"/>
  <c r="J17" i="7" s="1"/>
  <c r="I17" i="7" a="1"/>
  <c r="I17" i="7" s="1"/>
  <c r="H17" i="7" a="1"/>
  <c r="H17" i="7" s="1"/>
  <c r="G17" i="7" a="1"/>
  <c r="G17" i="7" s="1"/>
  <c r="F17" i="7" a="1"/>
  <c r="F17" i="7" s="1"/>
  <c r="E17" i="7" a="1"/>
  <c r="E17" i="7" s="1"/>
  <c r="D17" i="7" a="1"/>
  <c r="D17" i="7" s="1"/>
  <c r="O16" i="7" a="1"/>
  <c r="O16" i="7" s="1"/>
  <c r="N16" i="7" a="1"/>
  <c r="N16" i="7" s="1"/>
  <c r="M16" i="7" a="1"/>
  <c r="M16" i="7" s="1"/>
  <c r="L16" i="7" a="1"/>
  <c r="L16" i="7" s="1"/>
  <c r="K16" i="7" a="1"/>
  <c r="K16" i="7" s="1"/>
  <c r="J16" i="7"/>
  <c r="J16" i="7" a="1"/>
  <c r="I16" i="7" a="1"/>
  <c r="I16" i="7" s="1"/>
  <c r="H16" i="7" a="1"/>
  <c r="H16" i="7" s="1"/>
  <c r="G16" i="7" a="1"/>
  <c r="G16" i="7" s="1"/>
  <c r="F16" i="7" a="1"/>
  <c r="F16" i="7" s="1"/>
  <c r="E16" i="7" a="1"/>
  <c r="E16" i="7" s="1"/>
  <c r="D16" i="7" a="1"/>
  <c r="D16" i="7" s="1"/>
  <c r="O15" i="7" a="1"/>
  <c r="O15" i="7" s="1"/>
  <c r="N15" i="7" a="1"/>
  <c r="N15" i="7" s="1"/>
  <c r="M15" i="7" a="1"/>
  <c r="M15" i="7" s="1"/>
  <c r="L15" i="7"/>
  <c r="L15" i="7" a="1"/>
  <c r="K15" i="7" a="1"/>
  <c r="K15" i="7" s="1"/>
  <c r="J15" i="7" a="1"/>
  <c r="J15" i="7" s="1"/>
  <c r="I15" i="7" a="1"/>
  <c r="I15" i="7" s="1"/>
  <c r="H15" i="7" a="1"/>
  <c r="H15" i="7" s="1"/>
  <c r="G15" i="7"/>
  <c r="G15" i="7" a="1"/>
  <c r="F15" i="7" a="1"/>
  <c r="F15" i="7" s="1"/>
  <c r="E15" i="7" a="1"/>
  <c r="E15" i="7" s="1"/>
  <c r="D15" i="7" a="1"/>
  <c r="D15" i="7" s="1"/>
  <c r="O14" i="7" a="1"/>
  <c r="O14" i="7" s="1"/>
  <c r="N14" i="7" a="1"/>
  <c r="N14" i="7" s="1"/>
  <c r="M14" i="7" a="1"/>
  <c r="M14" i="7" s="1"/>
  <c r="L14" i="7" a="1"/>
  <c r="L14" i="7" s="1"/>
  <c r="K14" i="7"/>
  <c r="K14" i="7" a="1"/>
  <c r="J14" i="7" a="1"/>
  <c r="J14" i="7" s="1"/>
  <c r="I14" i="7" a="1"/>
  <c r="I14" i="7" s="1"/>
  <c r="H14" i="7" a="1"/>
  <c r="H14" i="7" s="1"/>
  <c r="G14" i="7" a="1"/>
  <c r="G14" i="7" s="1"/>
  <c r="F14" i="7" a="1"/>
  <c r="F14" i="7" s="1"/>
  <c r="E14" i="7"/>
  <c r="E14" i="7" a="1"/>
  <c r="D14" i="7" a="1"/>
  <c r="D14" i="7" s="1"/>
  <c r="O13" i="7" a="1"/>
  <c r="O13" i="7" s="1"/>
  <c r="N13" i="7" a="1"/>
  <c r="N13" i="7" s="1"/>
  <c r="M13" i="7" a="1"/>
  <c r="M13" i="7" s="1"/>
  <c r="L13" i="7" a="1"/>
  <c r="L13" i="7" s="1"/>
  <c r="K13" i="7" a="1"/>
  <c r="K13" i="7" s="1"/>
  <c r="J13" i="7" a="1"/>
  <c r="J13" i="7" s="1"/>
  <c r="I13" i="7" a="1"/>
  <c r="I13" i="7" s="1"/>
  <c r="H13" i="7" a="1"/>
  <c r="H13" i="7" s="1"/>
  <c r="G13" i="7" a="1"/>
  <c r="G13" i="7" s="1"/>
  <c r="F13" i="7" a="1"/>
  <c r="F13" i="7" s="1"/>
  <c r="E13" i="7" a="1"/>
  <c r="E13" i="7" s="1"/>
  <c r="D13" i="7" a="1"/>
  <c r="D13" i="7" s="1"/>
  <c r="O12" i="7" a="1"/>
  <c r="O12" i="7" s="1"/>
  <c r="N12" i="7" a="1"/>
  <c r="N12" i="7" s="1"/>
  <c r="M12" i="7" a="1"/>
  <c r="M12" i="7" s="1"/>
  <c r="L12" i="7" a="1"/>
  <c r="L12" i="7" s="1"/>
  <c r="K12" i="7" a="1"/>
  <c r="K12" i="7" s="1"/>
  <c r="J12" i="7" a="1"/>
  <c r="J12" i="7" s="1"/>
  <c r="I12" i="7" a="1"/>
  <c r="I12" i="7" s="1"/>
  <c r="H12" i="7" a="1"/>
  <c r="H12" i="7" s="1"/>
  <c r="G12" i="7" a="1"/>
  <c r="G12" i="7" s="1"/>
  <c r="F12" i="7" a="1"/>
  <c r="F12" i="7" s="1"/>
  <c r="E12" i="7" a="1"/>
  <c r="E12" i="7" s="1"/>
  <c r="D12" i="7" a="1"/>
  <c r="D12" i="7" s="1"/>
  <c r="O11" i="7" a="1"/>
  <c r="O11" i="7" s="1"/>
  <c r="N11" i="7" a="1"/>
  <c r="N11" i="7" s="1"/>
  <c r="M11" i="7" a="1"/>
  <c r="M11" i="7" s="1"/>
  <c r="L11" i="7" a="1"/>
  <c r="L11" i="7" s="1"/>
  <c r="K11" i="7"/>
  <c r="K11" i="7" a="1"/>
  <c r="J11" i="7" a="1"/>
  <c r="J11" i="7" s="1"/>
  <c r="I11" i="7" a="1"/>
  <c r="I11" i="7" s="1"/>
  <c r="H11" i="7" a="1"/>
  <c r="H11" i="7" s="1"/>
  <c r="G11" i="7" a="1"/>
  <c r="G11" i="7" s="1"/>
  <c r="F11" i="7" a="1"/>
  <c r="F11" i="7" s="1"/>
  <c r="D11" i="7" a="1"/>
  <c r="D11" i="7" s="1"/>
  <c r="E11" i="7" a="1"/>
  <c r="E11" i="7"/>
  <c r="B19" i="7"/>
  <c r="B18" i="7"/>
  <c r="B17" i="7"/>
  <c r="B16" i="7"/>
  <c r="B15" i="7"/>
  <c r="B14" i="7"/>
  <c r="B13" i="7"/>
  <c r="B12" i="7"/>
  <c r="B11" i="7"/>
  <c r="O3" i="7" a="1"/>
  <c r="O3" i="7" s="1"/>
  <c r="N3" i="7" a="1"/>
  <c r="N3" i="7" s="1"/>
  <c r="L3" i="7" a="1"/>
  <c r="L3" i="7" s="1"/>
  <c r="K3" i="7" a="1"/>
  <c r="K3" i="7" s="1"/>
  <c r="J3" i="7"/>
  <c r="J3" i="7" a="1"/>
  <c r="I3" i="7" a="1"/>
  <c r="I3" i="7" s="1"/>
  <c r="H3" i="7" a="1"/>
  <c r="H3" i="7" s="1"/>
  <c r="G3" i="7" a="1"/>
  <c r="G3" i="7" s="1"/>
  <c r="F3" i="7" a="1"/>
  <c r="F3" i="7" s="1"/>
  <c r="E3" i="7" a="1"/>
  <c r="E3" i="7" s="1"/>
  <c r="D3" i="7"/>
  <c r="D3" i="7" a="1"/>
  <c r="M3" i="7" a="1"/>
  <c r="M3" i="7" s="1"/>
  <c r="O2" i="7"/>
  <c r="N2" i="7"/>
  <c r="M2" i="7"/>
  <c r="L2" i="7"/>
  <c r="K2" i="7"/>
  <c r="J2" i="7"/>
  <c r="I2" i="7"/>
  <c r="H2" i="7"/>
  <c r="G2" i="7"/>
  <c r="F2" i="7"/>
  <c r="E2" i="7"/>
  <c r="D2" i="7"/>
  <c r="AI219" i="1"/>
  <c r="AH219" i="1"/>
  <c r="AI218" i="1"/>
  <c r="AH218" i="1"/>
  <c r="AI217" i="1"/>
  <c r="AH217" i="1"/>
  <c r="AI216" i="1"/>
  <c r="AH216" i="1"/>
  <c r="AI215" i="1"/>
  <c r="AH215" i="1"/>
  <c r="AI214" i="1"/>
  <c r="AH214" i="1"/>
  <c r="AI213" i="1"/>
  <c r="AH213" i="1"/>
  <c r="AI212" i="1"/>
  <c r="AH212" i="1"/>
  <c r="AI211" i="1"/>
  <c r="AH211" i="1"/>
  <c r="AI210" i="1"/>
  <c r="AH210" i="1"/>
  <c r="AI209" i="1"/>
  <c r="AH209" i="1"/>
  <c r="AI208" i="1"/>
  <c r="AH208" i="1"/>
  <c r="AI207" i="1"/>
  <c r="AH207" i="1"/>
  <c r="AI206" i="1"/>
  <c r="AH206" i="1"/>
  <c r="AI205" i="1"/>
  <c r="AH205" i="1"/>
  <c r="AI204" i="1"/>
  <c r="AH204" i="1"/>
  <c r="AI203" i="1"/>
  <c r="AH203" i="1"/>
  <c r="AI202" i="1"/>
  <c r="AH202" i="1"/>
  <c r="AI201" i="1"/>
  <c r="AH201" i="1"/>
  <c r="AI200" i="1"/>
  <c r="AH200" i="1"/>
  <c r="AI199" i="1"/>
  <c r="AH199" i="1"/>
  <c r="AI198" i="1"/>
  <c r="AH198" i="1"/>
  <c r="AI197" i="1"/>
  <c r="AH197" i="1"/>
  <c r="AI196" i="1"/>
  <c r="AH196" i="1"/>
  <c r="AI195" i="1"/>
  <c r="AH195" i="1"/>
  <c r="AI194" i="1"/>
  <c r="AH194" i="1"/>
  <c r="AI193" i="1"/>
  <c r="AH193" i="1"/>
  <c r="AI192" i="1"/>
  <c r="AH192" i="1"/>
  <c r="AI191" i="1"/>
  <c r="AH191" i="1"/>
  <c r="AI190" i="1"/>
  <c r="AH190" i="1"/>
  <c r="AI189" i="1"/>
  <c r="AH189" i="1"/>
  <c r="AI188" i="1"/>
  <c r="AH188" i="1"/>
  <c r="AI187" i="1"/>
  <c r="AH187" i="1"/>
  <c r="AI186" i="1"/>
  <c r="AH186" i="1"/>
  <c r="AI185" i="1"/>
  <c r="AH185" i="1"/>
  <c r="AI184" i="1"/>
  <c r="AH184" i="1"/>
  <c r="AI183" i="1"/>
  <c r="AH183" i="1"/>
  <c r="AI182" i="1"/>
  <c r="AH182" i="1"/>
  <c r="AI181" i="1"/>
  <c r="AH181" i="1"/>
  <c r="AI180" i="1"/>
  <c r="AH180" i="1"/>
  <c r="AI179" i="1"/>
  <c r="AH179" i="1"/>
  <c r="AI178" i="1"/>
  <c r="AH178" i="1"/>
  <c r="AI177" i="1"/>
  <c r="AH177" i="1"/>
  <c r="AI176" i="1"/>
  <c r="AH176" i="1"/>
  <c r="AI175" i="1"/>
  <c r="AH175" i="1"/>
  <c r="AI174" i="1"/>
  <c r="AH174" i="1"/>
  <c r="AI173" i="1"/>
  <c r="AH173" i="1"/>
  <c r="AI172" i="1"/>
  <c r="AH172" i="1"/>
  <c r="AI171" i="1"/>
  <c r="AH171" i="1"/>
  <c r="AI170" i="1"/>
  <c r="AH170" i="1"/>
  <c r="AI169" i="1"/>
  <c r="AH169" i="1"/>
  <c r="AI168" i="1"/>
  <c r="AH168" i="1"/>
  <c r="AI167" i="1"/>
  <c r="AH167" i="1"/>
  <c r="AI166" i="1"/>
  <c r="AH166" i="1"/>
  <c r="AI165" i="1"/>
  <c r="AH165" i="1"/>
  <c r="AI164" i="1"/>
  <c r="AH164" i="1"/>
  <c r="AI163" i="1"/>
  <c r="AH163" i="1"/>
  <c r="AI162" i="1"/>
  <c r="AH162" i="1"/>
  <c r="AI161" i="1"/>
  <c r="AH161" i="1"/>
  <c r="AI160" i="1"/>
  <c r="AH160" i="1"/>
  <c r="AI159" i="1"/>
  <c r="AH159" i="1"/>
  <c r="AI158" i="1"/>
  <c r="AH158" i="1"/>
  <c r="AI157" i="1"/>
  <c r="AH157" i="1"/>
  <c r="AI156" i="1"/>
  <c r="AH156" i="1"/>
  <c r="AI155" i="1"/>
  <c r="AH155" i="1"/>
  <c r="AI154" i="1"/>
  <c r="AH154" i="1"/>
  <c r="AI153" i="1"/>
  <c r="AH153" i="1"/>
  <c r="AI152" i="1"/>
  <c r="AH152" i="1"/>
  <c r="AI151" i="1"/>
  <c r="AH151" i="1"/>
  <c r="AI150" i="1"/>
  <c r="AH150" i="1"/>
  <c r="AI149" i="1"/>
  <c r="AH149" i="1"/>
  <c r="AI148" i="1"/>
  <c r="AH148" i="1"/>
  <c r="AI147" i="1"/>
  <c r="AH147" i="1"/>
  <c r="AI146" i="1"/>
  <c r="AH146" i="1"/>
  <c r="AI145" i="1"/>
  <c r="AH145" i="1"/>
  <c r="AI144" i="1"/>
  <c r="AH144" i="1"/>
  <c r="AI143" i="1"/>
  <c r="AH143" i="1"/>
  <c r="AI142" i="1"/>
  <c r="AH142" i="1"/>
  <c r="AI141" i="1"/>
  <c r="AH141" i="1"/>
  <c r="AI140" i="1"/>
  <c r="AH140" i="1"/>
  <c r="AI139" i="1"/>
  <c r="AH139" i="1"/>
  <c r="AI138" i="1"/>
  <c r="AH138" i="1"/>
  <c r="AI137" i="1"/>
  <c r="AH137" i="1"/>
  <c r="AI136" i="1"/>
  <c r="AH136" i="1"/>
  <c r="AI135" i="1"/>
  <c r="AH135" i="1"/>
  <c r="AI134" i="1"/>
  <c r="AH134" i="1"/>
  <c r="AI133" i="1"/>
  <c r="AH133" i="1"/>
  <c r="AI132" i="1"/>
  <c r="AH132" i="1"/>
  <c r="AI131" i="1"/>
  <c r="AH131" i="1"/>
  <c r="AI130" i="1"/>
  <c r="AH130" i="1"/>
  <c r="AI129" i="1"/>
  <c r="AH129" i="1"/>
  <c r="AI128" i="1"/>
  <c r="AH128" i="1"/>
  <c r="AI127" i="1"/>
  <c r="AH127" i="1"/>
  <c r="AI126" i="1"/>
  <c r="AH126" i="1"/>
  <c r="AI125" i="1"/>
  <c r="AH125" i="1"/>
  <c r="AI124" i="1"/>
  <c r="AH124" i="1"/>
  <c r="AI123" i="1"/>
  <c r="AH123" i="1"/>
  <c r="AI122" i="1"/>
  <c r="AH122" i="1"/>
  <c r="AI121" i="1"/>
  <c r="AH121" i="1"/>
  <c r="AI120" i="1"/>
  <c r="AH120" i="1"/>
  <c r="AI119" i="1"/>
  <c r="AH119" i="1"/>
  <c r="AI118" i="1"/>
  <c r="AH118" i="1"/>
  <c r="AI117" i="1"/>
  <c r="AH117" i="1"/>
  <c r="AI116" i="1"/>
  <c r="AH116" i="1"/>
  <c r="AI115" i="1"/>
  <c r="AH115" i="1"/>
  <c r="AI114" i="1"/>
  <c r="AH114" i="1"/>
  <c r="AI113" i="1"/>
  <c r="AH113" i="1"/>
  <c r="AI112" i="1"/>
  <c r="AH112" i="1"/>
  <c r="AI111" i="1"/>
  <c r="AH111" i="1"/>
  <c r="AI110" i="1"/>
  <c r="AH110" i="1"/>
  <c r="AI109" i="1"/>
  <c r="AH109" i="1"/>
  <c r="AI108" i="1"/>
  <c r="AH108" i="1"/>
  <c r="AI107" i="1"/>
  <c r="AH107" i="1"/>
  <c r="AI106" i="1"/>
  <c r="AH106" i="1"/>
  <c r="AI105" i="1"/>
  <c r="AH105" i="1"/>
  <c r="AI104" i="1"/>
  <c r="AH104" i="1"/>
  <c r="AI103" i="1"/>
  <c r="AH103" i="1"/>
  <c r="AI102" i="1"/>
  <c r="AH102" i="1"/>
  <c r="AI101" i="1"/>
  <c r="AH101" i="1"/>
  <c r="AI100" i="1"/>
  <c r="AH100" i="1"/>
  <c r="AI99" i="1"/>
  <c r="AH99" i="1"/>
  <c r="AI98" i="1"/>
  <c r="AH98" i="1"/>
  <c r="AI97" i="1"/>
  <c r="AH97" i="1"/>
  <c r="AI96" i="1"/>
  <c r="AH96" i="1"/>
  <c r="AI95" i="1"/>
  <c r="AH95" i="1"/>
  <c r="AI94" i="1"/>
  <c r="AH94" i="1"/>
  <c r="AI93" i="1"/>
  <c r="AH93" i="1"/>
  <c r="AI92" i="1"/>
  <c r="AH92" i="1"/>
  <c r="AI91" i="1"/>
  <c r="AH91" i="1"/>
  <c r="AI90" i="1"/>
  <c r="AH90" i="1"/>
  <c r="AI89" i="1"/>
  <c r="AH89" i="1"/>
  <c r="AI88" i="1"/>
  <c r="AH88" i="1"/>
  <c r="AI87" i="1"/>
  <c r="AH87" i="1"/>
  <c r="AI86" i="1"/>
  <c r="AH86" i="1"/>
  <c r="AI85" i="1"/>
  <c r="AH85" i="1"/>
  <c r="AI84" i="1"/>
  <c r="AH84" i="1"/>
  <c r="AI83" i="1"/>
  <c r="AH83" i="1"/>
  <c r="AI82" i="1"/>
  <c r="AH82" i="1"/>
  <c r="AI81" i="1"/>
  <c r="AH81" i="1"/>
  <c r="AI80" i="1"/>
  <c r="AH80" i="1"/>
  <c r="AI79" i="1"/>
  <c r="AH79" i="1"/>
  <c r="AI78" i="1"/>
  <c r="AH78" i="1"/>
  <c r="AI77" i="1"/>
  <c r="AH77" i="1"/>
  <c r="AI76" i="1"/>
  <c r="AH76" i="1"/>
  <c r="AI75" i="1"/>
  <c r="AH75" i="1"/>
  <c r="AI74" i="1"/>
  <c r="AH74" i="1"/>
  <c r="AI73" i="1"/>
  <c r="AH73" i="1"/>
  <c r="AI72" i="1"/>
  <c r="AH72" i="1"/>
  <c r="AI71" i="1"/>
  <c r="AH71" i="1"/>
  <c r="AI70" i="1"/>
  <c r="AH70" i="1"/>
  <c r="AI69" i="1"/>
  <c r="AH69" i="1"/>
  <c r="AI68" i="1"/>
  <c r="AH68" i="1"/>
  <c r="AI67" i="1"/>
  <c r="AH67" i="1"/>
  <c r="AI66" i="1"/>
  <c r="AH66" i="1"/>
  <c r="AI65" i="1"/>
  <c r="AH65" i="1"/>
  <c r="AI64" i="1"/>
  <c r="AH64" i="1"/>
  <c r="AI63" i="1"/>
  <c r="AH63" i="1"/>
  <c r="AI62" i="1"/>
  <c r="AH62" i="1"/>
  <c r="AI61" i="1"/>
  <c r="AH61" i="1"/>
  <c r="AI60" i="1"/>
  <c r="AH60" i="1"/>
  <c r="AI59" i="1"/>
  <c r="AH59" i="1"/>
  <c r="AI58" i="1"/>
  <c r="AH58" i="1"/>
  <c r="AI57" i="1"/>
  <c r="AH57" i="1"/>
  <c r="AI56" i="1"/>
  <c r="AH56" i="1"/>
  <c r="AI55" i="1"/>
  <c r="AH55" i="1"/>
  <c r="AI54" i="1"/>
  <c r="AH54" i="1"/>
  <c r="AI53" i="1"/>
  <c r="AH53" i="1"/>
  <c r="AI52" i="1"/>
  <c r="AH52" i="1"/>
  <c r="AI51" i="1"/>
  <c r="AH51" i="1"/>
  <c r="AI50" i="1"/>
  <c r="AH50" i="1"/>
  <c r="AI49" i="1"/>
  <c r="AH49" i="1"/>
  <c r="AI48" i="1"/>
  <c r="AH48" i="1"/>
  <c r="AI47" i="1"/>
  <c r="AH47" i="1"/>
  <c r="AI46" i="1"/>
  <c r="AH46" i="1"/>
  <c r="AI45" i="1"/>
  <c r="AH45" i="1"/>
  <c r="AI44" i="1"/>
  <c r="AH44" i="1"/>
  <c r="AI43" i="1"/>
  <c r="AH43" i="1"/>
  <c r="AI42" i="1"/>
  <c r="AH42" i="1"/>
  <c r="AI41" i="1"/>
  <c r="AH41" i="1"/>
  <c r="AI40" i="1"/>
  <c r="AH40" i="1"/>
  <c r="AI39" i="1"/>
  <c r="AH39" i="1"/>
  <c r="AI38" i="1"/>
  <c r="AH38" i="1"/>
  <c r="AI37" i="1"/>
  <c r="AH37" i="1"/>
  <c r="AI36" i="1"/>
  <c r="AH36" i="1"/>
  <c r="AI35" i="1"/>
  <c r="AH35" i="1"/>
  <c r="AI34" i="1"/>
  <c r="AH34" i="1"/>
  <c r="AI33" i="1"/>
  <c r="AH33" i="1"/>
  <c r="AI32" i="1"/>
  <c r="AH32" i="1"/>
  <c r="AI31" i="1"/>
  <c r="AH31" i="1"/>
  <c r="AI30" i="1"/>
  <c r="AH30" i="1"/>
  <c r="AI29" i="1"/>
  <c r="AH29" i="1"/>
  <c r="AI28" i="1"/>
  <c r="AH28" i="1"/>
  <c r="AI27" i="1"/>
  <c r="AH27" i="1"/>
  <c r="AI26" i="1"/>
  <c r="AH26" i="1"/>
  <c r="AI25" i="1"/>
  <c r="AH25" i="1"/>
  <c r="AI24" i="1"/>
  <c r="AH24" i="1"/>
  <c r="AI23" i="1"/>
  <c r="AH23" i="1"/>
  <c r="AI22" i="1"/>
  <c r="AH22" i="1"/>
  <c r="AI21" i="1"/>
  <c r="AH21" i="1"/>
  <c r="AI20" i="1"/>
  <c r="AH20" i="1"/>
  <c r="AI19" i="1"/>
  <c r="AH19" i="1"/>
  <c r="AI18" i="1"/>
  <c r="AH18" i="1"/>
  <c r="AI17" i="1"/>
  <c r="AH17" i="1"/>
  <c r="AI16" i="1"/>
  <c r="AH16" i="1"/>
  <c r="AI15" i="1"/>
  <c r="AH15" i="1"/>
  <c r="AI14" i="1"/>
  <c r="AH14" i="1"/>
  <c r="AI13" i="1"/>
  <c r="AH13" i="1"/>
  <c r="AI12" i="1"/>
  <c r="AH12" i="1"/>
  <c r="AI11" i="1"/>
  <c r="AH11" i="1"/>
  <c r="AI10" i="1"/>
  <c r="AH10" i="1"/>
  <c r="AI9" i="1"/>
  <c r="AH9" i="1"/>
  <c r="AI8" i="1"/>
  <c r="AH8" i="1"/>
  <c r="AI7" i="1"/>
  <c r="AH7" i="1"/>
  <c r="AI6" i="1"/>
  <c r="AH6" i="1"/>
  <c r="AI5" i="1"/>
  <c r="AH5" i="1"/>
  <c r="AI4" i="1"/>
  <c r="AH4" i="1"/>
  <c r="AI3" i="1"/>
  <c r="AH3" i="1"/>
  <c r="AI2" i="1"/>
  <c r="AH2" i="1"/>
  <c r="Q218" i="1"/>
  <c r="P218" i="1"/>
  <c r="Q217" i="1"/>
  <c r="P217" i="1"/>
  <c r="Q216" i="1"/>
  <c r="P216" i="1"/>
  <c r="Q215" i="1"/>
  <c r="P215" i="1"/>
  <c r="Q214" i="1"/>
  <c r="P214" i="1"/>
  <c r="Q213" i="1"/>
  <c r="P213" i="1"/>
  <c r="Q212" i="1"/>
  <c r="P212" i="1"/>
  <c r="Q211" i="1"/>
  <c r="P211" i="1"/>
  <c r="Q210" i="1"/>
  <c r="P210" i="1"/>
  <c r="Q209" i="1"/>
  <c r="P209" i="1"/>
  <c r="Q208" i="1"/>
  <c r="P208" i="1"/>
  <c r="Q207" i="1"/>
  <c r="P207" i="1"/>
  <c r="Q206" i="1"/>
  <c r="P206" i="1"/>
  <c r="Q205" i="1"/>
  <c r="P205" i="1"/>
  <c r="Q204" i="1"/>
  <c r="P204" i="1"/>
  <c r="Q203" i="1"/>
  <c r="P203" i="1"/>
  <c r="Q202" i="1"/>
  <c r="P202" i="1"/>
  <c r="Q201" i="1"/>
  <c r="P201" i="1"/>
  <c r="Q200" i="1"/>
  <c r="P200" i="1"/>
  <c r="Q199" i="1"/>
  <c r="P199" i="1"/>
  <c r="Q198" i="1"/>
  <c r="P198" i="1"/>
  <c r="Q197" i="1"/>
  <c r="P197" i="1"/>
  <c r="Q196" i="1"/>
  <c r="P196" i="1"/>
  <c r="Q195" i="1"/>
  <c r="P195" i="1"/>
  <c r="Q194" i="1"/>
  <c r="P194" i="1"/>
  <c r="Q193" i="1"/>
  <c r="P193" i="1"/>
  <c r="Q192" i="1"/>
  <c r="P192" i="1"/>
  <c r="Q191" i="1"/>
  <c r="P191" i="1"/>
  <c r="Q190" i="1"/>
  <c r="P190" i="1"/>
  <c r="Q189" i="1"/>
  <c r="P189" i="1"/>
  <c r="Q188" i="1"/>
  <c r="P188" i="1"/>
  <c r="Q187" i="1"/>
  <c r="P187" i="1"/>
  <c r="Q186" i="1"/>
  <c r="P186" i="1"/>
  <c r="Q185" i="1"/>
  <c r="P185" i="1"/>
  <c r="Q184" i="1"/>
  <c r="P184" i="1"/>
  <c r="Q183" i="1"/>
  <c r="P183" i="1"/>
  <c r="Q182" i="1"/>
  <c r="P182" i="1"/>
  <c r="Q181" i="1"/>
  <c r="P181" i="1"/>
  <c r="Q180" i="1"/>
  <c r="P180" i="1"/>
  <c r="Q179" i="1"/>
  <c r="P179" i="1"/>
  <c r="Q178" i="1"/>
  <c r="P178" i="1"/>
  <c r="Q177" i="1"/>
  <c r="P177" i="1"/>
  <c r="Q176" i="1"/>
  <c r="P176" i="1"/>
  <c r="Q175" i="1"/>
  <c r="P175" i="1"/>
  <c r="Q174" i="1"/>
  <c r="P174" i="1"/>
  <c r="Q173" i="1"/>
  <c r="P173" i="1"/>
  <c r="Q172" i="1"/>
  <c r="P172" i="1"/>
  <c r="Q171" i="1"/>
  <c r="P171" i="1"/>
  <c r="Q170" i="1"/>
  <c r="P170" i="1"/>
  <c r="Q169" i="1"/>
  <c r="P169" i="1"/>
  <c r="Q168" i="1"/>
  <c r="P168" i="1"/>
  <c r="Q167" i="1"/>
  <c r="P167" i="1"/>
  <c r="Q166" i="1"/>
  <c r="P166" i="1"/>
  <c r="Q165" i="1"/>
  <c r="P165" i="1"/>
  <c r="Q164" i="1"/>
  <c r="P164" i="1"/>
  <c r="Q163" i="1"/>
  <c r="P163" i="1"/>
  <c r="Q162" i="1"/>
  <c r="P162" i="1"/>
  <c r="Q161" i="1"/>
  <c r="P161" i="1"/>
  <c r="Q160" i="1"/>
  <c r="P160" i="1"/>
  <c r="Q159" i="1"/>
  <c r="P159" i="1"/>
  <c r="Q158" i="1"/>
  <c r="P158" i="1"/>
  <c r="Q157" i="1"/>
  <c r="P157" i="1"/>
  <c r="Q156" i="1"/>
  <c r="P156" i="1"/>
  <c r="Q155" i="1"/>
  <c r="P155" i="1"/>
  <c r="Q154" i="1"/>
  <c r="P154" i="1"/>
  <c r="Q153" i="1"/>
  <c r="P153" i="1"/>
  <c r="Q152" i="1"/>
  <c r="P152" i="1"/>
  <c r="Q151" i="1"/>
  <c r="P151" i="1"/>
  <c r="Q150" i="1"/>
  <c r="P150" i="1"/>
  <c r="Q149" i="1"/>
  <c r="P149" i="1"/>
  <c r="Q148" i="1"/>
  <c r="P148" i="1"/>
  <c r="Q147" i="1"/>
  <c r="P147" i="1"/>
  <c r="Q146" i="1"/>
  <c r="P146" i="1"/>
  <c r="Q145" i="1"/>
  <c r="P145" i="1"/>
  <c r="Q144" i="1"/>
  <c r="P144" i="1"/>
  <c r="Q143" i="1"/>
  <c r="P143" i="1"/>
  <c r="Q142" i="1"/>
  <c r="P142" i="1"/>
  <c r="Q141" i="1"/>
  <c r="P141" i="1"/>
  <c r="Q140" i="1"/>
  <c r="P140" i="1"/>
  <c r="Q139" i="1"/>
  <c r="P139" i="1"/>
  <c r="Q138" i="1"/>
  <c r="P138" i="1"/>
  <c r="Q137" i="1"/>
  <c r="P137" i="1"/>
  <c r="Q136" i="1"/>
  <c r="P136" i="1"/>
  <c r="Q135" i="1"/>
  <c r="P135" i="1"/>
  <c r="Q134" i="1"/>
  <c r="P134" i="1"/>
  <c r="Q133" i="1"/>
  <c r="P133" i="1"/>
  <c r="Q132" i="1"/>
  <c r="P132" i="1"/>
  <c r="Q131" i="1"/>
  <c r="P131" i="1"/>
  <c r="Q130" i="1"/>
  <c r="P130" i="1"/>
  <c r="Q129" i="1"/>
  <c r="P129" i="1"/>
  <c r="Q128" i="1"/>
  <c r="P128" i="1"/>
  <c r="Q127" i="1"/>
  <c r="P127" i="1"/>
  <c r="Q126" i="1"/>
  <c r="P126" i="1"/>
  <c r="Q125" i="1"/>
  <c r="P125" i="1"/>
  <c r="Q124" i="1"/>
  <c r="P124" i="1"/>
  <c r="Q123" i="1"/>
  <c r="P123" i="1"/>
  <c r="Q122" i="1"/>
  <c r="P122" i="1"/>
  <c r="Q121" i="1"/>
  <c r="P121" i="1"/>
  <c r="Q120" i="1"/>
  <c r="P120" i="1"/>
  <c r="Q119" i="1"/>
  <c r="P119" i="1"/>
  <c r="Q118" i="1"/>
  <c r="P118" i="1"/>
  <c r="Q117" i="1"/>
  <c r="P117" i="1"/>
  <c r="Q116" i="1"/>
  <c r="P116" i="1"/>
  <c r="Q115" i="1"/>
  <c r="P115" i="1"/>
  <c r="Q114" i="1"/>
  <c r="P114" i="1"/>
  <c r="Q113" i="1"/>
  <c r="P113" i="1"/>
  <c r="Q112" i="1"/>
  <c r="P112" i="1"/>
  <c r="Q111" i="1"/>
  <c r="P111" i="1"/>
  <c r="Q110" i="1"/>
  <c r="P110" i="1"/>
  <c r="Q109" i="1"/>
  <c r="P109" i="1"/>
  <c r="Q108" i="1"/>
  <c r="P108" i="1"/>
  <c r="Q107" i="1"/>
  <c r="P107" i="1"/>
  <c r="Q106" i="1"/>
  <c r="P106" i="1"/>
  <c r="Q105" i="1"/>
  <c r="P105" i="1"/>
  <c r="Q104" i="1"/>
  <c r="P104" i="1"/>
  <c r="Q103" i="1"/>
  <c r="P103" i="1"/>
  <c r="Q102" i="1"/>
  <c r="P102" i="1"/>
  <c r="Q101" i="1"/>
  <c r="P101" i="1"/>
  <c r="Q100" i="1"/>
  <c r="P100" i="1"/>
  <c r="Q99" i="1"/>
  <c r="P99" i="1"/>
  <c r="Q98" i="1"/>
  <c r="P98" i="1"/>
  <c r="Q97" i="1"/>
  <c r="P97" i="1"/>
  <c r="Q96" i="1"/>
  <c r="P96" i="1"/>
  <c r="Q95" i="1"/>
  <c r="P95" i="1"/>
  <c r="Q94" i="1"/>
  <c r="P94" i="1"/>
  <c r="Q93" i="1"/>
  <c r="P93" i="1"/>
  <c r="Q92" i="1"/>
  <c r="P92" i="1"/>
  <c r="Q91" i="1"/>
  <c r="P91" i="1"/>
  <c r="Q90" i="1"/>
  <c r="P90" i="1"/>
  <c r="Q89" i="1"/>
  <c r="P89" i="1"/>
  <c r="Q88" i="1"/>
  <c r="P88" i="1"/>
  <c r="Q87" i="1"/>
  <c r="P87" i="1"/>
  <c r="Q86" i="1"/>
  <c r="P86" i="1"/>
  <c r="Q85" i="1"/>
  <c r="P85" i="1"/>
  <c r="Q84" i="1"/>
  <c r="P84" i="1"/>
  <c r="Q83" i="1"/>
  <c r="P83" i="1"/>
  <c r="Q82" i="1"/>
  <c r="P82" i="1"/>
  <c r="Q81" i="1"/>
  <c r="P81" i="1"/>
  <c r="Q80" i="1"/>
  <c r="P80" i="1"/>
  <c r="Q79" i="1"/>
  <c r="P79" i="1"/>
  <c r="Q78" i="1"/>
  <c r="P78" i="1"/>
  <c r="Q77" i="1"/>
  <c r="P77" i="1"/>
  <c r="Q76" i="1"/>
  <c r="P76" i="1"/>
  <c r="Q75" i="1"/>
  <c r="P75" i="1"/>
  <c r="Q74" i="1"/>
  <c r="P74" i="1"/>
  <c r="Q73" i="1"/>
  <c r="P73" i="1"/>
  <c r="Q72" i="1"/>
  <c r="P72" i="1"/>
  <c r="Q71" i="1"/>
  <c r="P71" i="1"/>
  <c r="Q70" i="1"/>
  <c r="P70" i="1"/>
  <c r="Q69" i="1"/>
  <c r="P69" i="1"/>
  <c r="Q68" i="1"/>
  <c r="P68" i="1"/>
  <c r="Q67" i="1"/>
  <c r="P67" i="1"/>
  <c r="Q66" i="1"/>
  <c r="P66" i="1"/>
  <c r="Q65" i="1"/>
  <c r="P65" i="1"/>
  <c r="Q64" i="1"/>
  <c r="P64" i="1"/>
  <c r="Q63" i="1"/>
  <c r="P63" i="1"/>
  <c r="Q62" i="1"/>
  <c r="P62" i="1"/>
  <c r="Q61" i="1"/>
  <c r="P61" i="1"/>
  <c r="Q60" i="1"/>
  <c r="P60" i="1"/>
  <c r="Q59" i="1"/>
  <c r="P59" i="1"/>
  <c r="Q58" i="1"/>
  <c r="P58" i="1"/>
  <c r="Q57" i="1"/>
  <c r="P57" i="1"/>
  <c r="Q56" i="1"/>
  <c r="P56" i="1"/>
  <c r="Q55" i="1"/>
  <c r="P55" i="1"/>
  <c r="Q54" i="1"/>
  <c r="P54" i="1"/>
  <c r="Q53" i="1"/>
  <c r="P53" i="1"/>
  <c r="Q52" i="1"/>
  <c r="P52" i="1"/>
  <c r="Q51" i="1"/>
  <c r="P51" i="1"/>
  <c r="Q50" i="1"/>
  <c r="P50" i="1"/>
  <c r="Q49" i="1"/>
  <c r="P49" i="1"/>
  <c r="Q48" i="1"/>
  <c r="P48" i="1"/>
  <c r="Q47" i="1"/>
  <c r="P47" i="1"/>
  <c r="Q46" i="1"/>
  <c r="P46" i="1"/>
  <c r="Q45" i="1"/>
  <c r="P45" i="1"/>
  <c r="Q44" i="1"/>
  <c r="P44" i="1"/>
  <c r="Q43" i="1"/>
  <c r="P43" i="1"/>
  <c r="Q42" i="1"/>
  <c r="P42" i="1"/>
  <c r="Q41" i="1"/>
  <c r="P41" i="1"/>
  <c r="Q40" i="1"/>
  <c r="P40" i="1"/>
  <c r="Q39" i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Q28" i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Q21" i="1"/>
  <c r="P21" i="1"/>
  <c r="Q20" i="1"/>
  <c r="P20" i="1"/>
  <c r="Q19" i="1"/>
  <c r="P19" i="1"/>
  <c r="Q18" i="1"/>
  <c r="P18" i="1"/>
  <c r="Q17" i="1"/>
  <c r="P17" i="1"/>
  <c r="Q16" i="1"/>
  <c r="P16" i="1"/>
  <c r="Q15" i="1"/>
  <c r="P15" i="1"/>
  <c r="Q14" i="1"/>
  <c r="P14" i="1"/>
  <c r="Q13" i="1"/>
  <c r="P13" i="1"/>
  <c r="Q12" i="1"/>
  <c r="P12" i="1"/>
  <c r="Q11" i="1"/>
  <c r="P11" i="1"/>
  <c r="Q10" i="1"/>
  <c r="P10" i="1"/>
  <c r="Q9" i="1"/>
  <c r="P9" i="1"/>
  <c r="Q8" i="1"/>
  <c r="P8" i="1"/>
  <c r="Q7" i="1"/>
  <c r="P7" i="1"/>
  <c r="Q6" i="1"/>
  <c r="P6" i="1"/>
  <c r="Q5" i="1"/>
  <c r="P5" i="1"/>
  <c r="Q4" i="1"/>
  <c r="P4" i="1"/>
  <c r="Q3" i="1"/>
  <c r="P3" i="1"/>
  <c r="Q219" i="1"/>
  <c r="P219" i="1"/>
  <c r="U219" i="1"/>
  <c r="T219" i="1"/>
  <c r="S219" i="1"/>
  <c r="R219" i="1"/>
  <c r="J219" i="1"/>
  <c r="I219" i="1"/>
  <c r="H219" i="1"/>
  <c r="G219" i="1"/>
  <c r="F219" i="1"/>
  <c r="E219" i="1"/>
  <c r="D219" i="1"/>
  <c r="M219" i="1" s="1"/>
  <c r="C219" i="1"/>
  <c r="B219" i="1"/>
  <c r="A219" i="1"/>
  <c r="U218" i="1"/>
  <c r="T218" i="1"/>
  <c r="S218" i="1"/>
  <c r="R218" i="1"/>
  <c r="J218" i="1"/>
  <c r="I218" i="1"/>
  <c r="H218" i="1"/>
  <c r="G218" i="1"/>
  <c r="F218" i="1"/>
  <c r="L218" i="1" s="1"/>
  <c r="E218" i="1"/>
  <c r="D218" i="1"/>
  <c r="C218" i="1"/>
  <c r="B218" i="1"/>
  <c r="N218" i="1" s="1"/>
  <c r="A218" i="1"/>
  <c r="U217" i="1"/>
  <c r="T217" i="1"/>
  <c r="S217" i="1"/>
  <c r="R217" i="1"/>
  <c r="J217" i="1"/>
  <c r="I217" i="1"/>
  <c r="H217" i="1"/>
  <c r="G217" i="1"/>
  <c r="F217" i="1"/>
  <c r="E217" i="1"/>
  <c r="D217" i="1"/>
  <c r="C217" i="1"/>
  <c r="B217" i="1"/>
  <c r="A217" i="1"/>
  <c r="U216" i="1"/>
  <c r="T216" i="1"/>
  <c r="S216" i="1"/>
  <c r="R216" i="1"/>
  <c r="N216" i="1"/>
  <c r="J216" i="1"/>
  <c r="I216" i="1"/>
  <c r="H216" i="1"/>
  <c r="G216" i="1"/>
  <c r="F216" i="1"/>
  <c r="E216" i="1"/>
  <c r="D216" i="1"/>
  <c r="C216" i="1"/>
  <c r="B216" i="1"/>
  <c r="L216" i="1" s="1"/>
  <c r="A216" i="1"/>
  <c r="U215" i="1"/>
  <c r="T215" i="1"/>
  <c r="S215" i="1"/>
  <c r="R215" i="1"/>
  <c r="J215" i="1"/>
  <c r="I215" i="1"/>
  <c r="K215" i="1" s="1"/>
  <c r="H215" i="1"/>
  <c r="G215" i="1"/>
  <c r="F215" i="1"/>
  <c r="E215" i="1"/>
  <c r="D215" i="1"/>
  <c r="C215" i="1"/>
  <c r="B215" i="1"/>
  <c r="N215" i="1" s="1"/>
  <c r="A215" i="1"/>
  <c r="U214" i="1"/>
  <c r="T214" i="1"/>
  <c r="S214" i="1"/>
  <c r="R214" i="1"/>
  <c r="J214" i="1"/>
  <c r="I214" i="1"/>
  <c r="H214" i="1"/>
  <c r="G214" i="1"/>
  <c r="F214" i="1"/>
  <c r="E214" i="1"/>
  <c r="K214" i="1" s="1"/>
  <c r="D214" i="1"/>
  <c r="C214" i="1"/>
  <c r="B214" i="1"/>
  <c r="A214" i="1"/>
  <c r="U213" i="1"/>
  <c r="T213" i="1"/>
  <c r="S213" i="1"/>
  <c r="R213" i="1"/>
  <c r="J213" i="1"/>
  <c r="I213" i="1"/>
  <c r="H213" i="1"/>
  <c r="G213" i="1"/>
  <c r="F213" i="1"/>
  <c r="E213" i="1"/>
  <c r="D213" i="1"/>
  <c r="C213" i="1"/>
  <c r="B213" i="1"/>
  <c r="L213" i="1" s="1"/>
  <c r="A213" i="1"/>
  <c r="U212" i="1"/>
  <c r="T212" i="1"/>
  <c r="S212" i="1"/>
  <c r="R212" i="1"/>
  <c r="J212" i="1"/>
  <c r="I212" i="1"/>
  <c r="K212" i="1" s="1"/>
  <c r="H212" i="1"/>
  <c r="G212" i="1"/>
  <c r="F212" i="1"/>
  <c r="E212" i="1"/>
  <c r="D212" i="1"/>
  <c r="C212" i="1"/>
  <c r="B212" i="1"/>
  <c r="N212" i="1" s="1"/>
  <c r="A212" i="1"/>
  <c r="U211" i="1"/>
  <c r="T211" i="1"/>
  <c r="S211" i="1"/>
  <c r="R211" i="1"/>
  <c r="J211" i="1"/>
  <c r="I211" i="1"/>
  <c r="H211" i="1"/>
  <c r="G211" i="1"/>
  <c r="F211" i="1"/>
  <c r="E211" i="1"/>
  <c r="K211" i="1" s="1"/>
  <c r="D211" i="1"/>
  <c r="C211" i="1"/>
  <c r="B211" i="1"/>
  <c r="A211" i="1"/>
  <c r="U210" i="1"/>
  <c r="T210" i="1"/>
  <c r="S210" i="1"/>
  <c r="R210" i="1"/>
  <c r="J210" i="1"/>
  <c r="I210" i="1"/>
  <c r="M210" i="1" s="1"/>
  <c r="H210" i="1"/>
  <c r="G210" i="1"/>
  <c r="F210" i="1"/>
  <c r="E210" i="1"/>
  <c r="D210" i="1"/>
  <c r="C210" i="1"/>
  <c r="B210" i="1"/>
  <c r="A210" i="1"/>
  <c r="U209" i="1"/>
  <c r="T209" i="1"/>
  <c r="S209" i="1"/>
  <c r="R209" i="1"/>
  <c r="J209" i="1"/>
  <c r="I209" i="1"/>
  <c r="H209" i="1"/>
  <c r="G209" i="1"/>
  <c r="F209" i="1"/>
  <c r="E209" i="1"/>
  <c r="D209" i="1"/>
  <c r="C209" i="1"/>
  <c r="B209" i="1"/>
  <c r="N209" i="1" s="1"/>
  <c r="A209" i="1"/>
  <c r="U208" i="1"/>
  <c r="T208" i="1"/>
  <c r="S208" i="1"/>
  <c r="R208" i="1"/>
  <c r="M208" i="1"/>
  <c r="J208" i="1"/>
  <c r="I208" i="1"/>
  <c r="H208" i="1"/>
  <c r="G208" i="1"/>
  <c r="F208" i="1"/>
  <c r="E208" i="1"/>
  <c r="D208" i="1"/>
  <c r="C208" i="1"/>
  <c r="B208" i="1"/>
  <c r="L208" i="1" s="1"/>
  <c r="A208" i="1"/>
  <c r="U207" i="1"/>
  <c r="T207" i="1"/>
  <c r="S207" i="1"/>
  <c r="R207" i="1"/>
  <c r="J207" i="1"/>
  <c r="I207" i="1"/>
  <c r="M207" i="1" s="1"/>
  <c r="H207" i="1"/>
  <c r="G207" i="1"/>
  <c r="F207" i="1"/>
  <c r="E207" i="1"/>
  <c r="D207" i="1"/>
  <c r="C207" i="1"/>
  <c r="B207" i="1"/>
  <c r="A207" i="1"/>
  <c r="U206" i="1"/>
  <c r="T206" i="1"/>
  <c r="S206" i="1"/>
  <c r="R206" i="1"/>
  <c r="J206" i="1"/>
  <c r="I206" i="1"/>
  <c r="H206" i="1"/>
  <c r="G206" i="1"/>
  <c r="F206" i="1"/>
  <c r="E206" i="1"/>
  <c r="D206" i="1"/>
  <c r="C206" i="1"/>
  <c r="B206" i="1"/>
  <c r="N206" i="1" s="1"/>
  <c r="A206" i="1"/>
  <c r="U205" i="1"/>
  <c r="T205" i="1"/>
  <c r="S205" i="1"/>
  <c r="R205" i="1"/>
  <c r="M205" i="1"/>
  <c r="J205" i="1"/>
  <c r="I205" i="1"/>
  <c r="H205" i="1"/>
  <c r="G205" i="1"/>
  <c r="F205" i="1"/>
  <c r="E205" i="1"/>
  <c r="D205" i="1"/>
  <c r="C205" i="1"/>
  <c r="B205" i="1"/>
  <c r="L205" i="1" s="1"/>
  <c r="A205" i="1"/>
  <c r="U204" i="1"/>
  <c r="T204" i="1"/>
  <c r="S204" i="1"/>
  <c r="R204" i="1"/>
  <c r="J204" i="1"/>
  <c r="I204" i="1"/>
  <c r="M204" i="1" s="1"/>
  <c r="H204" i="1"/>
  <c r="G204" i="1"/>
  <c r="F204" i="1"/>
  <c r="E204" i="1"/>
  <c r="D204" i="1"/>
  <c r="C204" i="1"/>
  <c r="B204" i="1"/>
  <c r="A204" i="1"/>
  <c r="U203" i="1"/>
  <c r="T203" i="1"/>
  <c r="S203" i="1"/>
  <c r="R203" i="1"/>
  <c r="J203" i="1"/>
  <c r="I203" i="1"/>
  <c r="H203" i="1"/>
  <c r="G203" i="1"/>
  <c r="F203" i="1"/>
  <c r="E203" i="1"/>
  <c r="D203" i="1"/>
  <c r="C203" i="1"/>
  <c r="B203" i="1"/>
  <c r="N203" i="1" s="1"/>
  <c r="A203" i="1"/>
  <c r="U202" i="1"/>
  <c r="T202" i="1"/>
  <c r="S202" i="1"/>
  <c r="R202" i="1"/>
  <c r="M202" i="1"/>
  <c r="J202" i="1"/>
  <c r="I202" i="1"/>
  <c r="H202" i="1"/>
  <c r="G202" i="1"/>
  <c r="F202" i="1"/>
  <c r="E202" i="1"/>
  <c r="D202" i="1"/>
  <c r="C202" i="1"/>
  <c r="B202" i="1"/>
  <c r="L202" i="1" s="1"/>
  <c r="A202" i="1"/>
  <c r="U201" i="1"/>
  <c r="T201" i="1"/>
  <c r="S201" i="1"/>
  <c r="R201" i="1"/>
  <c r="J201" i="1"/>
  <c r="I201" i="1"/>
  <c r="M201" i="1" s="1"/>
  <c r="H201" i="1"/>
  <c r="G201" i="1"/>
  <c r="F201" i="1"/>
  <c r="E201" i="1"/>
  <c r="D201" i="1"/>
  <c r="C201" i="1"/>
  <c r="B201" i="1"/>
  <c r="A201" i="1"/>
  <c r="U200" i="1"/>
  <c r="T200" i="1"/>
  <c r="S200" i="1"/>
  <c r="R200" i="1"/>
  <c r="J200" i="1"/>
  <c r="I200" i="1"/>
  <c r="H200" i="1"/>
  <c r="G200" i="1"/>
  <c r="F200" i="1"/>
  <c r="E200" i="1"/>
  <c r="D200" i="1"/>
  <c r="C200" i="1"/>
  <c r="B200" i="1"/>
  <c r="N200" i="1" s="1"/>
  <c r="A200" i="1"/>
  <c r="U199" i="1"/>
  <c r="T199" i="1"/>
  <c r="S199" i="1"/>
  <c r="R199" i="1"/>
  <c r="N199" i="1"/>
  <c r="M199" i="1"/>
  <c r="J199" i="1"/>
  <c r="I199" i="1"/>
  <c r="H199" i="1"/>
  <c r="G199" i="1"/>
  <c r="F199" i="1"/>
  <c r="E199" i="1"/>
  <c r="D199" i="1"/>
  <c r="C199" i="1"/>
  <c r="B199" i="1"/>
  <c r="L199" i="1" s="1"/>
  <c r="A199" i="1"/>
  <c r="U198" i="1"/>
  <c r="T198" i="1"/>
  <c r="S198" i="1"/>
  <c r="R198" i="1"/>
  <c r="J198" i="1"/>
  <c r="I198" i="1"/>
  <c r="M198" i="1" s="1"/>
  <c r="H198" i="1"/>
  <c r="G198" i="1"/>
  <c r="F198" i="1"/>
  <c r="E198" i="1"/>
  <c r="D198" i="1"/>
  <c r="C198" i="1"/>
  <c r="B198" i="1"/>
  <c r="A198" i="1"/>
  <c r="U197" i="1"/>
  <c r="T197" i="1"/>
  <c r="S197" i="1"/>
  <c r="R197" i="1"/>
  <c r="J197" i="1"/>
  <c r="I197" i="1"/>
  <c r="H197" i="1"/>
  <c r="G197" i="1"/>
  <c r="F197" i="1"/>
  <c r="E197" i="1"/>
  <c r="K197" i="1" s="1"/>
  <c r="D197" i="1"/>
  <c r="C197" i="1"/>
  <c r="B197" i="1"/>
  <c r="N197" i="1" s="1"/>
  <c r="A197" i="1"/>
  <c r="U196" i="1"/>
  <c r="T196" i="1"/>
  <c r="S196" i="1"/>
  <c r="R196" i="1"/>
  <c r="M196" i="1"/>
  <c r="J196" i="1"/>
  <c r="I196" i="1"/>
  <c r="H196" i="1"/>
  <c r="G196" i="1"/>
  <c r="F196" i="1"/>
  <c r="E196" i="1"/>
  <c r="D196" i="1"/>
  <c r="C196" i="1"/>
  <c r="B196" i="1"/>
  <c r="L196" i="1" s="1"/>
  <c r="A196" i="1"/>
  <c r="U195" i="1"/>
  <c r="T195" i="1"/>
  <c r="S195" i="1"/>
  <c r="R195" i="1"/>
  <c r="J195" i="1"/>
  <c r="I195" i="1"/>
  <c r="M195" i="1" s="1"/>
  <c r="H195" i="1"/>
  <c r="G195" i="1"/>
  <c r="F195" i="1"/>
  <c r="E195" i="1"/>
  <c r="D195" i="1"/>
  <c r="C195" i="1"/>
  <c r="B195" i="1"/>
  <c r="N195" i="1" s="1"/>
  <c r="A195" i="1"/>
  <c r="U194" i="1"/>
  <c r="T194" i="1"/>
  <c r="S194" i="1"/>
  <c r="R194" i="1"/>
  <c r="J194" i="1"/>
  <c r="I194" i="1"/>
  <c r="H194" i="1"/>
  <c r="G194" i="1"/>
  <c r="F194" i="1"/>
  <c r="E194" i="1"/>
  <c r="K194" i="1" s="1"/>
  <c r="D194" i="1"/>
  <c r="C194" i="1"/>
  <c r="B194" i="1"/>
  <c r="N194" i="1" s="1"/>
  <c r="A194" i="1"/>
  <c r="U193" i="1"/>
  <c r="T193" i="1"/>
  <c r="S193" i="1"/>
  <c r="R193" i="1"/>
  <c r="N193" i="1"/>
  <c r="M193" i="1"/>
  <c r="J193" i="1"/>
  <c r="I193" i="1"/>
  <c r="H193" i="1"/>
  <c r="G193" i="1"/>
  <c r="F193" i="1"/>
  <c r="E193" i="1"/>
  <c r="D193" i="1"/>
  <c r="C193" i="1"/>
  <c r="B193" i="1"/>
  <c r="L193" i="1" s="1"/>
  <c r="A193" i="1"/>
  <c r="U192" i="1"/>
  <c r="T192" i="1"/>
  <c r="S192" i="1"/>
  <c r="R192" i="1"/>
  <c r="J192" i="1"/>
  <c r="I192" i="1"/>
  <c r="K192" i="1" s="1"/>
  <c r="H192" i="1"/>
  <c r="G192" i="1"/>
  <c r="F192" i="1"/>
  <c r="E192" i="1"/>
  <c r="D192" i="1"/>
  <c r="C192" i="1"/>
  <c r="B192" i="1"/>
  <c r="N192" i="1" s="1"/>
  <c r="A192" i="1"/>
  <c r="U191" i="1"/>
  <c r="T191" i="1"/>
  <c r="S191" i="1"/>
  <c r="R191" i="1"/>
  <c r="J191" i="1"/>
  <c r="I191" i="1"/>
  <c r="H191" i="1"/>
  <c r="G191" i="1"/>
  <c r="F191" i="1"/>
  <c r="E191" i="1"/>
  <c r="K191" i="1" s="1"/>
  <c r="D191" i="1"/>
  <c r="C191" i="1"/>
  <c r="B191" i="1"/>
  <c r="N191" i="1" s="1"/>
  <c r="A191" i="1"/>
  <c r="U190" i="1"/>
  <c r="T190" i="1"/>
  <c r="S190" i="1"/>
  <c r="R190" i="1"/>
  <c r="N190" i="1"/>
  <c r="M190" i="1"/>
  <c r="J190" i="1"/>
  <c r="I190" i="1"/>
  <c r="H190" i="1"/>
  <c r="G190" i="1"/>
  <c r="F190" i="1"/>
  <c r="E190" i="1"/>
  <c r="D190" i="1"/>
  <c r="C190" i="1"/>
  <c r="B190" i="1"/>
  <c r="L190" i="1" s="1"/>
  <c r="A190" i="1"/>
  <c r="U189" i="1"/>
  <c r="T189" i="1"/>
  <c r="S189" i="1"/>
  <c r="R189" i="1"/>
  <c r="J189" i="1"/>
  <c r="I189" i="1"/>
  <c r="M189" i="1" s="1"/>
  <c r="H189" i="1"/>
  <c r="G189" i="1"/>
  <c r="F189" i="1"/>
  <c r="E189" i="1"/>
  <c r="D189" i="1"/>
  <c r="C189" i="1"/>
  <c r="B189" i="1"/>
  <c r="N189" i="1" s="1"/>
  <c r="A189" i="1"/>
  <c r="U188" i="1"/>
  <c r="T188" i="1"/>
  <c r="S188" i="1"/>
  <c r="R188" i="1"/>
  <c r="J188" i="1"/>
  <c r="I188" i="1"/>
  <c r="H188" i="1"/>
  <c r="G188" i="1"/>
  <c r="F188" i="1"/>
  <c r="E188" i="1"/>
  <c r="K188" i="1" s="1"/>
  <c r="D188" i="1"/>
  <c r="C188" i="1"/>
  <c r="B188" i="1"/>
  <c r="N188" i="1" s="1"/>
  <c r="A188" i="1"/>
  <c r="U187" i="1"/>
  <c r="T187" i="1"/>
  <c r="S187" i="1"/>
  <c r="R187" i="1"/>
  <c r="N187" i="1"/>
  <c r="M187" i="1"/>
  <c r="J187" i="1"/>
  <c r="I187" i="1"/>
  <c r="H187" i="1"/>
  <c r="G187" i="1"/>
  <c r="F187" i="1"/>
  <c r="E187" i="1"/>
  <c r="D187" i="1"/>
  <c r="C187" i="1"/>
  <c r="B187" i="1"/>
  <c r="L187" i="1" s="1"/>
  <c r="A187" i="1"/>
  <c r="U186" i="1"/>
  <c r="T186" i="1"/>
  <c r="S186" i="1"/>
  <c r="R186" i="1"/>
  <c r="J186" i="1"/>
  <c r="I186" i="1"/>
  <c r="K186" i="1" s="1"/>
  <c r="H186" i="1"/>
  <c r="G186" i="1"/>
  <c r="F186" i="1"/>
  <c r="E186" i="1"/>
  <c r="D186" i="1"/>
  <c r="C186" i="1"/>
  <c r="B186" i="1"/>
  <c r="N186" i="1" s="1"/>
  <c r="A186" i="1"/>
  <c r="U185" i="1"/>
  <c r="T185" i="1"/>
  <c r="S185" i="1"/>
  <c r="R185" i="1"/>
  <c r="J185" i="1"/>
  <c r="I185" i="1"/>
  <c r="H185" i="1"/>
  <c r="G185" i="1"/>
  <c r="F185" i="1"/>
  <c r="E185" i="1"/>
  <c r="K185" i="1" s="1"/>
  <c r="D185" i="1"/>
  <c r="C185" i="1"/>
  <c r="B185" i="1"/>
  <c r="N185" i="1" s="1"/>
  <c r="A185" i="1"/>
  <c r="U184" i="1"/>
  <c r="T184" i="1"/>
  <c r="S184" i="1"/>
  <c r="R184" i="1"/>
  <c r="N184" i="1"/>
  <c r="M184" i="1"/>
  <c r="J184" i="1"/>
  <c r="I184" i="1"/>
  <c r="H184" i="1"/>
  <c r="G184" i="1"/>
  <c r="F184" i="1"/>
  <c r="E184" i="1"/>
  <c r="D184" i="1"/>
  <c r="C184" i="1"/>
  <c r="B184" i="1"/>
  <c r="L184" i="1" s="1"/>
  <c r="A184" i="1"/>
  <c r="U183" i="1"/>
  <c r="T183" i="1"/>
  <c r="S183" i="1"/>
  <c r="R183" i="1"/>
  <c r="J183" i="1"/>
  <c r="I183" i="1"/>
  <c r="K183" i="1" s="1"/>
  <c r="H183" i="1"/>
  <c r="G183" i="1"/>
  <c r="F183" i="1"/>
  <c r="E183" i="1"/>
  <c r="D183" i="1"/>
  <c r="C183" i="1"/>
  <c r="B183" i="1"/>
  <c r="N183" i="1" s="1"/>
  <c r="A183" i="1"/>
  <c r="U182" i="1"/>
  <c r="T182" i="1"/>
  <c r="S182" i="1"/>
  <c r="R182" i="1"/>
  <c r="AC182" i="1"/>
  <c r="J182" i="1"/>
  <c r="I182" i="1"/>
  <c r="H182" i="1"/>
  <c r="G182" i="1"/>
  <c r="F182" i="1"/>
  <c r="E182" i="1"/>
  <c r="D182" i="1"/>
  <c r="K182" i="1" s="1"/>
  <c r="C182" i="1"/>
  <c r="B182" i="1"/>
  <c r="N182" i="1" s="1"/>
  <c r="A182" i="1"/>
  <c r="U181" i="1"/>
  <c r="T181" i="1"/>
  <c r="S181" i="1"/>
  <c r="R181" i="1"/>
  <c r="N181" i="1"/>
  <c r="M181" i="1"/>
  <c r="J181" i="1"/>
  <c r="I181" i="1"/>
  <c r="H181" i="1"/>
  <c r="G181" i="1"/>
  <c r="F181" i="1"/>
  <c r="E181" i="1"/>
  <c r="D181" i="1"/>
  <c r="C181" i="1"/>
  <c r="B181" i="1"/>
  <c r="L181" i="1" s="1"/>
  <c r="A181" i="1"/>
  <c r="U180" i="1"/>
  <c r="T180" i="1"/>
  <c r="S180" i="1"/>
  <c r="R180" i="1"/>
  <c r="J180" i="1"/>
  <c r="I180" i="1"/>
  <c r="M180" i="1" s="1"/>
  <c r="H180" i="1"/>
  <c r="G180" i="1"/>
  <c r="F180" i="1"/>
  <c r="E180" i="1"/>
  <c r="D180" i="1"/>
  <c r="C180" i="1"/>
  <c r="B180" i="1"/>
  <c r="N180" i="1" s="1"/>
  <c r="A180" i="1"/>
  <c r="L219" i="12"/>
  <c r="N219" i="12" s="1"/>
  <c r="A219" i="12"/>
  <c r="N218" i="12"/>
  <c r="L218" i="12"/>
  <c r="M218" i="12" s="1"/>
  <c r="A218" i="12"/>
  <c r="L217" i="12"/>
  <c r="N217" i="12" s="1"/>
  <c r="A217" i="12"/>
  <c r="L216" i="12"/>
  <c r="N216" i="12" s="1"/>
  <c r="A216" i="12"/>
  <c r="L215" i="12"/>
  <c r="M215" i="12" s="1"/>
  <c r="A215" i="12"/>
  <c r="L214" i="12"/>
  <c r="N214" i="12" s="1"/>
  <c r="A214" i="12"/>
  <c r="L213" i="12"/>
  <c r="N213" i="12" s="1"/>
  <c r="A213" i="12"/>
  <c r="L212" i="12"/>
  <c r="N212" i="12" s="1"/>
  <c r="A212" i="12"/>
  <c r="M211" i="12"/>
  <c r="F211" i="12" s="1"/>
  <c r="L211" i="12"/>
  <c r="N211" i="12" s="1"/>
  <c r="A211" i="12"/>
  <c r="L210" i="12"/>
  <c r="N210" i="12" s="1"/>
  <c r="A210" i="12"/>
  <c r="L209" i="12"/>
  <c r="N209" i="12" s="1"/>
  <c r="A209" i="12"/>
  <c r="L208" i="12"/>
  <c r="N208" i="12" s="1"/>
  <c r="A208" i="12"/>
  <c r="L207" i="12"/>
  <c r="N207" i="12" s="1"/>
  <c r="A207" i="12"/>
  <c r="L206" i="12"/>
  <c r="M206" i="12" s="1"/>
  <c r="A206" i="12"/>
  <c r="L205" i="12"/>
  <c r="N205" i="12" s="1"/>
  <c r="A205" i="12"/>
  <c r="L204" i="12"/>
  <c r="M204" i="12" s="1"/>
  <c r="A204" i="12"/>
  <c r="L203" i="12"/>
  <c r="N203" i="12" s="1"/>
  <c r="A203" i="12"/>
  <c r="L202" i="12"/>
  <c r="N202" i="12" s="1"/>
  <c r="A202" i="12"/>
  <c r="L201" i="12"/>
  <c r="N201" i="12" s="1"/>
  <c r="A201" i="12"/>
  <c r="L200" i="12"/>
  <c r="M200" i="12" s="1"/>
  <c r="A200" i="12"/>
  <c r="L199" i="12"/>
  <c r="N199" i="12" s="1"/>
  <c r="A199" i="12"/>
  <c r="L198" i="12"/>
  <c r="M198" i="12" s="1"/>
  <c r="A198" i="12"/>
  <c r="L197" i="12"/>
  <c r="N197" i="12" s="1"/>
  <c r="A197" i="12"/>
  <c r="L196" i="12"/>
  <c r="N196" i="12" s="1"/>
  <c r="A196" i="12"/>
  <c r="L195" i="12"/>
  <c r="N195" i="12" s="1"/>
  <c r="A195" i="12"/>
  <c r="L194" i="12"/>
  <c r="N194" i="12" s="1"/>
  <c r="A194" i="12"/>
  <c r="L193" i="12"/>
  <c r="N193" i="12" s="1"/>
  <c r="A193" i="12"/>
  <c r="L192" i="12"/>
  <c r="M192" i="12" s="1"/>
  <c r="A192" i="12"/>
  <c r="L191" i="12"/>
  <c r="N191" i="12" s="1"/>
  <c r="A191" i="12"/>
  <c r="L190" i="12"/>
  <c r="N190" i="12" s="1"/>
  <c r="A190" i="12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L189" i="12"/>
  <c r="N189" i="12" s="1"/>
  <c r="A189" i="12"/>
  <c r="L188" i="12"/>
  <c r="N188" i="12" s="1"/>
  <c r="A188" i="12"/>
  <c r="L187" i="12"/>
  <c r="N187" i="12" s="1"/>
  <c r="A187" i="12"/>
  <c r="L186" i="12"/>
  <c r="M186" i="12" s="1"/>
  <c r="A186" i="12"/>
  <c r="L185" i="12"/>
  <c r="N185" i="12" s="1"/>
  <c r="A185" i="12"/>
  <c r="L184" i="12"/>
  <c r="M184" i="12" s="1"/>
  <c r="A184" i="12"/>
  <c r="L183" i="12"/>
  <c r="M183" i="12" s="1"/>
  <c r="A183" i="12"/>
  <c r="L182" i="12"/>
  <c r="N182" i="12" s="1"/>
  <c r="A182" i="12"/>
  <c r="L181" i="12"/>
  <c r="N181" i="12" s="1"/>
  <c r="A181" i="12"/>
  <c r="L180" i="12"/>
  <c r="N180" i="12" s="1"/>
  <c r="A180" i="12"/>
  <c r="AC185" i="1" l="1"/>
  <c r="AB217" i="1"/>
  <c r="AD214" i="1"/>
  <c r="AD203" i="1"/>
  <c r="AE194" i="1"/>
  <c r="AF209" i="1"/>
  <c r="AE182" i="1"/>
  <c r="AB200" i="1"/>
  <c r="AB182" i="1"/>
  <c r="AF191" i="1"/>
  <c r="AD182" i="1"/>
  <c r="AF182" i="1"/>
  <c r="AF188" i="1"/>
  <c r="AG182" i="1"/>
  <c r="AA197" i="1"/>
  <c r="AC206" i="1"/>
  <c r="AB211" i="1"/>
  <c r="K219" i="1"/>
  <c r="L219" i="1"/>
  <c r="N219" i="1"/>
  <c r="AC217" i="1"/>
  <c r="AA217" i="1"/>
  <c r="Z217" i="1"/>
  <c r="AF217" i="1"/>
  <c r="M213" i="1"/>
  <c r="M216" i="1"/>
  <c r="K218" i="1"/>
  <c r="L212" i="1"/>
  <c r="L215" i="1"/>
  <c r="M212" i="1"/>
  <c r="M215" i="1"/>
  <c r="M218" i="1"/>
  <c r="K217" i="1"/>
  <c r="N213" i="1"/>
  <c r="L211" i="1"/>
  <c r="L214" i="1"/>
  <c r="L217" i="1"/>
  <c r="M211" i="1"/>
  <c r="M214" i="1"/>
  <c r="M217" i="1"/>
  <c r="N211" i="1"/>
  <c r="N214" i="1"/>
  <c r="N217" i="1"/>
  <c r="K213" i="1"/>
  <c r="K216" i="1"/>
  <c r="Z209" i="1"/>
  <c r="AD209" i="1"/>
  <c r="Y209" i="1"/>
  <c r="K180" i="1"/>
  <c r="K195" i="1"/>
  <c r="K198" i="1"/>
  <c r="K201" i="1"/>
  <c r="K204" i="1"/>
  <c r="K207" i="1"/>
  <c r="K210" i="1"/>
  <c r="N196" i="1"/>
  <c r="N202" i="1"/>
  <c r="N208" i="1"/>
  <c r="L183" i="1"/>
  <c r="L186" i="1"/>
  <c r="L189" i="1"/>
  <c r="L192" i="1"/>
  <c r="L195" i="1"/>
  <c r="L198" i="1"/>
  <c r="L201" i="1"/>
  <c r="L204" i="1"/>
  <c r="L207" i="1"/>
  <c r="L210" i="1"/>
  <c r="L180" i="1"/>
  <c r="M183" i="1"/>
  <c r="M192" i="1"/>
  <c r="N205" i="1"/>
  <c r="K189" i="1"/>
  <c r="W182" i="1"/>
  <c r="N198" i="1"/>
  <c r="N201" i="1"/>
  <c r="N204" i="1"/>
  <c r="N207" i="1"/>
  <c r="N210" i="1"/>
  <c r="M186" i="1"/>
  <c r="X182" i="1"/>
  <c r="K200" i="1"/>
  <c r="K203" i="1"/>
  <c r="K206" i="1"/>
  <c r="K209" i="1"/>
  <c r="L182" i="1"/>
  <c r="Y182" i="1"/>
  <c r="L185" i="1"/>
  <c r="L188" i="1"/>
  <c r="L191" i="1"/>
  <c r="L194" i="1"/>
  <c r="L197" i="1"/>
  <c r="L200" i="1"/>
  <c r="L203" i="1"/>
  <c r="L206" i="1"/>
  <c r="L209" i="1"/>
  <c r="M182" i="1"/>
  <c r="Z182" i="1"/>
  <c r="M185" i="1"/>
  <c r="M188" i="1"/>
  <c r="M191" i="1"/>
  <c r="M194" i="1"/>
  <c r="M197" i="1"/>
  <c r="M200" i="1"/>
  <c r="M203" i="1"/>
  <c r="M206" i="1"/>
  <c r="M209" i="1"/>
  <c r="AA182" i="1"/>
  <c r="K181" i="1"/>
  <c r="K187" i="1"/>
  <c r="K190" i="1"/>
  <c r="K193" i="1"/>
  <c r="K196" i="1"/>
  <c r="K199" i="1"/>
  <c r="K202" i="1"/>
  <c r="K205" i="1"/>
  <c r="K208" i="1"/>
  <c r="K184" i="1"/>
  <c r="J212" i="12"/>
  <c r="M203" i="12"/>
  <c r="N198" i="12"/>
  <c r="M194" i="12"/>
  <c r="J194" i="12" s="1"/>
  <c r="M212" i="12"/>
  <c r="M182" i="12"/>
  <c r="D182" i="12" s="1"/>
  <c r="M217" i="12"/>
  <c r="H217" i="12" s="1"/>
  <c r="M209" i="12"/>
  <c r="B209" i="12" s="1"/>
  <c r="N204" i="12"/>
  <c r="F204" i="12" s="1"/>
  <c r="M188" i="12"/>
  <c r="M214" i="12"/>
  <c r="I214" i="12" s="1"/>
  <c r="N184" i="12"/>
  <c r="J184" i="12" s="1"/>
  <c r="N192" i="12"/>
  <c r="H192" i="12" s="1"/>
  <c r="D215" i="12"/>
  <c r="B215" i="12"/>
  <c r="C215" i="12"/>
  <c r="D217" i="12"/>
  <c r="F217" i="12"/>
  <c r="J211" i="12"/>
  <c r="I211" i="12"/>
  <c r="H211" i="12"/>
  <c r="D218" i="12"/>
  <c r="C218" i="12"/>
  <c r="B218" i="12"/>
  <c r="J218" i="12"/>
  <c r="H218" i="12"/>
  <c r="G218" i="12"/>
  <c r="I218" i="12"/>
  <c r="F218" i="12"/>
  <c r="E218" i="12"/>
  <c r="G211" i="12"/>
  <c r="E212" i="12"/>
  <c r="M210" i="12"/>
  <c r="I212" i="12"/>
  <c r="E214" i="12"/>
  <c r="M216" i="12"/>
  <c r="N215" i="12"/>
  <c r="J215" i="12" s="1"/>
  <c r="F214" i="12"/>
  <c r="G214" i="12"/>
  <c r="B211" i="12"/>
  <c r="C211" i="12"/>
  <c r="C217" i="12"/>
  <c r="D211" i="12"/>
  <c r="E211" i="12"/>
  <c r="C212" i="12"/>
  <c r="M213" i="12"/>
  <c r="M219" i="12"/>
  <c r="D206" i="12"/>
  <c r="I206" i="12"/>
  <c r="C206" i="12"/>
  <c r="B203" i="12"/>
  <c r="E203" i="12"/>
  <c r="H203" i="12"/>
  <c r="G203" i="12"/>
  <c r="F203" i="12"/>
  <c r="C203" i="12"/>
  <c r="D203" i="12"/>
  <c r="H209" i="12"/>
  <c r="C209" i="12"/>
  <c r="M201" i="12"/>
  <c r="I203" i="12"/>
  <c r="M207" i="12"/>
  <c r="J203" i="12"/>
  <c r="J209" i="12"/>
  <c r="M205" i="12"/>
  <c r="M202" i="12"/>
  <c r="M208" i="12"/>
  <c r="N200" i="12"/>
  <c r="H200" i="12" s="1"/>
  <c r="N206" i="12"/>
  <c r="G206" i="12" s="1"/>
  <c r="B192" i="12"/>
  <c r="J192" i="12"/>
  <c r="I192" i="12"/>
  <c r="G192" i="12"/>
  <c r="D198" i="12"/>
  <c r="C198" i="12"/>
  <c r="B198" i="12"/>
  <c r="J198" i="12"/>
  <c r="I198" i="12"/>
  <c r="F198" i="12"/>
  <c r="H198" i="12"/>
  <c r="E198" i="12"/>
  <c r="G198" i="12"/>
  <c r="C194" i="12"/>
  <c r="M195" i="12"/>
  <c r="D194" i="12"/>
  <c r="M190" i="12"/>
  <c r="E194" i="12"/>
  <c r="M196" i="12"/>
  <c r="F194" i="12"/>
  <c r="M191" i="12"/>
  <c r="G194" i="12"/>
  <c r="M197" i="12"/>
  <c r="H194" i="12"/>
  <c r="B194" i="12"/>
  <c r="I194" i="12"/>
  <c r="M193" i="12"/>
  <c r="M199" i="12"/>
  <c r="E183" i="12"/>
  <c r="N183" i="12"/>
  <c r="C183" i="12" s="1"/>
  <c r="M180" i="12"/>
  <c r="N186" i="12"/>
  <c r="F186" i="12" s="1"/>
  <c r="M189" i="12"/>
  <c r="C189" i="12" s="1"/>
  <c r="F182" i="12"/>
  <c r="E182" i="12"/>
  <c r="I182" i="12"/>
  <c r="G182" i="12"/>
  <c r="H184" i="12"/>
  <c r="G184" i="12"/>
  <c r="C184" i="12"/>
  <c r="F184" i="12"/>
  <c r="B184" i="12"/>
  <c r="E184" i="12"/>
  <c r="F188" i="12"/>
  <c r="J188" i="12"/>
  <c r="I188" i="12"/>
  <c r="G188" i="12"/>
  <c r="E188" i="12"/>
  <c r="D188" i="12"/>
  <c r="C188" i="12"/>
  <c r="B182" i="12"/>
  <c r="B188" i="12"/>
  <c r="M185" i="12"/>
  <c r="H182" i="12"/>
  <c r="F183" i="12"/>
  <c r="H188" i="12"/>
  <c r="M181" i="12"/>
  <c r="I183" i="12"/>
  <c r="M187" i="12"/>
  <c r="AD217" i="1" l="1"/>
  <c r="AG217" i="1"/>
  <c r="AE209" i="1"/>
  <c r="X217" i="1"/>
  <c r="X209" i="1"/>
  <c r="Y217" i="1"/>
  <c r="AD206" i="1"/>
  <c r="Y206" i="1"/>
  <c r="AE200" i="1"/>
  <c r="AF200" i="1"/>
  <c r="X200" i="1"/>
  <c r="AA200" i="1"/>
  <c r="AG206" i="1"/>
  <c r="AA206" i="1"/>
  <c r="AB197" i="1"/>
  <c r="Z185" i="1"/>
  <c r="AG194" i="1"/>
  <c r="X214" i="1"/>
  <c r="AD185" i="1"/>
  <c r="W194" i="1"/>
  <c r="X194" i="1"/>
  <c r="Y200" i="1"/>
  <c r="Y194" i="1"/>
  <c r="AF194" i="1"/>
  <c r="Z194" i="1"/>
  <c r="AF185" i="1"/>
  <c r="AD194" i="1"/>
  <c r="Y185" i="1"/>
  <c r="AA194" i="1"/>
  <c r="AA185" i="1"/>
  <c r="AB194" i="1"/>
  <c r="AF206" i="1"/>
  <c r="AC194" i="1"/>
  <c r="X185" i="1"/>
  <c r="AG185" i="1"/>
  <c r="AB185" i="1"/>
  <c r="W185" i="1"/>
  <c r="Y203" i="1"/>
  <c r="AE185" i="1"/>
  <c r="Z200" i="1"/>
  <c r="AC200" i="1"/>
  <c r="AD200" i="1"/>
  <c r="W200" i="1"/>
  <c r="X191" i="1"/>
  <c r="AC197" i="1"/>
  <c r="Z214" i="1"/>
  <c r="AG197" i="1"/>
  <c r="AG200" i="1"/>
  <c r="AG209" i="1"/>
  <c r="AD191" i="1"/>
  <c r="W203" i="1"/>
  <c r="AG214" i="1"/>
  <c r="AE217" i="1"/>
  <c r="Z203" i="1"/>
  <c r="AF197" i="1"/>
  <c r="AG191" i="1"/>
  <c r="AE203" i="1"/>
  <c r="AF214" i="1"/>
  <c r="Z197" i="1"/>
  <c r="W209" i="1"/>
  <c r="W191" i="1"/>
  <c r="X203" i="1"/>
  <c r="W214" i="1"/>
  <c r="W217" i="1"/>
  <c r="Y214" i="1"/>
  <c r="Y191" i="1"/>
  <c r="Z191" i="1"/>
  <c r="AD188" i="1"/>
  <c r="AA191" i="1"/>
  <c r="AE214" i="1"/>
  <c r="AE188" i="1"/>
  <c r="AA209" i="1"/>
  <c r="AB191" i="1"/>
  <c r="AC203" i="1"/>
  <c r="AA214" i="1"/>
  <c r="AB203" i="1"/>
  <c r="W188" i="1"/>
  <c r="AB209" i="1"/>
  <c r="AC191" i="1"/>
  <c r="AB214" i="1"/>
  <c r="Y188" i="1"/>
  <c r="AC209" i="1"/>
  <c r="AF203" i="1"/>
  <c r="AC214" i="1"/>
  <c r="Y211" i="1"/>
  <c r="AE191" i="1"/>
  <c r="Z211" i="1"/>
  <c r="AG188" i="1"/>
  <c r="AA203" i="1"/>
  <c r="AD197" i="1"/>
  <c r="AA188" i="1"/>
  <c r="AG203" i="1"/>
  <c r="AE197" i="1"/>
  <c r="AC188" i="1"/>
  <c r="AE211" i="1"/>
  <c r="AA211" i="1"/>
  <c r="AE206" i="1"/>
  <c r="W197" i="1"/>
  <c r="X188" i="1"/>
  <c r="AC211" i="1"/>
  <c r="W206" i="1"/>
  <c r="X197" i="1"/>
  <c r="X206" i="1"/>
  <c r="Y197" i="1"/>
  <c r="Z188" i="1"/>
  <c r="AD211" i="1"/>
  <c r="Z206" i="1"/>
  <c r="AB188" i="1"/>
  <c r="AF211" i="1"/>
  <c r="AG211" i="1"/>
  <c r="AB206" i="1"/>
  <c r="W211" i="1"/>
  <c r="X211" i="1"/>
  <c r="AG219" i="1"/>
  <c r="AF219" i="1"/>
  <c r="Y219" i="1"/>
  <c r="AE219" i="1"/>
  <c r="AD219" i="1"/>
  <c r="AC219" i="1"/>
  <c r="AB219" i="1"/>
  <c r="AA219" i="1"/>
  <c r="Z219" i="1"/>
  <c r="X219" i="1"/>
  <c r="W219" i="1"/>
  <c r="Y216" i="1"/>
  <c r="X216" i="1"/>
  <c r="W216" i="1"/>
  <c r="AG216" i="1"/>
  <c r="AF216" i="1"/>
  <c r="AE216" i="1"/>
  <c r="AA216" i="1"/>
  <c r="AD216" i="1"/>
  <c r="AC216" i="1"/>
  <c r="AB216" i="1"/>
  <c r="Z216" i="1"/>
  <c r="AG218" i="1"/>
  <c r="AF218" i="1"/>
  <c r="AE218" i="1"/>
  <c r="AD218" i="1"/>
  <c r="AC218" i="1"/>
  <c r="AB218" i="1"/>
  <c r="AA218" i="1"/>
  <c r="Z218" i="1"/>
  <c r="Y218" i="1"/>
  <c r="X218" i="1"/>
  <c r="W218" i="1"/>
  <c r="Y213" i="1"/>
  <c r="X213" i="1"/>
  <c r="W213" i="1"/>
  <c r="AG213" i="1"/>
  <c r="AF213" i="1"/>
  <c r="AE213" i="1"/>
  <c r="AD213" i="1"/>
  <c r="AA213" i="1"/>
  <c r="AC213" i="1"/>
  <c r="AB213" i="1"/>
  <c r="Z213" i="1"/>
  <c r="AG215" i="1"/>
  <c r="W215" i="1"/>
  <c r="AF215" i="1"/>
  <c r="AE215" i="1"/>
  <c r="AD215" i="1"/>
  <c r="AC215" i="1"/>
  <c r="AB215" i="1"/>
  <c r="AA215" i="1"/>
  <c r="Z215" i="1"/>
  <c r="Y215" i="1"/>
  <c r="X215" i="1"/>
  <c r="AG212" i="1"/>
  <c r="AF212" i="1"/>
  <c r="AE212" i="1"/>
  <c r="AD212" i="1"/>
  <c r="AC212" i="1"/>
  <c r="AB212" i="1"/>
  <c r="AA212" i="1"/>
  <c r="Z212" i="1"/>
  <c r="Y212" i="1"/>
  <c r="W212" i="1"/>
  <c r="X212" i="1"/>
  <c r="AG192" i="1"/>
  <c r="AF192" i="1"/>
  <c r="AE192" i="1"/>
  <c r="AD192" i="1"/>
  <c r="W192" i="1"/>
  <c r="AC192" i="1"/>
  <c r="AB192" i="1"/>
  <c r="Z192" i="1"/>
  <c r="AA192" i="1"/>
  <c r="X192" i="1"/>
  <c r="Y192" i="1"/>
  <c r="Y199" i="1"/>
  <c r="X199" i="1"/>
  <c r="W199" i="1"/>
  <c r="AG199" i="1"/>
  <c r="AF199" i="1"/>
  <c r="AD199" i="1"/>
  <c r="AE199" i="1"/>
  <c r="AA199" i="1"/>
  <c r="AC199" i="1"/>
  <c r="Z199" i="1"/>
  <c r="AB199" i="1"/>
  <c r="Y181" i="1"/>
  <c r="X181" i="1"/>
  <c r="Z181" i="1"/>
  <c r="W181" i="1"/>
  <c r="AD181" i="1"/>
  <c r="AA181" i="1"/>
  <c r="AG181" i="1"/>
  <c r="AF181" i="1"/>
  <c r="AE181" i="1"/>
  <c r="AC181" i="1"/>
  <c r="AB181" i="1"/>
  <c r="AG210" i="1"/>
  <c r="AF210" i="1"/>
  <c r="AE210" i="1"/>
  <c r="AD210" i="1"/>
  <c r="W210" i="1"/>
  <c r="AC210" i="1"/>
  <c r="AB210" i="1"/>
  <c r="AA210" i="1"/>
  <c r="Z210" i="1"/>
  <c r="Y210" i="1"/>
  <c r="X210" i="1"/>
  <c r="AG204" i="1"/>
  <c r="AF204" i="1"/>
  <c r="AE204" i="1"/>
  <c r="AD204" i="1"/>
  <c r="W204" i="1"/>
  <c r="AC204" i="1"/>
  <c r="AB204" i="1"/>
  <c r="AA204" i="1"/>
  <c r="Z204" i="1"/>
  <c r="Y204" i="1"/>
  <c r="X204" i="1"/>
  <c r="AG186" i="1"/>
  <c r="AF186" i="1"/>
  <c r="AE186" i="1"/>
  <c r="AD186" i="1"/>
  <c r="AC186" i="1"/>
  <c r="AB186" i="1"/>
  <c r="AA186" i="1"/>
  <c r="Z186" i="1"/>
  <c r="W186" i="1"/>
  <c r="X186" i="1"/>
  <c r="Y186" i="1"/>
  <c r="Y193" i="1"/>
  <c r="X193" i="1"/>
  <c r="W193" i="1"/>
  <c r="AG193" i="1"/>
  <c r="AF193" i="1"/>
  <c r="AE193" i="1"/>
  <c r="AD193" i="1"/>
  <c r="Z193" i="1"/>
  <c r="AC193" i="1"/>
  <c r="AB193" i="1"/>
  <c r="AA193" i="1"/>
  <c r="AG207" i="1"/>
  <c r="AF207" i="1"/>
  <c r="AE207" i="1"/>
  <c r="AD207" i="1"/>
  <c r="W207" i="1"/>
  <c r="AC207" i="1"/>
  <c r="AB207" i="1"/>
  <c r="AA207" i="1"/>
  <c r="Z207" i="1"/>
  <c r="Y207" i="1"/>
  <c r="X207" i="1"/>
  <c r="Y184" i="1"/>
  <c r="X184" i="1"/>
  <c r="W184" i="1"/>
  <c r="AG184" i="1"/>
  <c r="AF184" i="1"/>
  <c r="AE184" i="1"/>
  <c r="AC184" i="1"/>
  <c r="AD184" i="1"/>
  <c r="AB184" i="1"/>
  <c r="AA184" i="1"/>
  <c r="Z184" i="1"/>
  <c r="Y196" i="1"/>
  <c r="X196" i="1"/>
  <c r="W196" i="1"/>
  <c r="AG196" i="1"/>
  <c r="AF196" i="1"/>
  <c r="AE196" i="1"/>
  <c r="AD196" i="1"/>
  <c r="AC196" i="1"/>
  <c r="AB196" i="1"/>
  <c r="AA196" i="1"/>
  <c r="Z196" i="1"/>
  <c r="AG183" i="1"/>
  <c r="AF183" i="1"/>
  <c r="AE183" i="1"/>
  <c r="AD183" i="1"/>
  <c r="AC183" i="1"/>
  <c r="AB183" i="1"/>
  <c r="AA183" i="1"/>
  <c r="Z183" i="1"/>
  <c r="W183" i="1"/>
  <c r="X183" i="1"/>
  <c r="Y183" i="1"/>
  <c r="Y208" i="1"/>
  <c r="X208" i="1"/>
  <c r="W208" i="1"/>
  <c r="AD208" i="1"/>
  <c r="AA208" i="1"/>
  <c r="AG208" i="1"/>
  <c r="AF208" i="1"/>
  <c r="AE208" i="1"/>
  <c r="AC208" i="1"/>
  <c r="Z208" i="1"/>
  <c r="AB208" i="1"/>
  <c r="Y190" i="1"/>
  <c r="X190" i="1"/>
  <c r="Z190" i="1"/>
  <c r="W190" i="1"/>
  <c r="AG190" i="1"/>
  <c r="AF190" i="1"/>
  <c r="AE190" i="1"/>
  <c r="AD190" i="1"/>
  <c r="AC190" i="1"/>
  <c r="AB190" i="1"/>
  <c r="AA190" i="1"/>
  <c r="AG189" i="1"/>
  <c r="AF189" i="1"/>
  <c r="AE189" i="1"/>
  <c r="W189" i="1"/>
  <c r="AD189" i="1"/>
  <c r="AC189" i="1"/>
  <c r="AB189" i="1"/>
  <c r="AA189" i="1"/>
  <c r="Z189" i="1"/>
  <c r="Y189" i="1"/>
  <c r="X189" i="1"/>
  <c r="AG201" i="1"/>
  <c r="AF201" i="1"/>
  <c r="AE201" i="1"/>
  <c r="W201" i="1"/>
  <c r="AD201" i="1"/>
  <c r="AC201" i="1"/>
  <c r="AB201" i="1"/>
  <c r="Z201" i="1"/>
  <c r="AA201" i="1"/>
  <c r="Y201" i="1"/>
  <c r="X201" i="1"/>
  <c r="AG198" i="1"/>
  <c r="AF198" i="1"/>
  <c r="AE198" i="1"/>
  <c r="AD198" i="1"/>
  <c r="Z198" i="1"/>
  <c r="AC198" i="1"/>
  <c r="AB198" i="1"/>
  <c r="AA198" i="1"/>
  <c r="W198" i="1"/>
  <c r="Y198" i="1"/>
  <c r="X198" i="1"/>
  <c r="Y205" i="1"/>
  <c r="X205" i="1"/>
  <c r="W205" i="1"/>
  <c r="AA205" i="1"/>
  <c r="AG205" i="1"/>
  <c r="AF205" i="1"/>
  <c r="AD205" i="1"/>
  <c r="AE205" i="1"/>
  <c r="AC205" i="1"/>
  <c r="AB205" i="1"/>
  <c r="Z205" i="1"/>
  <c r="Y202" i="1"/>
  <c r="X202" i="1"/>
  <c r="W202" i="1"/>
  <c r="AG202" i="1"/>
  <c r="AF202" i="1"/>
  <c r="AE202" i="1"/>
  <c r="Z202" i="1"/>
  <c r="AD202" i="1"/>
  <c r="AC202" i="1"/>
  <c r="AA202" i="1"/>
  <c r="AB202" i="1"/>
  <c r="Y187" i="1"/>
  <c r="X187" i="1"/>
  <c r="W187" i="1"/>
  <c r="AB187" i="1"/>
  <c r="AG187" i="1"/>
  <c r="AF187" i="1"/>
  <c r="AD187" i="1"/>
  <c r="AE187" i="1"/>
  <c r="AA187" i="1"/>
  <c r="AC187" i="1"/>
  <c r="Z187" i="1"/>
  <c r="AG195" i="1"/>
  <c r="AF195" i="1"/>
  <c r="AE195" i="1"/>
  <c r="AD195" i="1"/>
  <c r="Z195" i="1"/>
  <c r="W195" i="1"/>
  <c r="AC195" i="1"/>
  <c r="AB195" i="1"/>
  <c r="AA195" i="1"/>
  <c r="X195" i="1"/>
  <c r="Y195" i="1"/>
  <c r="AG180" i="1"/>
  <c r="AF180" i="1"/>
  <c r="AE180" i="1"/>
  <c r="Z180" i="1"/>
  <c r="AD180" i="1"/>
  <c r="X180" i="1"/>
  <c r="AC180" i="1"/>
  <c r="AB180" i="1"/>
  <c r="AA180" i="1"/>
  <c r="Y180" i="1"/>
  <c r="W180" i="1"/>
  <c r="G204" i="12"/>
  <c r="I204" i="12"/>
  <c r="H186" i="12"/>
  <c r="D184" i="12"/>
  <c r="J182" i="12"/>
  <c r="E192" i="12"/>
  <c r="C204" i="12"/>
  <c r="D214" i="12"/>
  <c r="I217" i="12"/>
  <c r="D209" i="12"/>
  <c r="K209" i="12" s="1"/>
  <c r="D186" i="12"/>
  <c r="C192" i="12"/>
  <c r="K192" i="12" s="1"/>
  <c r="I184" i="12"/>
  <c r="D192" i="12"/>
  <c r="E204" i="12"/>
  <c r="E209" i="12"/>
  <c r="E206" i="12"/>
  <c r="B217" i="12"/>
  <c r="G217" i="12"/>
  <c r="F215" i="12"/>
  <c r="D212" i="12"/>
  <c r="B212" i="12"/>
  <c r="K212" i="12" s="1"/>
  <c r="F212" i="12"/>
  <c r="H212" i="12"/>
  <c r="G212" i="12"/>
  <c r="H204" i="12"/>
  <c r="F209" i="12"/>
  <c r="K198" i="12"/>
  <c r="B204" i="12"/>
  <c r="D204" i="12"/>
  <c r="K204" i="12" s="1"/>
  <c r="G209" i="12"/>
  <c r="F206" i="12"/>
  <c r="H214" i="12"/>
  <c r="E215" i="12"/>
  <c r="C182" i="12"/>
  <c r="K182" i="12" s="1"/>
  <c r="G183" i="12"/>
  <c r="I209" i="12"/>
  <c r="B206" i="12"/>
  <c r="G215" i="12"/>
  <c r="H183" i="12"/>
  <c r="J204" i="12"/>
  <c r="H206" i="12"/>
  <c r="B214" i="12"/>
  <c r="K214" i="12" s="1"/>
  <c r="C214" i="12"/>
  <c r="H215" i="12"/>
  <c r="F192" i="12"/>
  <c r="E217" i="12"/>
  <c r="J217" i="12"/>
  <c r="J214" i="12"/>
  <c r="H216" i="12"/>
  <c r="G216" i="12"/>
  <c r="E216" i="12"/>
  <c r="J216" i="12"/>
  <c r="D216" i="12"/>
  <c r="C216" i="12"/>
  <c r="B216" i="12"/>
  <c r="I216" i="12"/>
  <c r="F216" i="12"/>
  <c r="K218" i="12"/>
  <c r="K211" i="12"/>
  <c r="B219" i="12"/>
  <c r="D219" i="12"/>
  <c r="J219" i="12"/>
  <c r="E219" i="12"/>
  <c r="I219" i="12"/>
  <c r="H219" i="12"/>
  <c r="G219" i="12"/>
  <c r="F219" i="12"/>
  <c r="C219" i="12"/>
  <c r="K217" i="12"/>
  <c r="I215" i="12"/>
  <c r="H210" i="12"/>
  <c r="G210" i="12"/>
  <c r="J210" i="12"/>
  <c r="E210" i="12"/>
  <c r="D210" i="12"/>
  <c r="C210" i="12"/>
  <c r="B210" i="12"/>
  <c r="I210" i="12"/>
  <c r="F210" i="12"/>
  <c r="B213" i="12"/>
  <c r="I213" i="12"/>
  <c r="E213" i="12"/>
  <c r="J213" i="12"/>
  <c r="H213" i="12"/>
  <c r="F213" i="12"/>
  <c r="D213" i="12"/>
  <c r="G213" i="12"/>
  <c r="C213" i="12"/>
  <c r="K203" i="12"/>
  <c r="D200" i="12"/>
  <c r="D202" i="12"/>
  <c r="F202" i="12"/>
  <c r="C202" i="12"/>
  <c r="G202" i="12"/>
  <c r="B202" i="12"/>
  <c r="J202" i="12"/>
  <c r="H202" i="12"/>
  <c r="I202" i="12"/>
  <c r="E202" i="12"/>
  <c r="J205" i="12"/>
  <c r="I205" i="12"/>
  <c r="H205" i="12"/>
  <c r="D205" i="12"/>
  <c r="G205" i="12"/>
  <c r="C205" i="12"/>
  <c r="B205" i="12"/>
  <c r="F205" i="12"/>
  <c r="E205" i="12"/>
  <c r="E200" i="12"/>
  <c r="D208" i="12"/>
  <c r="E208" i="12"/>
  <c r="C208" i="12"/>
  <c r="H208" i="12"/>
  <c r="B208" i="12"/>
  <c r="J208" i="12"/>
  <c r="I208" i="12"/>
  <c r="G208" i="12"/>
  <c r="F208" i="12"/>
  <c r="B200" i="12"/>
  <c r="F201" i="12"/>
  <c r="G201" i="12"/>
  <c r="E201" i="12"/>
  <c r="D201" i="12"/>
  <c r="C201" i="12"/>
  <c r="B201" i="12"/>
  <c r="J201" i="12"/>
  <c r="I201" i="12"/>
  <c r="H201" i="12"/>
  <c r="C200" i="12"/>
  <c r="F200" i="12"/>
  <c r="I200" i="12"/>
  <c r="G200" i="12"/>
  <c r="J200" i="12"/>
  <c r="J206" i="12"/>
  <c r="F207" i="12"/>
  <c r="I207" i="12"/>
  <c r="H207" i="12"/>
  <c r="E207" i="12"/>
  <c r="G207" i="12"/>
  <c r="D207" i="12"/>
  <c r="C207" i="12"/>
  <c r="B207" i="12"/>
  <c r="J207" i="12"/>
  <c r="B193" i="12"/>
  <c r="J193" i="12"/>
  <c r="I193" i="12"/>
  <c r="H193" i="12"/>
  <c r="G193" i="12"/>
  <c r="D193" i="12"/>
  <c r="F193" i="12"/>
  <c r="C193" i="12"/>
  <c r="E193" i="12"/>
  <c r="J195" i="12"/>
  <c r="H195" i="12"/>
  <c r="I195" i="12"/>
  <c r="G195" i="12"/>
  <c r="F195" i="12"/>
  <c r="E195" i="12"/>
  <c r="D195" i="12"/>
  <c r="C195" i="12"/>
  <c r="B195" i="12"/>
  <c r="K194" i="12"/>
  <c r="F197" i="12"/>
  <c r="E197" i="12"/>
  <c r="D197" i="12"/>
  <c r="C197" i="12"/>
  <c r="G197" i="12"/>
  <c r="B197" i="12"/>
  <c r="H197" i="12"/>
  <c r="J197" i="12"/>
  <c r="I197" i="12"/>
  <c r="H196" i="12"/>
  <c r="G196" i="12"/>
  <c r="F196" i="12"/>
  <c r="E196" i="12"/>
  <c r="D196" i="12"/>
  <c r="C196" i="12"/>
  <c r="J196" i="12"/>
  <c r="B196" i="12"/>
  <c r="I196" i="12"/>
  <c r="H190" i="12"/>
  <c r="F190" i="12"/>
  <c r="G190" i="12"/>
  <c r="E190" i="12"/>
  <c r="D190" i="12"/>
  <c r="C190" i="12"/>
  <c r="B190" i="12"/>
  <c r="J190" i="12"/>
  <c r="I190" i="12"/>
  <c r="F191" i="12"/>
  <c r="E191" i="12"/>
  <c r="D191" i="12"/>
  <c r="C191" i="12"/>
  <c r="H191" i="12"/>
  <c r="B191" i="12"/>
  <c r="J191" i="12"/>
  <c r="G191" i="12"/>
  <c r="I191" i="12"/>
  <c r="B199" i="12"/>
  <c r="J199" i="12"/>
  <c r="D199" i="12"/>
  <c r="I199" i="12"/>
  <c r="H199" i="12"/>
  <c r="G199" i="12"/>
  <c r="C199" i="12"/>
  <c r="F199" i="12"/>
  <c r="E199" i="12"/>
  <c r="G186" i="12"/>
  <c r="J189" i="12"/>
  <c r="C186" i="12"/>
  <c r="J180" i="12"/>
  <c r="E180" i="12"/>
  <c r="D180" i="12"/>
  <c r="C180" i="12"/>
  <c r="B180" i="12"/>
  <c r="G180" i="12"/>
  <c r="I189" i="12"/>
  <c r="B183" i="12"/>
  <c r="G189" i="12"/>
  <c r="I180" i="12"/>
  <c r="E189" i="12"/>
  <c r="D183" i="12"/>
  <c r="H189" i="12"/>
  <c r="H180" i="12"/>
  <c r="B189" i="12"/>
  <c r="J183" i="12"/>
  <c r="B186" i="12"/>
  <c r="F189" i="12"/>
  <c r="F180" i="12"/>
  <c r="I186" i="12"/>
  <c r="D189" i="12"/>
  <c r="J186" i="12"/>
  <c r="E186" i="12"/>
  <c r="H185" i="12"/>
  <c r="C185" i="12"/>
  <c r="G185" i="12"/>
  <c r="F185" i="12"/>
  <c r="E185" i="12"/>
  <c r="D185" i="12"/>
  <c r="B185" i="12"/>
  <c r="J185" i="12"/>
  <c r="I185" i="12"/>
  <c r="D187" i="12"/>
  <c r="H187" i="12"/>
  <c r="C187" i="12"/>
  <c r="B187" i="12"/>
  <c r="J187" i="12"/>
  <c r="I187" i="12"/>
  <c r="G187" i="12"/>
  <c r="F187" i="12"/>
  <c r="E187" i="12"/>
  <c r="K188" i="12"/>
  <c r="D181" i="12"/>
  <c r="C181" i="12"/>
  <c r="B181" i="12"/>
  <c r="J181" i="12"/>
  <c r="G181" i="12"/>
  <c r="F181" i="12"/>
  <c r="I181" i="12"/>
  <c r="E181" i="12"/>
  <c r="H181" i="12"/>
  <c r="K184" i="12"/>
  <c r="K206" i="12" l="1"/>
  <c r="K189" i="12"/>
  <c r="K183" i="12"/>
  <c r="K196" i="12"/>
  <c r="K219" i="12"/>
  <c r="K215" i="12"/>
  <c r="K180" i="12"/>
  <c r="K213" i="12"/>
  <c r="K210" i="12"/>
  <c r="K216" i="12"/>
  <c r="K207" i="12"/>
  <c r="K200" i="12"/>
  <c r="K205" i="12"/>
  <c r="K208" i="12"/>
  <c r="K202" i="12"/>
  <c r="K201" i="12"/>
  <c r="K191" i="12"/>
  <c r="K190" i="12"/>
  <c r="K195" i="12"/>
  <c r="K199" i="12"/>
  <c r="K197" i="12"/>
  <c r="K193" i="12"/>
  <c r="K186" i="12"/>
  <c r="K187" i="12"/>
  <c r="K181" i="12"/>
  <c r="K185" i="12"/>
  <c r="IH22" i="6" l="1"/>
  <c r="IG22" i="6"/>
  <c r="IF22" i="6"/>
  <c r="IE22" i="6"/>
  <c r="ID22" i="6"/>
  <c r="IC22" i="6"/>
  <c r="IB22" i="6"/>
  <c r="IA22" i="6"/>
  <c r="HZ22" i="6"/>
  <c r="HY22" i="6"/>
  <c r="HX22" i="6"/>
  <c r="HW22" i="6"/>
  <c r="HV22" i="6"/>
  <c r="HU22" i="6"/>
  <c r="HT22" i="6"/>
  <c r="HS22" i="6"/>
  <c r="HR22" i="6"/>
  <c r="HQ22" i="6"/>
  <c r="HP22" i="6"/>
  <c r="HO22" i="6"/>
  <c r="HN22" i="6"/>
  <c r="HM22" i="6"/>
  <c r="HL22" i="6"/>
  <c r="HK22" i="6"/>
  <c r="HJ22" i="6"/>
  <c r="HI22" i="6"/>
  <c r="HH22" i="6"/>
  <c r="HG22" i="6"/>
  <c r="HF22" i="6"/>
  <c r="HE22" i="6"/>
  <c r="HD22" i="6"/>
  <c r="HC22" i="6"/>
  <c r="HB22" i="6"/>
  <c r="HA22" i="6"/>
  <c r="GZ22" i="6"/>
  <c r="GY22" i="6"/>
  <c r="GX22" i="6"/>
  <c r="GW22" i="6"/>
  <c r="GV22" i="6"/>
  <c r="GU22" i="6"/>
  <c r="GT22" i="6"/>
  <c r="GS22" i="6"/>
  <c r="GR22" i="6"/>
  <c r="GQ22" i="6"/>
  <c r="GP22" i="6"/>
  <c r="GO22" i="6"/>
  <c r="GN22" i="6"/>
  <c r="GM22" i="6"/>
  <c r="GL22" i="6"/>
  <c r="GK22" i="6"/>
  <c r="GJ22" i="6"/>
  <c r="GI22" i="6"/>
  <c r="GH22" i="6"/>
  <c r="GG22" i="6"/>
  <c r="GF22" i="6"/>
  <c r="GE22" i="6"/>
  <c r="GD22" i="6"/>
  <c r="GC22" i="6"/>
  <c r="GB22" i="6"/>
  <c r="GA22" i="6"/>
  <c r="FZ22" i="6"/>
  <c r="FY22" i="6"/>
  <c r="FX22" i="6"/>
  <c r="FW22" i="6"/>
  <c r="FV22" i="6"/>
  <c r="FU22" i="6"/>
  <c r="FT22" i="6"/>
  <c r="FS22" i="6"/>
  <c r="FR22" i="6"/>
  <c r="FQ22" i="6"/>
  <c r="FP22" i="6"/>
  <c r="FO22" i="6"/>
  <c r="FN22" i="6"/>
  <c r="FM22" i="6"/>
  <c r="FL22" i="6"/>
  <c r="FK22" i="6"/>
  <c r="FJ22" i="6"/>
  <c r="FI22" i="6"/>
  <c r="FH22" i="6"/>
  <c r="FG22" i="6"/>
  <c r="FF22" i="6"/>
  <c r="FE22" i="6"/>
  <c r="FD22" i="6"/>
  <c r="FC22" i="6"/>
  <c r="FB22" i="6"/>
  <c r="FA22" i="6"/>
  <c r="EZ22" i="6"/>
  <c r="EY22" i="6"/>
  <c r="EX22" i="6"/>
  <c r="EW22" i="6"/>
  <c r="EV22" i="6"/>
  <c r="EU22" i="6"/>
  <c r="ET22" i="6"/>
  <c r="ES22" i="6"/>
  <c r="ER22" i="6"/>
  <c r="EQ22" i="6"/>
  <c r="EP22" i="6"/>
  <c r="EO22" i="6"/>
  <c r="EN22" i="6"/>
  <c r="EM22" i="6"/>
  <c r="EL22" i="6"/>
  <c r="EK22" i="6"/>
  <c r="EJ22" i="6"/>
  <c r="EI22" i="6"/>
  <c r="EH22" i="6"/>
  <c r="EG22" i="6"/>
  <c r="EF22" i="6"/>
  <c r="EE22" i="6"/>
  <c r="ED22" i="6"/>
  <c r="EC22" i="6"/>
  <c r="EB22" i="6"/>
  <c r="EA22" i="6"/>
  <c r="DZ22" i="6"/>
  <c r="DY22" i="6"/>
  <c r="DX22" i="6"/>
  <c r="DW22" i="6"/>
  <c r="DV22" i="6"/>
  <c r="DU22" i="6"/>
  <c r="DT22" i="6"/>
  <c r="DS22" i="6"/>
  <c r="DR22" i="6"/>
  <c r="DQ22" i="6"/>
  <c r="DP22" i="6"/>
  <c r="DO22" i="6"/>
  <c r="DN22" i="6"/>
  <c r="DM22" i="6"/>
  <c r="DL22" i="6"/>
  <c r="DK22" i="6"/>
  <c r="DJ22" i="6"/>
  <c r="DI22" i="6"/>
  <c r="DH22" i="6"/>
  <c r="DG22" i="6"/>
  <c r="DF22" i="6"/>
  <c r="DE22" i="6"/>
  <c r="DD22" i="6"/>
  <c r="DC22" i="6"/>
  <c r="DB22" i="6"/>
  <c r="DA22" i="6"/>
  <c r="CZ22" i="6"/>
  <c r="CY22" i="6"/>
  <c r="CX22" i="6"/>
  <c r="CW22" i="6"/>
  <c r="CV22" i="6"/>
  <c r="CU22" i="6"/>
  <c r="CT22" i="6"/>
  <c r="CS22" i="6"/>
  <c r="CR22" i="6"/>
  <c r="CQ22" i="6"/>
  <c r="CP22" i="6"/>
  <c r="CO22" i="6"/>
  <c r="CN22" i="6"/>
  <c r="CM22" i="6"/>
  <c r="CL22" i="6"/>
  <c r="CK22" i="6"/>
  <c r="CJ22" i="6"/>
  <c r="CI22" i="6"/>
  <c r="CH22" i="6"/>
  <c r="CG22" i="6"/>
  <c r="CF22" i="6"/>
  <c r="CE22" i="6"/>
  <c r="CD22" i="6"/>
  <c r="CC22" i="6"/>
  <c r="CB22" i="6"/>
  <c r="CA22" i="6"/>
  <c r="BZ22" i="6"/>
  <c r="BY22" i="6"/>
  <c r="BX22" i="6"/>
  <c r="BW22" i="6"/>
  <c r="BV22" i="6"/>
  <c r="BU22" i="6"/>
  <c r="BT22" i="6"/>
  <c r="BS22" i="6"/>
  <c r="BR22" i="6"/>
  <c r="BQ22" i="6"/>
  <c r="BP22" i="6"/>
  <c r="BO22" i="6"/>
  <c r="BN22" i="6"/>
  <c r="BM22" i="6"/>
  <c r="BL22" i="6"/>
  <c r="BK22" i="6"/>
  <c r="BJ22" i="6"/>
  <c r="BI22" i="6"/>
  <c r="BH22" i="6"/>
  <c r="BG22" i="6"/>
  <c r="BF22" i="6"/>
  <c r="BE22" i="6"/>
  <c r="BD22" i="6"/>
  <c r="BC22" i="6"/>
  <c r="BB22" i="6"/>
  <c r="BA22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22" i="6"/>
  <c r="IH21" i="6"/>
  <c r="IG21" i="6"/>
  <c r="IF21" i="6"/>
  <c r="IE21" i="6"/>
  <c r="ID21" i="6"/>
  <c r="IC21" i="6"/>
  <c r="IB21" i="6"/>
  <c r="IA21" i="6"/>
  <c r="HZ21" i="6"/>
  <c r="HY21" i="6"/>
  <c r="HX21" i="6"/>
  <c r="HW21" i="6"/>
  <c r="HV21" i="6"/>
  <c r="HU21" i="6"/>
  <c r="HT21" i="6"/>
  <c r="HS21" i="6"/>
  <c r="HR21" i="6"/>
  <c r="HQ21" i="6"/>
  <c r="HP21" i="6"/>
  <c r="HO21" i="6"/>
  <c r="HN21" i="6"/>
  <c r="HM21" i="6"/>
  <c r="HL21" i="6"/>
  <c r="HK21" i="6"/>
  <c r="HJ21" i="6"/>
  <c r="HI21" i="6"/>
  <c r="HH21" i="6"/>
  <c r="HG21" i="6"/>
  <c r="HF21" i="6"/>
  <c r="HE21" i="6"/>
  <c r="HD21" i="6"/>
  <c r="HC21" i="6"/>
  <c r="HB21" i="6"/>
  <c r="HA21" i="6"/>
  <c r="GZ21" i="6"/>
  <c r="GY21" i="6"/>
  <c r="GX21" i="6"/>
  <c r="GW21" i="6"/>
  <c r="GV21" i="6"/>
  <c r="GU21" i="6"/>
  <c r="GT21" i="6"/>
  <c r="GS21" i="6"/>
  <c r="GR21" i="6"/>
  <c r="GQ21" i="6"/>
  <c r="GP21" i="6"/>
  <c r="GO21" i="6"/>
  <c r="GN21" i="6"/>
  <c r="GM21" i="6"/>
  <c r="GL21" i="6"/>
  <c r="GK21" i="6"/>
  <c r="GJ21" i="6"/>
  <c r="GI21" i="6"/>
  <c r="GH21" i="6"/>
  <c r="GG21" i="6"/>
  <c r="GF21" i="6"/>
  <c r="GE21" i="6"/>
  <c r="GD21" i="6"/>
  <c r="GC21" i="6"/>
  <c r="GB21" i="6"/>
  <c r="GA21" i="6"/>
  <c r="FZ21" i="6"/>
  <c r="FY21" i="6"/>
  <c r="FX21" i="6"/>
  <c r="FW21" i="6"/>
  <c r="IH20" i="6"/>
  <c r="IG20" i="6"/>
  <c r="IF20" i="6"/>
  <c r="IE20" i="6"/>
  <c r="ID20" i="6"/>
  <c r="IC20" i="6"/>
  <c r="IB20" i="6"/>
  <c r="IA20" i="6"/>
  <c r="HZ20" i="6"/>
  <c r="HY20" i="6"/>
  <c r="HX20" i="6"/>
  <c r="HW20" i="6"/>
  <c r="HV20" i="6"/>
  <c r="HU20" i="6"/>
  <c r="HT20" i="6"/>
  <c r="HS20" i="6"/>
  <c r="HR20" i="6"/>
  <c r="HQ20" i="6"/>
  <c r="HP20" i="6"/>
  <c r="HO20" i="6"/>
  <c r="HN20" i="6"/>
  <c r="HM20" i="6"/>
  <c r="HL20" i="6"/>
  <c r="HK20" i="6"/>
  <c r="HJ20" i="6"/>
  <c r="HI20" i="6"/>
  <c r="HH20" i="6"/>
  <c r="HG20" i="6"/>
  <c r="HF20" i="6"/>
  <c r="HE20" i="6"/>
  <c r="HD20" i="6"/>
  <c r="HC20" i="6"/>
  <c r="HB20" i="6"/>
  <c r="HA20" i="6"/>
  <c r="GZ20" i="6"/>
  <c r="GY20" i="6"/>
  <c r="GX20" i="6"/>
  <c r="GW20" i="6"/>
  <c r="GV20" i="6"/>
  <c r="GU20" i="6"/>
  <c r="GT20" i="6"/>
  <c r="GS20" i="6"/>
  <c r="GR20" i="6"/>
  <c r="GQ20" i="6"/>
  <c r="GP20" i="6"/>
  <c r="GO20" i="6"/>
  <c r="GN20" i="6"/>
  <c r="GM20" i="6"/>
  <c r="GL20" i="6"/>
  <c r="GK20" i="6"/>
  <c r="GJ20" i="6"/>
  <c r="GI20" i="6"/>
  <c r="GH20" i="6"/>
  <c r="GG20" i="6"/>
  <c r="GF20" i="6"/>
  <c r="GE20" i="6"/>
  <c r="GD20" i="6"/>
  <c r="GC20" i="6"/>
  <c r="GB20" i="6"/>
  <c r="GA20" i="6"/>
  <c r="FZ20" i="6"/>
  <c r="FY20" i="6"/>
  <c r="FX20" i="6"/>
  <c r="FW20" i="6"/>
  <c r="IH19" i="6"/>
  <c r="IG19" i="6"/>
  <c r="IF19" i="6"/>
  <c r="IE19" i="6"/>
  <c r="ID19" i="6"/>
  <c r="IC19" i="6"/>
  <c r="IB19" i="6"/>
  <c r="IA19" i="6"/>
  <c r="HZ19" i="6"/>
  <c r="HY19" i="6"/>
  <c r="HX19" i="6"/>
  <c r="HW19" i="6"/>
  <c r="HV19" i="6"/>
  <c r="HU19" i="6"/>
  <c r="HT19" i="6"/>
  <c r="HS19" i="6"/>
  <c r="HR19" i="6"/>
  <c r="HQ19" i="6"/>
  <c r="HP19" i="6"/>
  <c r="HO19" i="6"/>
  <c r="HN19" i="6"/>
  <c r="HM19" i="6"/>
  <c r="HL19" i="6"/>
  <c r="HK19" i="6"/>
  <c r="HJ19" i="6"/>
  <c r="HI19" i="6"/>
  <c r="HH19" i="6"/>
  <c r="HG19" i="6"/>
  <c r="HF19" i="6"/>
  <c r="HE19" i="6"/>
  <c r="HD19" i="6"/>
  <c r="HC19" i="6"/>
  <c r="HB19" i="6"/>
  <c r="HA19" i="6"/>
  <c r="GZ19" i="6"/>
  <c r="GY19" i="6"/>
  <c r="GX19" i="6"/>
  <c r="GW19" i="6"/>
  <c r="GV19" i="6"/>
  <c r="GU19" i="6"/>
  <c r="GT19" i="6"/>
  <c r="GS19" i="6"/>
  <c r="GR19" i="6"/>
  <c r="GQ19" i="6"/>
  <c r="GP19" i="6"/>
  <c r="GO19" i="6"/>
  <c r="GN19" i="6"/>
  <c r="GM19" i="6"/>
  <c r="GL19" i="6"/>
  <c r="GK19" i="6"/>
  <c r="GJ19" i="6"/>
  <c r="GI19" i="6"/>
  <c r="GH19" i="6"/>
  <c r="GG19" i="6"/>
  <c r="GF19" i="6"/>
  <c r="GE19" i="6"/>
  <c r="GD19" i="6"/>
  <c r="GC19" i="6"/>
  <c r="GB19" i="6"/>
  <c r="GA19" i="6"/>
  <c r="FZ19" i="6"/>
  <c r="FY19" i="6"/>
  <c r="FX19" i="6"/>
  <c r="FW19" i="6"/>
  <c r="IH18" i="6"/>
  <c r="IG18" i="6"/>
  <c r="IF18" i="6"/>
  <c r="IE18" i="6"/>
  <c r="ID18" i="6"/>
  <c r="IC18" i="6"/>
  <c r="IB18" i="6"/>
  <c r="IA18" i="6"/>
  <c r="HZ18" i="6"/>
  <c r="HY18" i="6"/>
  <c r="HX18" i="6"/>
  <c r="HW18" i="6"/>
  <c r="HV18" i="6"/>
  <c r="HU18" i="6"/>
  <c r="HT18" i="6"/>
  <c r="HS18" i="6"/>
  <c r="HR18" i="6"/>
  <c r="HQ18" i="6"/>
  <c r="HP18" i="6"/>
  <c r="HO18" i="6"/>
  <c r="HN18" i="6"/>
  <c r="HM18" i="6"/>
  <c r="HL18" i="6"/>
  <c r="HK18" i="6"/>
  <c r="HJ18" i="6"/>
  <c r="HI18" i="6"/>
  <c r="HH18" i="6"/>
  <c r="HG18" i="6"/>
  <c r="HF18" i="6"/>
  <c r="HE18" i="6"/>
  <c r="HD18" i="6"/>
  <c r="HC18" i="6"/>
  <c r="HB18" i="6"/>
  <c r="HA18" i="6"/>
  <c r="GZ18" i="6"/>
  <c r="GY18" i="6"/>
  <c r="GX18" i="6"/>
  <c r="GW18" i="6"/>
  <c r="GV18" i="6"/>
  <c r="GU18" i="6"/>
  <c r="GT18" i="6"/>
  <c r="GS18" i="6"/>
  <c r="GR18" i="6"/>
  <c r="GQ18" i="6"/>
  <c r="GP18" i="6"/>
  <c r="GO18" i="6"/>
  <c r="GN18" i="6"/>
  <c r="GM18" i="6"/>
  <c r="GL18" i="6"/>
  <c r="GK18" i="6"/>
  <c r="GJ18" i="6"/>
  <c r="GI18" i="6"/>
  <c r="GH18" i="6"/>
  <c r="GG18" i="6"/>
  <c r="GF18" i="6"/>
  <c r="GE18" i="6"/>
  <c r="GD18" i="6"/>
  <c r="GC18" i="6"/>
  <c r="GB18" i="6"/>
  <c r="GA18" i="6"/>
  <c r="FZ18" i="6"/>
  <c r="FY18" i="6"/>
  <c r="FX18" i="6"/>
  <c r="FW18" i="6"/>
  <c r="IH17" i="6"/>
  <c r="IG17" i="6"/>
  <c r="IF17" i="6"/>
  <c r="IE17" i="6"/>
  <c r="ID17" i="6"/>
  <c r="IC17" i="6"/>
  <c r="IB17" i="6"/>
  <c r="IA17" i="6"/>
  <c r="HZ17" i="6"/>
  <c r="HY17" i="6"/>
  <c r="HX17" i="6"/>
  <c r="HW17" i="6"/>
  <c r="HV17" i="6"/>
  <c r="HU17" i="6"/>
  <c r="HT17" i="6"/>
  <c r="HS17" i="6"/>
  <c r="HR17" i="6"/>
  <c r="HQ17" i="6"/>
  <c r="HP17" i="6"/>
  <c r="HO17" i="6"/>
  <c r="HN17" i="6"/>
  <c r="HM17" i="6"/>
  <c r="HL17" i="6"/>
  <c r="HK17" i="6"/>
  <c r="HJ17" i="6"/>
  <c r="HI17" i="6"/>
  <c r="HH17" i="6"/>
  <c r="HG17" i="6"/>
  <c r="HF17" i="6"/>
  <c r="HE17" i="6"/>
  <c r="HD17" i="6"/>
  <c r="HC17" i="6"/>
  <c r="HB17" i="6"/>
  <c r="HA17" i="6"/>
  <c r="GZ17" i="6"/>
  <c r="GY17" i="6"/>
  <c r="GX17" i="6"/>
  <c r="GW17" i="6"/>
  <c r="GV17" i="6"/>
  <c r="GU17" i="6"/>
  <c r="GT17" i="6"/>
  <c r="GS17" i="6"/>
  <c r="GR17" i="6"/>
  <c r="GQ17" i="6"/>
  <c r="GP17" i="6"/>
  <c r="GO17" i="6"/>
  <c r="GN17" i="6"/>
  <c r="GM17" i="6"/>
  <c r="GL17" i="6"/>
  <c r="GK17" i="6"/>
  <c r="GJ17" i="6"/>
  <c r="GI17" i="6"/>
  <c r="GH17" i="6"/>
  <c r="GG17" i="6"/>
  <c r="GF17" i="6"/>
  <c r="GE17" i="6"/>
  <c r="GD17" i="6"/>
  <c r="GC17" i="6"/>
  <c r="GB17" i="6"/>
  <c r="GA17" i="6"/>
  <c r="FZ17" i="6"/>
  <c r="FY17" i="6"/>
  <c r="FX17" i="6"/>
  <c r="FW17" i="6"/>
  <c r="A17" i="6"/>
  <c r="IH16" i="6"/>
  <c r="IG16" i="6"/>
  <c r="IF16" i="6"/>
  <c r="IE16" i="6"/>
  <c r="ID16" i="6"/>
  <c r="IC16" i="6"/>
  <c r="IB16" i="6"/>
  <c r="IA16" i="6"/>
  <c r="HZ16" i="6"/>
  <c r="HY16" i="6"/>
  <c r="HX16" i="6"/>
  <c r="HW16" i="6"/>
  <c r="HV16" i="6"/>
  <c r="HU16" i="6"/>
  <c r="HT16" i="6"/>
  <c r="HS16" i="6"/>
  <c r="HR16" i="6"/>
  <c r="HQ16" i="6"/>
  <c r="HP16" i="6"/>
  <c r="HO16" i="6"/>
  <c r="HN16" i="6"/>
  <c r="HM16" i="6"/>
  <c r="HL16" i="6"/>
  <c r="HK16" i="6"/>
  <c r="HJ16" i="6"/>
  <c r="HI16" i="6"/>
  <c r="HH16" i="6"/>
  <c r="HG16" i="6"/>
  <c r="HF16" i="6"/>
  <c r="HE16" i="6"/>
  <c r="HD16" i="6"/>
  <c r="HC16" i="6"/>
  <c r="HB16" i="6"/>
  <c r="HA16" i="6"/>
  <c r="GZ16" i="6"/>
  <c r="GY16" i="6"/>
  <c r="GX16" i="6"/>
  <c r="GW16" i="6"/>
  <c r="GV16" i="6"/>
  <c r="GU16" i="6"/>
  <c r="GT16" i="6"/>
  <c r="GS16" i="6"/>
  <c r="GR16" i="6"/>
  <c r="GQ16" i="6"/>
  <c r="GP16" i="6"/>
  <c r="GO16" i="6"/>
  <c r="GN16" i="6"/>
  <c r="GM16" i="6"/>
  <c r="GL16" i="6"/>
  <c r="GK16" i="6"/>
  <c r="GJ16" i="6"/>
  <c r="GI16" i="6"/>
  <c r="GH16" i="6"/>
  <c r="GG16" i="6"/>
  <c r="GF16" i="6"/>
  <c r="GE16" i="6"/>
  <c r="GD16" i="6"/>
  <c r="GC16" i="6"/>
  <c r="GB16" i="6"/>
  <c r="GA16" i="6"/>
  <c r="FZ16" i="6"/>
  <c r="FY16" i="6"/>
  <c r="FX16" i="6"/>
  <c r="FW16" i="6"/>
  <c r="A16" i="6"/>
  <c r="IH15" i="6"/>
  <c r="IG15" i="6"/>
  <c r="IF15" i="6"/>
  <c r="IE15" i="6"/>
  <c r="ID15" i="6"/>
  <c r="IC15" i="6"/>
  <c r="IB15" i="6"/>
  <c r="IA15" i="6"/>
  <c r="HZ15" i="6"/>
  <c r="HY15" i="6"/>
  <c r="HX15" i="6"/>
  <c r="HW15" i="6"/>
  <c r="HV15" i="6"/>
  <c r="HU15" i="6"/>
  <c r="HT15" i="6"/>
  <c r="HS15" i="6"/>
  <c r="HR15" i="6"/>
  <c r="HQ15" i="6"/>
  <c r="HP15" i="6"/>
  <c r="HO15" i="6"/>
  <c r="HN15" i="6"/>
  <c r="HM15" i="6"/>
  <c r="HL15" i="6"/>
  <c r="HK15" i="6"/>
  <c r="A15" i="6"/>
  <c r="IH14" i="6"/>
  <c r="IG14" i="6"/>
  <c r="IF14" i="6"/>
  <c r="IE14" i="6"/>
  <c r="ID14" i="6"/>
  <c r="IC14" i="6"/>
  <c r="IB14" i="6"/>
  <c r="IA14" i="6"/>
  <c r="HZ14" i="6"/>
  <c r="HY14" i="6"/>
  <c r="HX14" i="6"/>
  <c r="HW14" i="6"/>
  <c r="HV14" i="6"/>
  <c r="HU14" i="6"/>
  <c r="HT14" i="6"/>
  <c r="HS14" i="6"/>
  <c r="HR14" i="6"/>
  <c r="HQ14" i="6"/>
  <c r="HP14" i="6"/>
  <c r="HO14" i="6"/>
  <c r="HN14" i="6"/>
  <c r="HM14" i="6"/>
  <c r="HL14" i="6"/>
  <c r="HK14" i="6"/>
  <c r="HJ14" i="6"/>
  <c r="HI14" i="6"/>
  <c r="HH14" i="6"/>
  <c r="HG14" i="6"/>
  <c r="HF14" i="6"/>
  <c r="HE14" i="6"/>
  <c r="HD14" i="6"/>
  <c r="HC14" i="6"/>
  <c r="HB14" i="6"/>
  <c r="HA14" i="6"/>
  <c r="GZ14" i="6"/>
  <c r="GY14" i="6"/>
  <c r="GX14" i="6"/>
  <c r="GW14" i="6"/>
  <c r="GV14" i="6"/>
  <c r="GU14" i="6"/>
  <c r="GT14" i="6"/>
  <c r="GS14" i="6"/>
  <c r="GR14" i="6"/>
  <c r="GQ14" i="6"/>
  <c r="GP14" i="6"/>
  <c r="GO14" i="6"/>
  <c r="GN14" i="6"/>
  <c r="GM14" i="6"/>
  <c r="GL14" i="6"/>
  <c r="GK14" i="6"/>
  <c r="GJ14" i="6"/>
  <c r="GI14" i="6"/>
  <c r="GH14" i="6"/>
  <c r="GG14" i="6"/>
  <c r="GF14" i="6"/>
  <c r="GE14" i="6"/>
  <c r="GD14" i="6"/>
  <c r="GC14" i="6"/>
  <c r="GB14" i="6"/>
  <c r="GA14" i="6"/>
  <c r="FZ14" i="6"/>
  <c r="FY14" i="6"/>
  <c r="FX14" i="6"/>
  <c r="FW14" i="6"/>
  <c r="A14" i="6"/>
  <c r="IH13" i="6"/>
  <c r="IG13" i="6"/>
  <c r="IF13" i="6"/>
  <c r="IE13" i="6"/>
  <c r="ID13" i="6"/>
  <c r="IC13" i="6"/>
  <c r="IB13" i="6"/>
  <c r="IA13" i="6"/>
  <c r="HZ13" i="6"/>
  <c r="HY13" i="6"/>
  <c r="HX13" i="6"/>
  <c r="HW13" i="6"/>
  <c r="HV13" i="6"/>
  <c r="HU13" i="6"/>
  <c r="HT13" i="6"/>
  <c r="HS13" i="6"/>
  <c r="HR13" i="6"/>
  <c r="HQ13" i="6"/>
  <c r="HP13" i="6"/>
  <c r="HO13" i="6"/>
  <c r="HN13" i="6"/>
  <c r="HM13" i="6"/>
  <c r="HL13" i="6"/>
  <c r="HK13" i="6"/>
  <c r="HJ13" i="6"/>
  <c r="HI13" i="6"/>
  <c r="HH13" i="6"/>
  <c r="HG13" i="6"/>
  <c r="HF13" i="6"/>
  <c r="HE13" i="6"/>
  <c r="HD13" i="6"/>
  <c r="HC13" i="6"/>
  <c r="HB13" i="6"/>
  <c r="HA13" i="6"/>
  <c r="GZ13" i="6"/>
  <c r="GY13" i="6"/>
  <c r="GX13" i="6"/>
  <c r="GW13" i="6"/>
  <c r="GV13" i="6"/>
  <c r="GU13" i="6"/>
  <c r="GT13" i="6"/>
  <c r="GS13" i="6"/>
  <c r="GR13" i="6"/>
  <c r="GQ13" i="6"/>
  <c r="GP13" i="6"/>
  <c r="GO13" i="6"/>
  <c r="GN13" i="6"/>
  <c r="GM13" i="6"/>
  <c r="GL13" i="6"/>
  <c r="GK13" i="6"/>
  <c r="GJ13" i="6"/>
  <c r="GI13" i="6"/>
  <c r="GH13" i="6"/>
  <c r="GG13" i="6"/>
  <c r="GF13" i="6"/>
  <c r="GE13" i="6"/>
  <c r="GD13" i="6"/>
  <c r="GC13" i="6"/>
  <c r="GB13" i="6"/>
  <c r="GA13" i="6"/>
  <c r="FZ13" i="6"/>
  <c r="FY13" i="6"/>
  <c r="FX13" i="6"/>
  <c r="FW13" i="6"/>
  <c r="A13" i="6"/>
  <c r="IH12" i="6"/>
  <c r="IG12" i="6"/>
  <c r="IF12" i="6"/>
  <c r="IE12" i="6"/>
  <c r="ID12" i="6"/>
  <c r="IC12" i="6"/>
  <c r="IB12" i="6"/>
  <c r="IA12" i="6"/>
  <c r="HZ12" i="6"/>
  <c r="HY12" i="6"/>
  <c r="HX12" i="6"/>
  <c r="HW12" i="6"/>
  <c r="HV12" i="6"/>
  <c r="HU12" i="6"/>
  <c r="HT12" i="6"/>
  <c r="HS12" i="6"/>
  <c r="HR12" i="6"/>
  <c r="HQ12" i="6"/>
  <c r="HP12" i="6"/>
  <c r="HO12" i="6"/>
  <c r="HN12" i="6"/>
  <c r="HM12" i="6"/>
  <c r="HL12" i="6"/>
  <c r="HK12" i="6"/>
  <c r="HJ12" i="6"/>
  <c r="HI12" i="6"/>
  <c r="HH12" i="6"/>
  <c r="HG12" i="6"/>
  <c r="HF12" i="6"/>
  <c r="HE12" i="6"/>
  <c r="HD12" i="6"/>
  <c r="HC12" i="6"/>
  <c r="HB12" i="6"/>
  <c r="HA12" i="6"/>
  <c r="GZ12" i="6"/>
  <c r="GY12" i="6"/>
  <c r="GX12" i="6"/>
  <c r="GW12" i="6"/>
  <c r="GV12" i="6"/>
  <c r="GU12" i="6"/>
  <c r="GT12" i="6"/>
  <c r="GS12" i="6"/>
  <c r="GR12" i="6"/>
  <c r="GQ12" i="6"/>
  <c r="GP12" i="6"/>
  <c r="GO12" i="6"/>
  <c r="GN12" i="6"/>
  <c r="GM12" i="6"/>
  <c r="GL12" i="6"/>
  <c r="GK12" i="6"/>
  <c r="GJ12" i="6"/>
  <c r="GI12" i="6"/>
  <c r="GH12" i="6"/>
  <c r="GG12" i="6"/>
  <c r="GF12" i="6"/>
  <c r="GE12" i="6"/>
  <c r="GD12" i="6"/>
  <c r="GC12" i="6"/>
  <c r="GB12" i="6"/>
  <c r="GA12" i="6"/>
  <c r="FZ12" i="6"/>
  <c r="FY12" i="6"/>
  <c r="FX12" i="6"/>
  <c r="FW12" i="6"/>
  <c r="A12" i="6"/>
  <c r="IH11" i="6"/>
  <c r="IG11" i="6"/>
  <c r="IF11" i="6"/>
  <c r="IE11" i="6"/>
  <c r="ID11" i="6"/>
  <c r="IC11" i="6"/>
  <c r="IB11" i="6"/>
  <c r="IA11" i="6"/>
  <c r="HZ11" i="6"/>
  <c r="HY11" i="6"/>
  <c r="HX11" i="6"/>
  <c r="HW11" i="6"/>
  <c r="HV11" i="6"/>
  <c r="HU11" i="6"/>
  <c r="HT11" i="6"/>
  <c r="HS11" i="6"/>
  <c r="HR11" i="6"/>
  <c r="HQ11" i="6"/>
  <c r="HP11" i="6"/>
  <c r="HO11" i="6"/>
  <c r="HN11" i="6"/>
  <c r="HM11" i="6"/>
  <c r="HL11" i="6"/>
  <c r="HK11" i="6"/>
  <c r="HJ11" i="6"/>
  <c r="HI11" i="6"/>
  <c r="HH11" i="6"/>
  <c r="HG11" i="6"/>
  <c r="HF11" i="6"/>
  <c r="HE11" i="6"/>
  <c r="HD11" i="6"/>
  <c r="HC11" i="6"/>
  <c r="HB11" i="6"/>
  <c r="HA11" i="6"/>
  <c r="GZ11" i="6"/>
  <c r="GY11" i="6"/>
  <c r="GX11" i="6"/>
  <c r="GW11" i="6"/>
  <c r="GV11" i="6"/>
  <c r="GU11" i="6"/>
  <c r="GT11" i="6"/>
  <c r="GS11" i="6"/>
  <c r="GR11" i="6"/>
  <c r="GQ11" i="6"/>
  <c r="GP11" i="6"/>
  <c r="GO11" i="6"/>
  <c r="GN11" i="6"/>
  <c r="GM11" i="6"/>
  <c r="GL11" i="6"/>
  <c r="GK11" i="6"/>
  <c r="GJ11" i="6"/>
  <c r="GI11" i="6"/>
  <c r="GH11" i="6"/>
  <c r="GG11" i="6"/>
  <c r="GF11" i="6"/>
  <c r="GE11" i="6"/>
  <c r="GD11" i="6"/>
  <c r="GC11" i="6"/>
  <c r="GB11" i="6"/>
  <c r="GA11" i="6"/>
  <c r="FZ11" i="6"/>
  <c r="FY11" i="6"/>
  <c r="FX11" i="6"/>
  <c r="FW11" i="6"/>
  <c r="A11" i="6"/>
  <c r="IH10" i="6"/>
  <c r="IG10" i="6"/>
  <c r="IF10" i="6"/>
  <c r="IE10" i="6"/>
  <c r="ID10" i="6"/>
  <c r="IC10" i="6"/>
  <c r="IB10" i="6"/>
  <c r="IA10" i="6"/>
  <c r="HZ10" i="6"/>
  <c r="HY10" i="6"/>
  <c r="HX10" i="6"/>
  <c r="HW10" i="6"/>
  <c r="HV10" i="6"/>
  <c r="HU10" i="6"/>
  <c r="HT10" i="6"/>
  <c r="HS10" i="6"/>
  <c r="HR10" i="6"/>
  <c r="HQ10" i="6"/>
  <c r="HP10" i="6"/>
  <c r="HO10" i="6"/>
  <c r="HN10" i="6"/>
  <c r="HM10" i="6"/>
  <c r="HL10" i="6"/>
  <c r="HK10" i="6"/>
  <c r="HJ10" i="6"/>
  <c r="HI10" i="6"/>
  <c r="HH10" i="6"/>
  <c r="HG10" i="6"/>
  <c r="HF10" i="6"/>
  <c r="HE10" i="6"/>
  <c r="HD10" i="6"/>
  <c r="HC10" i="6"/>
  <c r="HB10" i="6"/>
  <c r="HA10" i="6"/>
  <c r="GZ10" i="6"/>
  <c r="GY10" i="6"/>
  <c r="GX10" i="6"/>
  <c r="GW10" i="6"/>
  <c r="GV10" i="6"/>
  <c r="GU10" i="6"/>
  <c r="GT10" i="6"/>
  <c r="GS10" i="6"/>
  <c r="GR10" i="6"/>
  <c r="GQ10" i="6"/>
  <c r="GP10" i="6"/>
  <c r="GO10" i="6"/>
  <c r="GN10" i="6"/>
  <c r="GM10" i="6"/>
  <c r="GL10" i="6"/>
  <c r="GK10" i="6"/>
  <c r="GJ10" i="6"/>
  <c r="GI10" i="6"/>
  <c r="GH10" i="6"/>
  <c r="GG10" i="6"/>
  <c r="GF10" i="6"/>
  <c r="GE10" i="6"/>
  <c r="GD10" i="6"/>
  <c r="GC10" i="6"/>
  <c r="GB10" i="6"/>
  <c r="GA10" i="6"/>
  <c r="FZ10" i="6"/>
  <c r="FY10" i="6"/>
  <c r="FX10" i="6"/>
  <c r="FW10" i="6"/>
  <c r="A10" i="6"/>
  <c r="IH9" i="6"/>
  <c r="IG9" i="6"/>
  <c r="IF9" i="6"/>
  <c r="IE9" i="6"/>
  <c r="ID9" i="6"/>
  <c r="IC9" i="6"/>
  <c r="IB9" i="6"/>
  <c r="IA9" i="6"/>
  <c r="HZ9" i="6"/>
  <c r="HY9" i="6"/>
  <c r="HX9" i="6"/>
  <c r="HW9" i="6"/>
  <c r="HV9" i="6"/>
  <c r="HU9" i="6"/>
  <c r="HT9" i="6"/>
  <c r="HS9" i="6"/>
  <c r="HR9" i="6"/>
  <c r="HQ9" i="6"/>
  <c r="HP9" i="6"/>
  <c r="HO9" i="6"/>
  <c r="HN9" i="6"/>
  <c r="HM9" i="6"/>
  <c r="HL9" i="6"/>
  <c r="HK9" i="6"/>
  <c r="HJ9" i="6"/>
  <c r="HI9" i="6"/>
  <c r="HH9" i="6"/>
  <c r="HG9" i="6"/>
  <c r="HF9" i="6"/>
  <c r="HE9" i="6"/>
  <c r="HD9" i="6"/>
  <c r="HC9" i="6"/>
  <c r="HB9" i="6"/>
  <c r="HA9" i="6"/>
  <c r="GZ9" i="6"/>
  <c r="GY9" i="6"/>
  <c r="GX9" i="6"/>
  <c r="GW9" i="6"/>
  <c r="GV9" i="6"/>
  <c r="GU9" i="6"/>
  <c r="GT9" i="6"/>
  <c r="GS9" i="6"/>
  <c r="GR9" i="6"/>
  <c r="GQ9" i="6"/>
  <c r="GP9" i="6"/>
  <c r="GO9" i="6"/>
  <c r="GN9" i="6"/>
  <c r="GM9" i="6"/>
  <c r="GL9" i="6"/>
  <c r="GK9" i="6"/>
  <c r="GJ9" i="6"/>
  <c r="GI9" i="6"/>
  <c r="GH9" i="6"/>
  <c r="GG9" i="6"/>
  <c r="GF9" i="6"/>
  <c r="GE9" i="6"/>
  <c r="GD9" i="6"/>
  <c r="GC9" i="6"/>
  <c r="GB9" i="6"/>
  <c r="GA9" i="6"/>
  <c r="FZ9" i="6"/>
  <c r="FY9" i="6"/>
  <c r="FX9" i="6"/>
  <c r="FW9" i="6"/>
  <c r="A9" i="6"/>
  <c r="IH8" i="6"/>
  <c r="IG8" i="6"/>
  <c r="IF8" i="6"/>
  <c r="IE8" i="6"/>
  <c r="ID8" i="6"/>
  <c r="IC8" i="6"/>
  <c r="IB8" i="6"/>
  <c r="IA8" i="6"/>
  <c r="HZ8" i="6"/>
  <c r="HY8" i="6"/>
  <c r="HX8" i="6"/>
  <c r="HW8" i="6"/>
  <c r="HV8" i="6"/>
  <c r="HU8" i="6"/>
  <c r="HT8" i="6"/>
  <c r="HS8" i="6"/>
  <c r="HR8" i="6"/>
  <c r="HQ8" i="6"/>
  <c r="HP8" i="6"/>
  <c r="HO8" i="6"/>
  <c r="HN8" i="6"/>
  <c r="HM8" i="6"/>
  <c r="HL8" i="6"/>
  <c r="HK8" i="6"/>
  <c r="HJ8" i="6"/>
  <c r="HI8" i="6"/>
  <c r="HH8" i="6"/>
  <c r="HG8" i="6"/>
  <c r="HF8" i="6"/>
  <c r="HE8" i="6"/>
  <c r="HD8" i="6"/>
  <c r="HC8" i="6"/>
  <c r="HB8" i="6"/>
  <c r="HA8" i="6"/>
  <c r="GZ8" i="6"/>
  <c r="GY8" i="6"/>
  <c r="GX8" i="6"/>
  <c r="GW8" i="6"/>
  <c r="GV8" i="6"/>
  <c r="GU8" i="6"/>
  <c r="GT8" i="6"/>
  <c r="GS8" i="6"/>
  <c r="GR8" i="6"/>
  <c r="GQ8" i="6"/>
  <c r="GP8" i="6"/>
  <c r="GO8" i="6"/>
  <c r="GN8" i="6"/>
  <c r="GM8" i="6"/>
  <c r="GL8" i="6"/>
  <c r="GK8" i="6"/>
  <c r="GJ8" i="6"/>
  <c r="GI8" i="6"/>
  <c r="GH8" i="6"/>
  <c r="GG8" i="6"/>
  <c r="GF8" i="6"/>
  <c r="GE8" i="6"/>
  <c r="GD8" i="6"/>
  <c r="GC8" i="6"/>
  <c r="GB8" i="6"/>
  <c r="GA8" i="6"/>
  <c r="FZ8" i="6"/>
  <c r="FY8" i="6"/>
  <c r="FX8" i="6"/>
  <c r="FW8" i="6"/>
  <c r="A8" i="6"/>
  <c r="IH7" i="6"/>
  <c r="IG7" i="6"/>
  <c r="IF7" i="6"/>
  <c r="IE7" i="6"/>
  <c r="ID7" i="6"/>
  <c r="IC7" i="6"/>
  <c r="IB7" i="6"/>
  <c r="IA7" i="6"/>
  <c r="HZ7" i="6"/>
  <c r="HY7" i="6"/>
  <c r="HX7" i="6"/>
  <c r="HW7" i="6"/>
  <c r="HV7" i="6"/>
  <c r="HU7" i="6"/>
  <c r="HT7" i="6"/>
  <c r="HS7" i="6"/>
  <c r="HR7" i="6"/>
  <c r="HQ7" i="6"/>
  <c r="HP7" i="6"/>
  <c r="HO7" i="6"/>
  <c r="HN7" i="6"/>
  <c r="HM7" i="6"/>
  <c r="HL7" i="6"/>
  <c r="HK7" i="6"/>
  <c r="HJ7" i="6"/>
  <c r="HI7" i="6"/>
  <c r="HH7" i="6"/>
  <c r="HG7" i="6"/>
  <c r="HF7" i="6"/>
  <c r="HE7" i="6"/>
  <c r="HD7" i="6"/>
  <c r="HC7" i="6"/>
  <c r="HB7" i="6"/>
  <c r="HA7" i="6"/>
  <c r="GZ7" i="6"/>
  <c r="GY7" i="6"/>
  <c r="GX7" i="6"/>
  <c r="GW7" i="6"/>
  <c r="GV7" i="6"/>
  <c r="GU7" i="6"/>
  <c r="GT7" i="6"/>
  <c r="GS7" i="6"/>
  <c r="GR7" i="6"/>
  <c r="GQ7" i="6"/>
  <c r="GP7" i="6"/>
  <c r="GO7" i="6"/>
  <c r="GN7" i="6"/>
  <c r="GM7" i="6"/>
  <c r="GL7" i="6"/>
  <c r="GK7" i="6"/>
  <c r="GJ7" i="6"/>
  <c r="GI7" i="6"/>
  <c r="GH7" i="6"/>
  <c r="GG7" i="6"/>
  <c r="GF7" i="6"/>
  <c r="GE7" i="6"/>
  <c r="GD7" i="6"/>
  <c r="GC7" i="6"/>
  <c r="GB7" i="6"/>
  <c r="GA7" i="6"/>
  <c r="FZ7" i="6"/>
  <c r="FY7" i="6"/>
  <c r="FX7" i="6"/>
  <c r="FW7" i="6"/>
  <c r="A7" i="6"/>
  <c r="IH6" i="6"/>
  <c r="IG6" i="6"/>
  <c r="IF6" i="6"/>
  <c r="IE6" i="6"/>
  <c r="ID6" i="6"/>
  <c r="IC6" i="6"/>
  <c r="IB6" i="6"/>
  <c r="IA6" i="6"/>
  <c r="HZ6" i="6"/>
  <c r="HY6" i="6"/>
  <c r="HX6" i="6"/>
  <c r="HW6" i="6"/>
  <c r="HV6" i="6"/>
  <c r="HU6" i="6"/>
  <c r="HT6" i="6"/>
  <c r="HS6" i="6"/>
  <c r="HR6" i="6"/>
  <c r="HQ6" i="6"/>
  <c r="HP6" i="6"/>
  <c r="HO6" i="6"/>
  <c r="HN6" i="6"/>
  <c r="HM6" i="6"/>
  <c r="HL6" i="6"/>
  <c r="HK6" i="6"/>
  <c r="HJ6" i="6"/>
  <c r="HI6" i="6"/>
  <c r="HH6" i="6"/>
  <c r="HG6" i="6"/>
  <c r="HF6" i="6"/>
  <c r="HE6" i="6"/>
  <c r="HD6" i="6"/>
  <c r="HC6" i="6"/>
  <c r="HB6" i="6"/>
  <c r="HA6" i="6"/>
  <c r="GZ6" i="6"/>
  <c r="GY6" i="6"/>
  <c r="GX6" i="6"/>
  <c r="GW6" i="6"/>
  <c r="GV6" i="6"/>
  <c r="GU6" i="6"/>
  <c r="GT6" i="6"/>
  <c r="GS6" i="6"/>
  <c r="GR6" i="6"/>
  <c r="GQ6" i="6"/>
  <c r="GP6" i="6"/>
  <c r="GO6" i="6"/>
  <c r="GN6" i="6"/>
  <c r="GM6" i="6"/>
  <c r="GL6" i="6"/>
  <c r="GK6" i="6"/>
  <c r="GJ6" i="6"/>
  <c r="GI6" i="6"/>
  <c r="GH6" i="6"/>
  <c r="GG6" i="6"/>
  <c r="GF6" i="6"/>
  <c r="GE6" i="6"/>
  <c r="GD6" i="6"/>
  <c r="GC6" i="6"/>
  <c r="GB6" i="6"/>
  <c r="GA6" i="6"/>
  <c r="FZ6" i="6"/>
  <c r="FY6" i="6"/>
  <c r="FX6" i="6"/>
  <c r="FW6" i="6"/>
  <c r="A6" i="6"/>
  <c r="IH5" i="6"/>
  <c r="IG5" i="6"/>
  <c r="IF5" i="6"/>
  <c r="IE5" i="6"/>
  <c r="ID5" i="6"/>
  <c r="IC5" i="6"/>
  <c r="IB5" i="6"/>
  <c r="IA5" i="6"/>
  <c r="HZ5" i="6"/>
  <c r="HY5" i="6"/>
  <c r="HX5" i="6"/>
  <c r="HW5" i="6"/>
  <c r="HV5" i="6"/>
  <c r="HU5" i="6"/>
  <c r="HT5" i="6"/>
  <c r="HS5" i="6"/>
  <c r="HR5" i="6"/>
  <c r="HQ5" i="6"/>
  <c r="HP5" i="6"/>
  <c r="HO5" i="6"/>
  <c r="HN5" i="6"/>
  <c r="HM5" i="6"/>
  <c r="HL5" i="6"/>
  <c r="HK5" i="6"/>
  <c r="HJ5" i="6"/>
  <c r="HI5" i="6"/>
  <c r="HH5" i="6"/>
  <c r="HG5" i="6"/>
  <c r="HF5" i="6"/>
  <c r="HE5" i="6"/>
  <c r="HD5" i="6"/>
  <c r="HC5" i="6"/>
  <c r="HB5" i="6"/>
  <c r="HA5" i="6"/>
  <c r="GZ5" i="6"/>
  <c r="GY5" i="6"/>
  <c r="GX5" i="6"/>
  <c r="GW5" i="6"/>
  <c r="GV5" i="6"/>
  <c r="GU5" i="6"/>
  <c r="GT5" i="6"/>
  <c r="GS5" i="6"/>
  <c r="GR5" i="6"/>
  <c r="GQ5" i="6"/>
  <c r="GP5" i="6"/>
  <c r="GO5" i="6"/>
  <c r="GN5" i="6"/>
  <c r="GM5" i="6"/>
  <c r="GL5" i="6"/>
  <c r="GK5" i="6"/>
  <c r="GJ5" i="6"/>
  <c r="GI5" i="6"/>
  <c r="GH5" i="6"/>
  <c r="GG5" i="6"/>
  <c r="GF5" i="6"/>
  <c r="GE5" i="6"/>
  <c r="GD5" i="6"/>
  <c r="GC5" i="6"/>
  <c r="GB5" i="6"/>
  <c r="GA5" i="6"/>
  <c r="FZ5" i="6"/>
  <c r="FY5" i="6"/>
  <c r="FX5" i="6"/>
  <c r="FW5" i="6"/>
  <c r="A5" i="6"/>
  <c r="IH4" i="6"/>
  <c r="IG4" i="6"/>
  <c r="IF4" i="6"/>
  <c r="IE4" i="6"/>
  <c r="ID4" i="6"/>
  <c r="IC4" i="6"/>
  <c r="IB4" i="6"/>
  <c r="IA4" i="6"/>
  <c r="HZ4" i="6"/>
  <c r="HY4" i="6"/>
  <c r="HX4" i="6"/>
  <c r="HW4" i="6"/>
  <c r="HV4" i="6"/>
  <c r="HU4" i="6"/>
  <c r="HT4" i="6"/>
  <c r="HS4" i="6"/>
  <c r="HR4" i="6"/>
  <c r="HQ4" i="6"/>
  <c r="HP4" i="6"/>
  <c r="HO4" i="6"/>
  <c r="HN4" i="6"/>
  <c r="HM4" i="6"/>
  <c r="HL4" i="6"/>
  <c r="HK4" i="6"/>
  <c r="HJ4" i="6"/>
  <c r="HI4" i="6"/>
  <c r="HH4" i="6"/>
  <c r="HG4" i="6"/>
  <c r="HF4" i="6"/>
  <c r="HE4" i="6"/>
  <c r="HD4" i="6"/>
  <c r="HC4" i="6"/>
  <c r="HB4" i="6"/>
  <c r="HA4" i="6"/>
  <c r="GZ4" i="6"/>
  <c r="GY4" i="6"/>
  <c r="GX4" i="6"/>
  <c r="GW4" i="6"/>
  <c r="GV4" i="6"/>
  <c r="GU4" i="6"/>
  <c r="GT4" i="6"/>
  <c r="GS4" i="6"/>
  <c r="GR4" i="6"/>
  <c r="GQ4" i="6"/>
  <c r="GP4" i="6"/>
  <c r="GO4" i="6"/>
  <c r="GN4" i="6"/>
  <c r="GM4" i="6"/>
  <c r="GL4" i="6"/>
  <c r="GK4" i="6"/>
  <c r="GJ4" i="6"/>
  <c r="GI4" i="6"/>
  <c r="GH4" i="6"/>
  <c r="GG4" i="6"/>
  <c r="GF4" i="6"/>
  <c r="GE4" i="6"/>
  <c r="GD4" i="6"/>
  <c r="GC4" i="6"/>
  <c r="GB4" i="6"/>
  <c r="GA4" i="6"/>
  <c r="FZ4" i="6"/>
  <c r="FY4" i="6"/>
  <c r="FX4" i="6"/>
  <c r="FW4" i="6"/>
  <c r="A4" i="6"/>
  <c r="IH3" i="6"/>
  <c r="IG3" i="6"/>
  <c r="IF3" i="6"/>
  <c r="IE3" i="6"/>
  <c r="ID3" i="6"/>
  <c r="IC3" i="6"/>
  <c r="IB3" i="6"/>
  <c r="IA3" i="6"/>
  <c r="HZ3" i="6"/>
  <c r="HY3" i="6"/>
  <c r="HX3" i="6"/>
  <c r="HW3" i="6"/>
  <c r="HV3" i="6"/>
  <c r="HU3" i="6"/>
  <c r="HT3" i="6"/>
  <c r="HS3" i="6"/>
  <c r="HR3" i="6"/>
  <c r="HQ3" i="6"/>
  <c r="HP3" i="6"/>
  <c r="HO3" i="6"/>
  <c r="HN3" i="6"/>
  <c r="HM3" i="6"/>
  <c r="HL3" i="6"/>
  <c r="HK3" i="6"/>
  <c r="HJ3" i="6"/>
  <c r="HI3" i="6"/>
  <c r="HH3" i="6"/>
  <c r="HG3" i="6"/>
  <c r="HF3" i="6"/>
  <c r="HE3" i="6"/>
  <c r="HD3" i="6"/>
  <c r="HC3" i="6"/>
  <c r="HB3" i="6"/>
  <c r="HA3" i="6"/>
  <c r="GZ3" i="6"/>
  <c r="GY3" i="6"/>
  <c r="GX3" i="6"/>
  <c r="GW3" i="6"/>
  <c r="GV3" i="6"/>
  <c r="GU3" i="6"/>
  <c r="GT3" i="6"/>
  <c r="GS3" i="6"/>
  <c r="GR3" i="6"/>
  <c r="GQ3" i="6"/>
  <c r="GP3" i="6"/>
  <c r="GO3" i="6"/>
  <c r="GN3" i="6"/>
  <c r="GM3" i="6"/>
  <c r="GL3" i="6"/>
  <c r="GK3" i="6"/>
  <c r="GJ3" i="6"/>
  <c r="GI3" i="6"/>
  <c r="GH3" i="6"/>
  <c r="GG3" i="6"/>
  <c r="GF3" i="6"/>
  <c r="GE3" i="6"/>
  <c r="GD3" i="6"/>
  <c r="GC3" i="6"/>
  <c r="GB3" i="6"/>
  <c r="GA3" i="6"/>
  <c r="FZ3" i="6"/>
  <c r="FY3" i="6"/>
  <c r="FX3" i="6"/>
  <c r="FW3" i="6"/>
  <c r="A3" i="6"/>
  <c r="IH2" i="6"/>
  <c r="IG2" i="6"/>
  <c r="IF2" i="6"/>
  <c r="IE2" i="6"/>
  <c r="ID2" i="6"/>
  <c r="IC2" i="6"/>
  <c r="IB2" i="6"/>
  <c r="IA2" i="6"/>
  <c r="HZ2" i="6"/>
  <c r="HY2" i="6"/>
  <c r="HX2" i="6"/>
  <c r="HW2" i="6"/>
  <c r="HV2" i="6"/>
  <c r="HU2" i="6"/>
  <c r="HT2" i="6"/>
  <c r="HS2" i="6"/>
  <c r="HR2" i="6"/>
  <c r="HQ2" i="6"/>
  <c r="HP2" i="6"/>
  <c r="HO2" i="6"/>
  <c r="HN2" i="6"/>
  <c r="HM2" i="6"/>
  <c r="HL2" i="6"/>
  <c r="HK2" i="6"/>
  <c r="HJ2" i="6"/>
  <c r="HI2" i="6"/>
  <c r="HH2" i="6"/>
  <c r="HG2" i="6"/>
  <c r="HF2" i="6"/>
  <c r="HE2" i="6"/>
  <c r="HD2" i="6"/>
  <c r="HC2" i="6"/>
  <c r="HB2" i="6"/>
  <c r="HA2" i="6"/>
  <c r="GZ2" i="6"/>
  <c r="GY2" i="6"/>
  <c r="GX2" i="6"/>
  <c r="GW2" i="6"/>
  <c r="GV2" i="6"/>
  <c r="GU2" i="6"/>
  <c r="GT2" i="6"/>
  <c r="GS2" i="6"/>
  <c r="GR2" i="6"/>
  <c r="GQ2" i="6"/>
  <c r="GP2" i="6"/>
  <c r="GO2" i="6"/>
  <c r="GN2" i="6"/>
  <c r="GM2" i="6"/>
  <c r="GL2" i="6"/>
  <c r="GK2" i="6"/>
  <c r="GJ2" i="6"/>
  <c r="GI2" i="6"/>
  <c r="GH2" i="6"/>
  <c r="GG2" i="6"/>
  <c r="GF2" i="6"/>
  <c r="GE2" i="6"/>
  <c r="GD2" i="6"/>
  <c r="GC2" i="6"/>
  <c r="GB2" i="6"/>
  <c r="GA2" i="6"/>
  <c r="FZ2" i="6"/>
  <c r="FY2" i="6"/>
  <c r="FX2" i="6"/>
  <c r="FW2" i="6"/>
  <c r="A2" i="6"/>
  <c r="IH1" i="6"/>
  <c r="IG1" i="6"/>
  <c r="IF1" i="6"/>
  <c r="IE1" i="6"/>
  <c r="ID1" i="6"/>
  <c r="IC1" i="6"/>
  <c r="IB1" i="6"/>
  <c r="IA1" i="6"/>
  <c r="HZ1" i="6"/>
  <c r="HY1" i="6"/>
  <c r="HX1" i="6"/>
  <c r="HW1" i="6"/>
  <c r="HV1" i="6"/>
  <c r="HU1" i="6"/>
  <c r="HT1" i="6"/>
  <c r="HS1" i="6"/>
  <c r="HR1" i="6"/>
  <c r="HQ1" i="6"/>
  <c r="HP1" i="6"/>
  <c r="HO1" i="6"/>
  <c r="HN1" i="6"/>
  <c r="HM1" i="6"/>
  <c r="HL1" i="6"/>
  <c r="HK1" i="6"/>
  <c r="HJ1" i="6"/>
  <c r="HI1" i="6"/>
  <c r="HH1" i="6"/>
  <c r="HG1" i="6"/>
  <c r="HF1" i="6"/>
  <c r="HE1" i="6"/>
  <c r="HD1" i="6"/>
  <c r="HC1" i="6"/>
  <c r="HB1" i="6"/>
  <c r="HA1" i="6"/>
  <c r="GZ1" i="6"/>
  <c r="GY1" i="6"/>
  <c r="GX1" i="6"/>
  <c r="GW1" i="6"/>
  <c r="GV1" i="6"/>
  <c r="GU1" i="6"/>
  <c r="GT1" i="6"/>
  <c r="GS1" i="6"/>
  <c r="GR1" i="6"/>
  <c r="GQ1" i="6"/>
  <c r="GP1" i="6"/>
  <c r="GO1" i="6"/>
  <c r="GN1" i="6"/>
  <c r="GM1" i="6"/>
  <c r="GL1" i="6"/>
  <c r="GK1" i="6"/>
  <c r="GJ1" i="6"/>
  <c r="GI1" i="6"/>
  <c r="GH1" i="6"/>
  <c r="GG1" i="6"/>
  <c r="GF1" i="6"/>
  <c r="GE1" i="6"/>
  <c r="GD1" i="6"/>
  <c r="GC1" i="6"/>
  <c r="GB1" i="6"/>
  <c r="GA1" i="6"/>
  <c r="FZ1" i="6"/>
  <c r="FY1" i="6"/>
  <c r="FX1" i="6"/>
  <c r="FW1" i="6"/>
  <c r="FS1" i="6"/>
  <c r="FR1" i="6"/>
  <c r="BF2" i="1"/>
  <c r="BE2" i="1"/>
  <c r="U179" i="1"/>
  <c r="FV21" i="6" s="1"/>
  <c r="T179" i="1"/>
  <c r="FV20" i="6" s="1"/>
  <c r="S179" i="1"/>
  <c r="FV19" i="6" s="1"/>
  <c r="R179" i="1"/>
  <c r="FV18" i="6" s="1"/>
  <c r="U178" i="1"/>
  <c r="FU21" i="6" s="1"/>
  <c r="T178" i="1"/>
  <c r="FU20" i="6" s="1"/>
  <c r="S178" i="1"/>
  <c r="FU19" i="6" s="1"/>
  <c r="R178" i="1"/>
  <c r="FU18" i="6" s="1"/>
  <c r="U177" i="1"/>
  <c r="FT21" i="6" s="1"/>
  <c r="T177" i="1"/>
  <c r="FT20" i="6" s="1"/>
  <c r="S177" i="1"/>
  <c r="FT19" i="6" s="1"/>
  <c r="R177" i="1"/>
  <c r="FT18" i="6" s="1"/>
  <c r="U176" i="1"/>
  <c r="FS21" i="6" s="1"/>
  <c r="T176" i="1"/>
  <c r="FS20" i="6" s="1"/>
  <c r="S176" i="1"/>
  <c r="FS19" i="6" s="1"/>
  <c r="R176" i="1"/>
  <c r="FS18" i="6" s="1"/>
  <c r="U175" i="1"/>
  <c r="FR21" i="6" s="1"/>
  <c r="T175" i="1"/>
  <c r="FR20" i="6" s="1"/>
  <c r="S175" i="1"/>
  <c r="FR19" i="6" s="1"/>
  <c r="R175" i="1"/>
  <c r="FR18" i="6" s="1"/>
  <c r="FR17" i="6"/>
  <c r="U174" i="1"/>
  <c r="FQ21" i="6" s="1"/>
  <c r="T174" i="1"/>
  <c r="FQ20" i="6" s="1"/>
  <c r="S174" i="1"/>
  <c r="FQ19" i="6" s="1"/>
  <c r="R174" i="1"/>
  <c r="FQ18" i="6" s="1"/>
  <c r="U173" i="1"/>
  <c r="FP21" i="6" s="1"/>
  <c r="T173" i="1"/>
  <c r="FP20" i="6" s="1"/>
  <c r="S173" i="1"/>
  <c r="FP19" i="6" s="1"/>
  <c r="R173" i="1"/>
  <c r="FP18" i="6" s="1"/>
  <c r="U172" i="1"/>
  <c r="FO21" i="6" s="1"/>
  <c r="T172" i="1"/>
  <c r="FO20" i="6" s="1"/>
  <c r="S172" i="1"/>
  <c r="FO19" i="6" s="1"/>
  <c r="R172" i="1"/>
  <c r="FO18" i="6" s="1"/>
  <c r="U171" i="1"/>
  <c r="FN21" i="6" s="1"/>
  <c r="T171" i="1"/>
  <c r="FN20" i="6" s="1"/>
  <c r="S171" i="1"/>
  <c r="FN19" i="6" s="1"/>
  <c r="R171" i="1"/>
  <c r="FN18" i="6" s="1"/>
  <c r="FN17" i="6"/>
  <c r="U170" i="1"/>
  <c r="FM21" i="6" s="1"/>
  <c r="T170" i="1"/>
  <c r="FM20" i="6" s="1"/>
  <c r="S170" i="1"/>
  <c r="FM19" i="6" s="1"/>
  <c r="R170" i="1"/>
  <c r="FM18" i="6" s="1"/>
  <c r="U169" i="1"/>
  <c r="FL21" i="6" s="1"/>
  <c r="T169" i="1"/>
  <c r="FL20" i="6" s="1"/>
  <c r="S169" i="1"/>
  <c r="FL19" i="6" s="1"/>
  <c r="R169" i="1"/>
  <c r="FL18" i="6" s="1"/>
  <c r="U168" i="1"/>
  <c r="FK21" i="6" s="1"/>
  <c r="T168" i="1"/>
  <c r="FK20" i="6" s="1"/>
  <c r="S168" i="1"/>
  <c r="FK19" i="6" s="1"/>
  <c r="R168" i="1"/>
  <c r="FK18" i="6" s="1"/>
  <c r="FK17" i="6"/>
  <c r="U167" i="1"/>
  <c r="FJ21" i="6" s="1"/>
  <c r="T167" i="1"/>
  <c r="FJ20" i="6" s="1"/>
  <c r="S167" i="1"/>
  <c r="FJ19" i="6" s="1"/>
  <c r="R167" i="1"/>
  <c r="FJ18" i="6" s="1"/>
  <c r="U166" i="1"/>
  <c r="FI21" i="6" s="1"/>
  <c r="T166" i="1"/>
  <c r="FI20" i="6" s="1"/>
  <c r="S166" i="1"/>
  <c r="FI19" i="6" s="1"/>
  <c r="R166" i="1"/>
  <c r="FI18" i="6" s="1"/>
  <c r="U165" i="1"/>
  <c r="FH21" i="6" s="1"/>
  <c r="T165" i="1"/>
  <c r="FH20" i="6" s="1"/>
  <c r="S165" i="1"/>
  <c r="FH19" i="6" s="1"/>
  <c r="R165" i="1"/>
  <c r="FH18" i="6" s="1"/>
  <c r="FH17" i="6"/>
  <c r="U164" i="1"/>
  <c r="FG21" i="6" s="1"/>
  <c r="T164" i="1"/>
  <c r="FG20" i="6" s="1"/>
  <c r="S164" i="1"/>
  <c r="FG19" i="6" s="1"/>
  <c r="R164" i="1"/>
  <c r="FG18" i="6" s="1"/>
  <c r="U163" i="1"/>
  <c r="FF21" i="6" s="1"/>
  <c r="T163" i="1"/>
  <c r="FF20" i="6" s="1"/>
  <c r="S163" i="1"/>
  <c r="FF19" i="6" s="1"/>
  <c r="R163" i="1"/>
  <c r="FF18" i="6" s="1"/>
  <c r="U162" i="1"/>
  <c r="FE21" i="6" s="1"/>
  <c r="T162" i="1"/>
  <c r="FE20" i="6" s="1"/>
  <c r="S162" i="1"/>
  <c r="FE19" i="6" s="1"/>
  <c r="R162" i="1"/>
  <c r="FE18" i="6" s="1"/>
  <c r="U161" i="1"/>
  <c r="FD21" i="6" s="1"/>
  <c r="T161" i="1"/>
  <c r="FD20" i="6" s="1"/>
  <c r="S161" i="1"/>
  <c r="FD19" i="6" s="1"/>
  <c r="R161" i="1"/>
  <c r="FD18" i="6" s="1"/>
  <c r="U160" i="1"/>
  <c r="FC21" i="6" s="1"/>
  <c r="T160" i="1"/>
  <c r="FC20" i="6" s="1"/>
  <c r="S160" i="1"/>
  <c r="FC19" i="6" s="1"/>
  <c r="R160" i="1"/>
  <c r="FC18" i="6" s="1"/>
  <c r="U159" i="1"/>
  <c r="FB21" i="6" s="1"/>
  <c r="T159" i="1"/>
  <c r="FB20" i="6" s="1"/>
  <c r="S159" i="1"/>
  <c r="FB19" i="6" s="1"/>
  <c r="R159" i="1"/>
  <c r="FB18" i="6" s="1"/>
  <c r="U158" i="1"/>
  <c r="FA21" i="6" s="1"/>
  <c r="T158" i="1"/>
  <c r="FA20" i="6" s="1"/>
  <c r="S158" i="1"/>
  <c r="FA19" i="6" s="1"/>
  <c r="R158" i="1"/>
  <c r="FA18" i="6" s="1"/>
  <c r="U157" i="1"/>
  <c r="EZ21" i="6" s="1"/>
  <c r="T157" i="1"/>
  <c r="EZ20" i="6" s="1"/>
  <c r="S157" i="1"/>
  <c r="EZ19" i="6" s="1"/>
  <c r="R157" i="1"/>
  <c r="EZ18" i="6" s="1"/>
  <c r="U156" i="1"/>
  <c r="EY21" i="6" s="1"/>
  <c r="T156" i="1"/>
  <c r="EY20" i="6" s="1"/>
  <c r="S156" i="1"/>
  <c r="EY19" i="6" s="1"/>
  <c r="R156" i="1"/>
  <c r="EY18" i="6" s="1"/>
  <c r="U155" i="1"/>
  <c r="EX21" i="6" s="1"/>
  <c r="T155" i="1"/>
  <c r="EX20" i="6" s="1"/>
  <c r="S155" i="1"/>
  <c r="EX19" i="6" s="1"/>
  <c r="R155" i="1"/>
  <c r="EX18" i="6" s="1"/>
  <c r="U154" i="1"/>
  <c r="EW21" i="6" s="1"/>
  <c r="T154" i="1"/>
  <c r="EW20" i="6" s="1"/>
  <c r="S154" i="1"/>
  <c r="EW19" i="6" s="1"/>
  <c r="R154" i="1"/>
  <c r="EW18" i="6" s="1"/>
  <c r="U153" i="1"/>
  <c r="EV21" i="6" s="1"/>
  <c r="T153" i="1"/>
  <c r="EV20" i="6" s="1"/>
  <c r="S153" i="1"/>
  <c r="EV19" i="6" s="1"/>
  <c r="R153" i="1"/>
  <c r="EV18" i="6" s="1"/>
  <c r="U152" i="1"/>
  <c r="EU21" i="6" s="1"/>
  <c r="T152" i="1"/>
  <c r="EU20" i="6" s="1"/>
  <c r="S152" i="1"/>
  <c r="EU19" i="6" s="1"/>
  <c r="R152" i="1"/>
  <c r="EU18" i="6" s="1"/>
  <c r="U151" i="1"/>
  <c r="ET21" i="6" s="1"/>
  <c r="T151" i="1"/>
  <c r="ET20" i="6" s="1"/>
  <c r="S151" i="1"/>
  <c r="ET19" i="6" s="1"/>
  <c r="R151" i="1"/>
  <c r="ET18" i="6" s="1"/>
  <c r="U150" i="1"/>
  <c r="ES21" i="6" s="1"/>
  <c r="T150" i="1"/>
  <c r="ES20" i="6" s="1"/>
  <c r="S150" i="1"/>
  <c r="ES19" i="6" s="1"/>
  <c r="R150" i="1"/>
  <c r="ES18" i="6" s="1"/>
  <c r="U149" i="1"/>
  <c r="ER21" i="6" s="1"/>
  <c r="T149" i="1"/>
  <c r="ER20" i="6" s="1"/>
  <c r="S149" i="1"/>
  <c r="ER19" i="6" s="1"/>
  <c r="R149" i="1"/>
  <c r="ER18" i="6" s="1"/>
  <c r="U148" i="1"/>
  <c r="EQ21" i="6" s="1"/>
  <c r="T148" i="1"/>
  <c r="EQ20" i="6" s="1"/>
  <c r="S148" i="1"/>
  <c r="EQ19" i="6" s="1"/>
  <c r="R148" i="1"/>
  <c r="EQ18" i="6" s="1"/>
  <c r="U147" i="1"/>
  <c r="EP21" i="6" s="1"/>
  <c r="T147" i="1"/>
  <c r="EP20" i="6" s="1"/>
  <c r="S147" i="1"/>
  <c r="EP19" i="6" s="1"/>
  <c r="R147" i="1"/>
  <c r="EP18" i="6" s="1"/>
  <c r="U146" i="1"/>
  <c r="EO21" i="6" s="1"/>
  <c r="T146" i="1"/>
  <c r="EO20" i="6" s="1"/>
  <c r="S146" i="1"/>
  <c r="EO19" i="6" s="1"/>
  <c r="R146" i="1"/>
  <c r="EO18" i="6" s="1"/>
  <c r="U145" i="1"/>
  <c r="EN21" i="6" s="1"/>
  <c r="T145" i="1"/>
  <c r="EN20" i="6" s="1"/>
  <c r="S145" i="1"/>
  <c r="EN19" i="6" s="1"/>
  <c r="R145" i="1"/>
  <c r="EN18" i="6" s="1"/>
  <c r="U144" i="1"/>
  <c r="EM21" i="6" s="1"/>
  <c r="T144" i="1"/>
  <c r="EM20" i="6" s="1"/>
  <c r="S144" i="1"/>
  <c r="EM19" i="6" s="1"/>
  <c r="R144" i="1"/>
  <c r="EM18" i="6" s="1"/>
  <c r="U143" i="1"/>
  <c r="EL21" i="6" s="1"/>
  <c r="T143" i="1"/>
  <c r="EL20" i="6" s="1"/>
  <c r="S143" i="1"/>
  <c r="EL19" i="6" s="1"/>
  <c r="R143" i="1"/>
  <c r="EL18" i="6" s="1"/>
  <c r="U142" i="1"/>
  <c r="EK21" i="6" s="1"/>
  <c r="T142" i="1"/>
  <c r="EK20" i="6" s="1"/>
  <c r="S142" i="1"/>
  <c r="EK19" i="6" s="1"/>
  <c r="R142" i="1"/>
  <c r="EK18" i="6" s="1"/>
  <c r="U141" i="1"/>
  <c r="EJ21" i="6" s="1"/>
  <c r="T141" i="1"/>
  <c r="EJ20" i="6" s="1"/>
  <c r="S141" i="1"/>
  <c r="EJ19" i="6" s="1"/>
  <c r="R141" i="1"/>
  <c r="EJ18" i="6" s="1"/>
  <c r="U140" i="1"/>
  <c r="EI21" i="6" s="1"/>
  <c r="T140" i="1"/>
  <c r="EI20" i="6" s="1"/>
  <c r="S140" i="1"/>
  <c r="EI19" i="6" s="1"/>
  <c r="R140" i="1"/>
  <c r="EI18" i="6" s="1"/>
  <c r="U139" i="1"/>
  <c r="EH21" i="6" s="1"/>
  <c r="T139" i="1"/>
  <c r="EH20" i="6" s="1"/>
  <c r="S139" i="1"/>
  <c r="EH19" i="6" s="1"/>
  <c r="R139" i="1"/>
  <c r="EH18" i="6" s="1"/>
  <c r="U138" i="1"/>
  <c r="EG21" i="6" s="1"/>
  <c r="T138" i="1"/>
  <c r="EG20" i="6" s="1"/>
  <c r="S138" i="1"/>
  <c r="EG19" i="6" s="1"/>
  <c r="R138" i="1"/>
  <c r="EG18" i="6" s="1"/>
  <c r="U137" i="1"/>
  <c r="EF21" i="6" s="1"/>
  <c r="T137" i="1"/>
  <c r="EF20" i="6" s="1"/>
  <c r="S137" i="1"/>
  <c r="EF19" i="6" s="1"/>
  <c r="R137" i="1"/>
  <c r="EF18" i="6" s="1"/>
  <c r="U136" i="1"/>
  <c r="EE21" i="6" s="1"/>
  <c r="T136" i="1"/>
  <c r="EE20" i="6" s="1"/>
  <c r="S136" i="1"/>
  <c r="EE19" i="6" s="1"/>
  <c r="R136" i="1"/>
  <c r="EE18" i="6" s="1"/>
  <c r="U135" i="1"/>
  <c r="ED21" i="6" s="1"/>
  <c r="T135" i="1"/>
  <c r="ED20" i="6" s="1"/>
  <c r="S135" i="1"/>
  <c r="ED19" i="6" s="1"/>
  <c r="R135" i="1"/>
  <c r="ED18" i="6" s="1"/>
  <c r="ED17" i="6"/>
  <c r="U134" i="1"/>
  <c r="EC21" i="6" s="1"/>
  <c r="T134" i="1"/>
  <c r="EC20" i="6" s="1"/>
  <c r="S134" i="1"/>
  <c r="EC19" i="6" s="1"/>
  <c r="R134" i="1"/>
  <c r="EC18" i="6" s="1"/>
  <c r="U133" i="1"/>
  <c r="EB21" i="6" s="1"/>
  <c r="T133" i="1"/>
  <c r="EB20" i="6" s="1"/>
  <c r="S133" i="1"/>
  <c r="EB19" i="6" s="1"/>
  <c r="R133" i="1"/>
  <c r="EB18" i="6" s="1"/>
  <c r="U132" i="1"/>
  <c r="EA21" i="6" s="1"/>
  <c r="T132" i="1"/>
  <c r="EA20" i="6" s="1"/>
  <c r="S132" i="1"/>
  <c r="EA19" i="6" s="1"/>
  <c r="R132" i="1"/>
  <c r="EA18" i="6" s="1"/>
  <c r="U131" i="1"/>
  <c r="DZ21" i="6" s="1"/>
  <c r="T131" i="1"/>
  <c r="DZ20" i="6" s="1"/>
  <c r="S131" i="1"/>
  <c r="DZ19" i="6" s="1"/>
  <c r="R131" i="1"/>
  <c r="DZ18" i="6" s="1"/>
  <c r="Y175" i="1"/>
  <c r="AC174" i="1"/>
  <c r="AC171" i="1"/>
  <c r="AC165" i="1"/>
  <c r="AC162" i="1"/>
  <c r="AG161" i="1"/>
  <c r="AG152" i="1"/>
  <c r="Y151" i="1"/>
  <c r="AG146" i="1"/>
  <c r="Y136" i="1"/>
  <c r="AC135" i="1"/>
  <c r="L179" i="12"/>
  <c r="N179" i="12" s="1"/>
  <c r="A179" i="12"/>
  <c r="L178" i="12"/>
  <c r="A178" i="12"/>
  <c r="N177" i="12"/>
  <c r="L177" i="12"/>
  <c r="M177" i="12" s="1"/>
  <c r="H177" i="12" s="1"/>
  <c r="H177" i="1" s="1"/>
  <c r="FT8" i="6" s="1"/>
  <c r="A177" i="12"/>
  <c r="L176" i="12"/>
  <c r="N176" i="12" s="1"/>
  <c r="A176" i="12"/>
  <c r="M175" i="12"/>
  <c r="G175" i="12" s="1"/>
  <c r="G175" i="1" s="1"/>
  <c r="FR7" i="6" s="1"/>
  <c r="L175" i="12"/>
  <c r="N175" i="12" s="1"/>
  <c r="A175" i="12"/>
  <c r="A175" i="1" s="1"/>
  <c r="L174" i="12"/>
  <c r="A174" i="12"/>
  <c r="L173" i="12"/>
  <c r="N173" i="12" s="1"/>
  <c r="A173" i="12"/>
  <c r="A173" i="1" s="1"/>
  <c r="N172" i="12"/>
  <c r="L172" i="12"/>
  <c r="M172" i="12" s="1"/>
  <c r="A172" i="12"/>
  <c r="A172" i="1" s="1"/>
  <c r="Y172" i="1" s="1"/>
  <c r="M171" i="12"/>
  <c r="L171" i="12"/>
  <c r="N171" i="12" s="1"/>
  <c r="B171" i="12" s="1"/>
  <c r="B171" i="1" s="1"/>
  <c r="FN2" i="6" s="1"/>
  <c r="A171" i="12"/>
  <c r="L170" i="12"/>
  <c r="A170" i="12"/>
  <c r="A170" i="1" s="1"/>
  <c r="L169" i="12"/>
  <c r="N169" i="12" s="1"/>
  <c r="A169" i="12"/>
  <c r="A169" i="1" s="1"/>
  <c r="FL1" i="6" s="1"/>
  <c r="N168" i="12"/>
  <c r="I168" i="12" s="1"/>
  <c r="I168" i="1" s="1"/>
  <c r="FK9" i="6" s="1"/>
  <c r="L168" i="12"/>
  <c r="M168" i="12" s="1"/>
  <c r="B168" i="12"/>
  <c r="B168" i="1" s="1"/>
  <c r="FK2" i="6" s="1"/>
  <c r="A168" i="12"/>
  <c r="L167" i="12"/>
  <c r="A167" i="12"/>
  <c r="L166" i="12"/>
  <c r="N166" i="12" s="1"/>
  <c r="A166" i="12"/>
  <c r="A166" i="1" s="1"/>
  <c r="L165" i="12"/>
  <c r="A165" i="12"/>
  <c r="A165" i="1" s="1"/>
  <c r="FH1" i="6" s="1"/>
  <c r="L164" i="12"/>
  <c r="A164" i="12"/>
  <c r="A164" i="1" s="1"/>
  <c r="M163" i="12"/>
  <c r="L163" i="12"/>
  <c r="N163" i="12" s="1"/>
  <c r="A163" i="12"/>
  <c r="A163" i="1" s="1"/>
  <c r="N162" i="12"/>
  <c r="B162" i="12" s="1"/>
  <c r="B162" i="1" s="1"/>
  <c r="FE2" i="6" s="1"/>
  <c r="L162" i="12"/>
  <c r="M162" i="12" s="1"/>
  <c r="J162" i="12"/>
  <c r="J162" i="1" s="1"/>
  <c r="FE10" i="6" s="1"/>
  <c r="I162" i="12"/>
  <c r="I162" i="1" s="1"/>
  <c r="FE9" i="6" s="1"/>
  <c r="A162" i="12"/>
  <c r="L161" i="12"/>
  <c r="A161" i="12"/>
  <c r="N160" i="12"/>
  <c r="G160" i="12" s="1"/>
  <c r="G160" i="1" s="1"/>
  <c r="FC7" i="6" s="1"/>
  <c r="M160" i="12"/>
  <c r="L160" i="12"/>
  <c r="A160" i="12"/>
  <c r="A160" i="1" s="1"/>
  <c r="Y160" i="1" s="1"/>
  <c r="N159" i="12"/>
  <c r="F159" i="12" s="1"/>
  <c r="F159" i="1" s="1"/>
  <c r="FB6" i="6" s="1"/>
  <c r="L159" i="12"/>
  <c r="M159" i="12" s="1"/>
  <c r="H159" i="12" s="1"/>
  <c r="H159" i="1" s="1"/>
  <c r="FB8" i="6" s="1"/>
  <c r="J159" i="12"/>
  <c r="J159" i="1" s="1"/>
  <c r="FB10" i="6" s="1"/>
  <c r="I159" i="12"/>
  <c r="A159" i="12"/>
  <c r="A159" i="1" s="1"/>
  <c r="L158" i="12"/>
  <c r="A158" i="12"/>
  <c r="A158" i="1" s="1"/>
  <c r="L157" i="12"/>
  <c r="M157" i="12" s="1"/>
  <c r="A157" i="12"/>
  <c r="A157" i="1" s="1"/>
  <c r="L156" i="12"/>
  <c r="M156" i="12" s="1"/>
  <c r="A156" i="12"/>
  <c r="L155" i="12"/>
  <c r="A155" i="12"/>
  <c r="A155" i="1" s="1"/>
  <c r="L154" i="12"/>
  <c r="A154" i="12"/>
  <c r="A154" i="1" s="1"/>
  <c r="N153" i="12"/>
  <c r="M153" i="12"/>
  <c r="L153" i="12"/>
  <c r="A153" i="12"/>
  <c r="A153" i="1" s="1"/>
  <c r="L152" i="12"/>
  <c r="A152" i="12"/>
  <c r="A152" i="1" s="1"/>
  <c r="L151" i="12"/>
  <c r="M151" i="12" s="1"/>
  <c r="A151" i="12"/>
  <c r="A151" i="1" s="1"/>
  <c r="N150" i="12"/>
  <c r="B150" i="12" s="1"/>
  <c r="L150" i="12"/>
  <c r="M150" i="12" s="1"/>
  <c r="D150" i="12" s="1"/>
  <c r="D150" i="1" s="1"/>
  <c r="ES4" i="6" s="1"/>
  <c r="A150" i="12"/>
  <c r="A150" i="1" s="1"/>
  <c r="L149" i="12"/>
  <c r="A149" i="12"/>
  <c r="L148" i="12"/>
  <c r="A148" i="12"/>
  <c r="L147" i="12"/>
  <c r="A147" i="12"/>
  <c r="L146" i="12"/>
  <c r="A146" i="12"/>
  <c r="A146" i="1" s="1"/>
  <c r="L145" i="12"/>
  <c r="N145" i="12" s="1"/>
  <c r="A145" i="12"/>
  <c r="A145" i="1" s="1"/>
  <c r="N144" i="12"/>
  <c r="L144" i="12"/>
  <c r="M144" i="12" s="1"/>
  <c r="I144" i="12"/>
  <c r="I144" i="1" s="1"/>
  <c r="EM9" i="6" s="1"/>
  <c r="A144" i="12"/>
  <c r="L143" i="12"/>
  <c r="A143" i="12"/>
  <c r="A143" i="1" s="1"/>
  <c r="L142" i="12"/>
  <c r="N142" i="12" s="1"/>
  <c r="A142" i="12"/>
  <c r="A142" i="1" s="1"/>
  <c r="M141" i="12"/>
  <c r="L141" i="12"/>
  <c r="N141" i="12" s="1"/>
  <c r="C141" i="12"/>
  <c r="C141" i="1" s="1"/>
  <c r="EJ3" i="6" s="1"/>
  <c r="B141" i="12"/>
  <c r="B141" i="1" s="1"/>
  <c r="EJ2" i="6" s="1"/>
  <c r="A141" i="12"/>
  <c r="L140" i="12"/>
  <c r="A140" i="12"/>
  <c r="A140" i="1" s="1"/>
  <c r="M139" i="12"/>
  <c r="L139" i="12"/>
  <c r="N139" i="12" s="1"/>
  <c r="B139" i="12"/>
  <c r="A139" i="12"/>
  <c r="A139" i="1" s="1"/>
  <c r="L138" i="12"/>
  <c r="A138" i="12"/>
  <c r="A138" i="1" s="1"/>
  <c r="L137" i="12"/>
  <c r="A137" i="12"/>
  <c r="A137" i="1" s="1"/>
  <c r="L136" i="12"/>
  <c r="A136" i="12"/>
  <c r="A136" i="1" s="1"/>
  <c r="L135" i="12"/>
  <c r="A135" i="12"/>
  <c r="L134" i="12"/>
  <c r="A134" i="12"/>
  <c r="A134" i="1" s="1"/>
  <c r="M133" i="12"/>
  <c r="L133" i="12"/>
  <c r="N133" i="12" s="1"/>
  <c r="A133" i="12"/>
  <c r="A133" i="1" s="1"/>
  <c r="L132" i="12"/>
  <c r="A132" i="12"/>
  <c r="L131" i="12"/>
  <c r="A131" i="12"/>
  <c r="A131" i="1" s="1"/>
  <c r="AG131" i="1" s="1"/>
  <c r="A179" i="1"/>
  <c r="FV1" i="6" s="1"/>
  <c r="A178" i="1"/>
  <c r="A177" i="1"/>
  <c r="A176" i="1"/>
  <c r="FS17" i="6" s="1"/>
  <c r="A174" i="1"/>
  <c r="A171" i="1"/>
  <c r="FN1" i="6" s="1"/>
  <c r="A168" i="1"/>
  <c r="A167" i="1"/>
  <c r="A162" i="1"/>
  <c r="A161" i="1"/>
  <c r="FD17" i="6" s="1"/>
  <c r="I159" i="1"/>
  <c r="FB9" i="6" s="1"/>
  <c r="A156" i="1"/>
  <c r="EY1" i="6" s="1"/>
  <c r="A149" i="1"/>
  <c r="A148" i="1"/>
  <c r="A147" i="1"/>
  <c r="A144" i="1"/>
  <c r="A141" i="1"/>
  <c r="A135" i="1"/>
  <c r="ED1" i="6" s="1"/>
  <c r="A132" i="1"/>
  <c r="F100" i="1"/>
  <c r="CU6" i="6" s="1"/>
  <c r="A58" i="1"/>
  <c r="BE1" i="6" s="1"/>
  <c r="A49" i="1"/>
  <c r="AV1" i="6" s="1"/>
  <c r="A46" i="1"/>
  <c r="AS1" i="6" s="1"/>
  <c r="F34" i="1"/>
  <c r="AG6" i="6" s="1"/>
  <c r="A23" i="1"/>
  <c r="V1" i="6" s="1"/>
  <c r="A22" i="1"/>
  <c r="U1" i="6" s="1"/>
  <c r="A9" i="1"/>
  <c r="H1" i="6" s="1"/>
  <c r="A6" i="1"/>
  <c r="E1" i="6" s="1"/>
  <c r="J2" i="1"/>
  <c r="I2" i="1"/>
  <c r="H2" i="1"/>
  <c r="G2" i="1"/>
  <c r="F2" i="1"/>
  <c r="E2" i="1"/>
  <c r="D2" i="1"/>
  <c r="C2" i="1"/>
  <c r="B2" i="1"/>
  <c r="N130" i="12"/>
  <c r="N129" i="12"/>
  <c r="J129" i="12" s="1"/>
  <c r="J129" i="1" s="1"/>
  <c r="DX10" i="6" s="1"/>
  <c r="N124" i="12"/>
  <c r="N123" i="12"/>
  <c r="N118" i="12"/>
  <c r="B118" i="12" s="1"/>
  <c r="B118" i="1" s="1"/>
  <c r="DM2" i="6" s="1"/>
  <c r="N117" i="12"/>
  <c r="N112" i="12"/>
  <c r="N100" i="12"/>
  <c r="N99" i="12"/>
  <c r="N94" i="12"/>
  <c r="I94" i="12" s="1"/>
  <c r="I94" i="1" s="1"/>
  <c r="CO9" i="6" s="1"/>
  <c r="N93" i="12"/>
  <c r="N88" i="12"/>
  <c r="C88" i="12" s="1"/>
  <c r="C88" i="1" s="1"/>
  <c r="CI3" i="6" s="1"/>
  <c r="N87" i="12"/>
  <c r="N70" i="12"/>
  <c r="H70" i="12" s="1"/>
  <c r="H70" i="1" s="1"/>
  <c r="BQ8" i="6" s="1"/>
  <c r="N69" i="12"/>
  <c r="N64" i="12"/>
  <c r="F64" i="12" s="1"/>
  <c r="F64" i="1" s="1"/>
  <c r="BK6" i="6" s="1"/>
  <c r="N63" i="12"/>
  <c r="N58" i="12"/>
  <c r="N57" i="12"/>
  <c r="N45" i="12"/>
  <c r="N40" i="12"/>
  <c r="E40" i="12" s="1"/>
  <c r="E40" i="1" s="1"/>
  <c r="AM5" i="6" s="1"/>
  <c r="N39" i="12"/>
  <c r="N34" i="12"/>
  <c r="J34" i="12" s="1"/>
  <c r="J34" i="1" s="1"/>
  <c r="AG10" i="6" s="1"/>
  <c r="N33" i="12"/>
  <c r="N28" i="12"/>
  <c r="N27" i="12"/>
  <c r="N14" i="12"/>
  <c r="N10" i="12"/>
  <c r="N9" i="12"/>
  <c r="N8" i="12"/>
  <c r="F8" i="12" s="1"/>
  <c r="F8" i="1" s="1"/>
  <c r="G6" i="6" s="1"/>
  <c r="G14" i="12"/>
  <c r="G14" i="1" s="1"/>
  <c r="M7" i="6" s="1"/>
  <c r="H124" i="12"/>
  <c r="H124" i="1" s="1"/>
  <c r="DS8" i="6" s="1"/>
  <c r="G124" i="12"/>
  <c r="G124" i="1" s="1"/>
  <c r="DS7" i="6" s="1"/>
  <c r="H112" i="12"/>
  <c r="H112" i="1" s="1"/>
  <c r="DG8" i="6" s="1"/>
  <c r="J100" i="12"/>
  <c r="J100" i="1" s="1"/>
  <c r="CU10" i="6" s="1"/>
  <c r="I100" i="12"/>
  <c r="I100" i="1" s="1"/>
  <c r="CU9" i="6" s="1"/>
  <c r="G100" i="12"/>
  <c r="G100" i="1" s="1"/>
  <c r="CU7" i="6" s="1"/>
  <c r="F100" i="12"/>
  <c r="E100" i="12"/>
  <c r="E100" i="1" s="1"/>
  <c r="CU5" i="6" s="1"/>
  <c r="D100" i="12"/>
  <c r="D100" i="1" s="1"/>
  <c r="CU4" i="6" s="1"/>
  <c r="H94" i="12"/>
  <c r="H94" i="1" s="1"/>
  <c r="CO8" i="6" s="1"/>
  <c r="F94" i="12"/>
  <c r="F94" i="1" s="1"/>
  <c r="CO6" i="6" s="1"/>
  <c r="D94" i="12"/>
  <c r="D94" i="1" s="1"/>
  <c r="CO4" i="6" s="1"/>
  <c r="C94" i="12"/>
  <c r="C94" i="1" s="1"/>
  <c r="CO3" i="6" s="1"/>
  <c r="G90" i="12"/>
  <c r="G90" i="1" s="1"/>
  <c r="CK7" i="6" s="1"/>
  <c r="F90" i="12"/>
  <c r="F90" i="1" s="1"/>
  <c r="CK6" i="6" s="1"/>
  <c r="J88" i="12"/>
  <c r="J88" i="1" s="1"/>
  <c r="CI10" i="6" s="1"/>
  <c r="I85" i="12"/>
  <c r="I85" i="1" s="1"/>
  <c r="CF9" i="6" s="1"/>
  <c r="H85" i="12"/>
  <c r="H85" i="1" s="1"/>
  <c r="CF8" i="6" s="1"/>
  <c r="J79" i="12"/>
  <c r="J79" i="1" s="1"/>
  <c r="BZ10" i="6" s="1"/>
  <c r="I79" i="12"/>
  <c r="I79" i="1" s="1"/>
  <c r="BZ9" i="6" s="1"/>
  <c r="E78" i="12"/>
  <c r="E78" i="1" s="1"/>
  <c r="BY5" i="6" s="1"/>
  <c r="B78" i="12"/>
  <c r="B78" i="1" s="1"/>
  <c r="BY2" i="6" s="1"/>
  <c r="I76" i="12"/>
  <c r="I76" i="1" s="1"/>
  <c r="BW9" i="6" s="1"/>
  <c r="H76" i="12"/>
  <c r="H76" i="1" s="1"/>
  <c r="BW8" i="6" s="1"/>
  <c r="I73" i="12"/>
  <c r="I73" i="1" s="1"/>
  <c r="BT9" i="6" s="1"/>
  <c r="H73" i="12"/>
  <c r="H73" i="1" s="1"/>
  <c r="BT8" i="6" s="1"/>
  <c r="G70" i="12"/>
  <c r="G70" i="1" s="1"/>
  <c r="BQ7" i="6" s="1"/>
  <c r="C70" i="12"/>
  <c r="C70" i="1" s="1"/>
  <c r="BQ3" i="6" s="1"/>
  <c r="B70" i="12"/>
  <c r="B70" i="1" s="1"/>
  <c r="BQ2" i="6" s="1"/>
  <c r="B67" i="12"/>
  <c r="B67" i="1" s="1"/>
  <c r="BN2" i="6" s="1"/>
  <c r="I66" i="12"/>
  <c r="I66" i="1" s="1"/>
  <c r="BM9" i="6" s="1"/>
  <c r="D65" i="12"/>
  <c r="D65" i="1" s="1"/>
  <c r="BL4" i="6" s="1"/>
  <c r="C65" i="12"/>
  <c r="C65" i="1" s="1"/>
  <c r="BL3" i="6" s="1"/>
  <c r="E64" i="12"/>
  <c r="E64" i="1" s="1"/>
  <c r="BK5" i="6" s="1"/>
  <c r="C64" i="12"/>
  <c r="C64" i="1" s="1"/>
  <c r="BK3" i="6" s="1"/>
  <c r="B57" i="12"/>
  <c r="B57" i="1" s="1"/>
  <c r="BD2" i="6" s="1"/>
  <c r="I55" i="12"/>
  <c r="I55" i="1" s="1"/>
  <c r="BB9" i="6" s="1"/>
  <c r="H55" i="12"/>
  <c r="H55" i="1" s="1"/>
  <c r="BB8" i="6" s="1"/>
  <c r="F54" i="12"/>
  <c r="F54" i="1" s="1"/>
  <c r="BA6" i="6" s="1"/>
  <c r="E54" i="12"/>
  <c r="E54" i="1" s="1"/>
  <c r="BA5" i="6" s="1"/>
  <c r="C45" i="12"/>
  <c r="C45" i="1" s="1"/>
  <c r="AR3" i="6" s="1"/>
  <c r="I43" i="12"/>
  <c r="I43" i="1" s="1"/>
  <c r="AP9" i="6" s="1"/>
  <c r="H43" i="12"/>
  <c r="H43" i="1" s="1"/>
  <c r="AP8" i="6" s="1"/>
  <c r="F42" i="12"/>
  <c r="F42" i="1" s="1"/>
  <c r="AO6" i="6" s="1"/>
  <c r="E42" i="12"/>
  <c r="E42" i="1" s="1"/>
  <c r="AO5" i="6" s="1"/>
  <c r="B41" i="12"/>
  <c r="B41" i="1" s="1"/>
  <c r="AN2" i="6" s="1"/>
  <c r="D40" i="12"/>
  <c r="D40" i="1" s="1"/>
  <c r="AM4" i="6" s="1"/>
  <c r="B40" i="12"/>
  <c r="B40" i="1" s="1"/>
  <c r="AM2" i="6" s="1"/>
  <c r="H39" i="12"/>
  <c r="H39" i="1" s="1"/>
  <c r="AL8" i="6" s="1"/>
  <c r="J37" i="12"/>
  <c r="J37" i="1" s="1"/>
  <c r="AJ10" i="6" s="1"/>
  <c r="I34" i="12"/>
  <c r="I34" i="1" s="1"/>
  <c r="AG9" i="6" s="1"/>
  <c r="G34" i="12"/>
  <c r="G34" i="1" s="1"/>
  <c r="AG7" i="6" s="1"/>
  <c r="F34" i="12"/>
  <c r="E34" i="12"/>
  <c r="E34" i="1" s="1"/>
  <c r="AG5" i="6" s="1"/>
  <c r="D34" i="12"/>
  <c r="D34" i="1" s="1"/>
  <c r="AG4" i="6" s="1"/>
  <c r="B33" i="12"/>
  <c r="B33" i="1" s="1"/>
  <c r="AF2" i="6" s="1"/>
  <c r="H31" i="12"/>
  <c r="H31" i="1" s="1"/>
  <c r="AD8" i="6" s="1"/>
  <c r="G31" i="12"/>
  <c r="G31" i="1" s="1"/>
  <c r="AD7" i="6" s="1"/>
  <c r="E30" i="12"/>
  <c r="E30" i="1" s="1"/>
  <c r="AC5" i="6" s="1"/>
  <c r="D30" i="12"/>
  <c r="D30" i="1" s="1"/>
  <c r="AC4" i="6" s="1"/>
  <c r="B29" i="12"/>
  <c r="B29" i="1" s="1"/>
  <c r="AB2" i="6" s="1"/>
  <c r="J28" i="12"/>
  <c r="J28" i="1" s="1"/>
  <c r="AA10" i="6" s="1"/>
  <c r="I25" i="12"/>
  <c r="I25" i="1" s="1"/>
  <c r="X9" i="6" s="1"/>
  <c r="H25" i="12"/>
  <c r="H25" i="1" s="1"/>
  <c r="X8" i="6" s="1"/>
  <c r="C22" i="12"/>
  <c r="C22" i="1" s="1"/>
  <c r="U3" i="6" s="1"/>
  <c r="I14" i="12"/>
  <c r="I14" i="1" s="1"/>
  <c r="M9" i="6" s="1"/>
  <c r="G10" i="12"/>
  <c r="G10" i="1" s="1"/>
  <c r="I7" i="6" s="1"/>
  <c r="I9" i="12"/>
  <c r="I9" i="1" s="1"/>
  <c r="H9" i="6" s="1"/>
  <c r="H9" i="12"/>
  <c r="H9" i="1" s="1"/>
  <c r="H8" i="6" s="1"/>
  <c r="G9" i="12"/>
  <c r="G9" i="1" s="1"/>
  <c r="H7" i="6" s="1"/>
  <c r="F9" i="12"/>
  <c r="F9" i="1" s="1"/>
  <c r="H6" i="6" s="1"/>
  <c r="E9" i="12"/>
  <c r="E9" i="1" s="1"/>
  <c r="H5" i="6" s="1"/>
  <c r="D9" i="12"/>
  <c r="D9" i="1" s="1"/>
  <c r="H4" i="6" s="1"/>
  <c r="C9" i="12"/>
  <c r="C9" i="1" s="1"/>
  <c r="H3" i="6" s="1"/>
  <c r="B9" i="12"/>
  <c r="B9" i="1" s="1"/>
  <c r="H2" i="6" s="1"/>
  <c r="E8" i="12"/>
  <c r="E8" i="1" s="1"/>
  <c r="G5" i="6" s="1"/>
  <c r="C8" i="12"/>
  <c r="C8" i="1" s="1"/>
  <c r="G3" i="6" s="1"/>
  <c r="H4" i="12"/>
  <c r="H4" i="1" s="1"/>
  <c r="C8" i="6" s="1"/>
  <c r="G4" i="12"/>
  <c r="G4" i="1" s="1"/>
  <c r="C7" i="6" s="1"/>
  <c r="J3" i="12"/>
  <c r="J3" i="1" s="1"/>
  <c r="B10" i="6" s="1"/>
  <c r="I3" i="12"/>
  <c r="I3" i="1" s="1"/>
  <c r="B9" i="6" s="1"/>
  <c r="H3" i="12"/>
  <c r="H3" i="1" s="1"/>
  <c r="B8" i="6" s="1"/>
  <c r="G3" i="12"/>
  <c r="G3" i="1" s="1"/>
  <c r="B7" i="6" s="1"/>
  <c r="F3" i="12"/>
  <c r="F3" i="1" s="1"/>
  <c r="B6" i="6" s="1"/>
  <c r="E3" i="12"/>
  <c r="E3" i="1" s="1"/>
  <c r="B5" i="6" s="1"/>
  <c r="D3" i="12"/>
  <c r="D3" i="1" s="1"/>
  <c r="B4" i="6" s="1"/>
  <c r="C3" i="12"/>
  <c r="C3" i="1" s="1"/>
  <c r="B3" i="6" s="1"/>
  <c r="L130" i="12"/>
  <c r="M130" i="12" s="1"/>
  <c r="L129" i="12"/>
  <c r="M129" i="12" s="1"/>
  <c r="L128" i="12"/>
  <c r="N128" i="12" s="1"/>
  <c r="M127" i="12"/>
  <c r="B127" i="12" s="1"/>
  <c r="B127" i="1" s="1"/>
  <c r="DV2" i="6" s="1"/>
  <c r="L127" i="12"/>
  <c r="N127" i="12" s="1"/>
  <c r="M126" i="12"/>
  <c r="L126" i="12"/>
  <c r="N126" i="12" s="1"/>
  <c r="L125" i="12"/>
  <c r="N125" i="12" s="1"/>
  <c r="M124" i="12"/>
  <c r="B124" i="12" s="1"/>
  <c r="L124" i="12"/>
  <c r="L123" i="12"/>
  <c r="M123" i="12" s="1"/>
  <c r="L122" i="12"/>
  <c r="N122" i="12" s="1"/>
  <c r="M121" i="12"/>
  <c r="L121" i="12"/>
  <c r="N121" i="12" s="1"/>
  <c r="M120" i="12"/>
  <c r="L120" i="12"/>
  <c r="N120" i="12" s="1"/>
  <c r="L119" i="12"/>
  <c r="N119" i="12" s="1"/>
  <c r="M118" i="12"/>
  <c r="L118" i="12"/>
  <c r="L117" i="12"/>
  <c r="M117" i="12" s="1"/>
  <c r="L116" i="12"/>
  <c r="N116" i="12" s="1"/>
  <c r="M115" i="12"/>
  <c r="D115" i="12" s="1"/>
  <c r="D115" i="1" s="1"/>
  <c r="DJ4" i="6" s="1"/>
  <c r="L115" i="12"/>
  <c r="N115" i="12" s="1"/>
  <c r="M114" i="12"/>
  <c r="L114" i="12"/>
  <c r="N114" i="12" s="1"/>
  <c r="M113" i="12"/>
  <c r="L113" i="12"/>
  <c r="N113" i="12" s="1"/>
  <c r="M112" i="12"/>
  <c r="C112" i="12" s="1"/>
  <c r="C112" i="1" s="1"/>
  <c r="DG3" i="6" s="1"/>
  <c r="L112" i="12"/>
  <c r="L111" i="12"/>
  <c r="N111" i="12" s="1"/>
  <c r="L110" i="12"/>
  <c r="N110" i="12" s="1"/>
  <c r="M109" i="12"/>
  <c r="L109" i="12"/>
  <c r="N109" i="12" s="1"/>
  <c r="M108" i="12"/>
  <c r="L108" i="12"/>
  <c r="N108" i="12" s="1"/>
  <c r="L107" i="12"/>
  <c r="N107" i="12" s="1"/>
  <c r="M106" i="12"/>
  <c r="L106" i="12"/>
  <c r="N106" i="12" s="1"/>
  <c r="L105" i="12"/>
  <c r="M105" i="12" s="1"/>
  <c r="L104" i="12"/>
  <c r="N104" i="12" s="1"/>
  <c r="M103" i="12"/>
  <c r="G103" i="12" s="1"/>
  <c r="G103" i="1" s="1"/>
  <c r="CX7" i="6" s="1"/>
  <c r="L103" i="12"/>
  <c r="N103" i="12" s="1"/>
  <c r="M102" i="12"/>
  <c r="L102" i="12"/>
  <c r="N102" i="12" s="1"/>
  <c r="L101" i="12"/>
  <c r="N101" i="12" s="1"/>
  <c r="M100" i="12"/>
  <c r="C100" i="12" s="1"/>
  <c r="C100" i="1" s="1"/>
  <c r="CU3" i="6" s="1"/>
  <c r="L100" i="12"/>
  <c r="L99" i="12"/>
  <c r="M99" i="12" s="1"/>
  <c r="L98" i="12"/>
  <c r="N98" i="12" s="1"/>
  <c r="M97" i="12"/>
  <c r="D97" i="12" s="1"/>
  <c r="D97" i="1" s="1"/>
  <c r="CR4" i="6" s="1"/>
  <c r="L97" i="12"/>
  <c r="N97" i="12" s="1"/>
  <c r="M96" i="12"/>
  <c r="L96" i="12"/>
  <c r="N96" i="12" s="1"/>
  <c r="L95" i="12"/>
  <c r="N95" i="12" s="1"/>
  <c r="M94" i="12"/>
  <c r="B94" i="12" s="1"/>
  <c r="B94" i="1" s="1"/>
  <c r="CO2" i="6" s="1"/>
  <c r="L94" i="12"/>
  <c r="L93" i="12"/>
  <c r="M93" i="12" s="1"/>
  <c r="L92" i="12"/>
  <c r="N92" i="12" s="1"/>
  <c r="M91" i="12"/>
  <c r="E91" i="12" s="1"/>
  <c r="E91" i="1" s="1"/>
  <c r="CL5" i="6" s="1"/>
  <c r="L91" i="12"/>
  <c r="N91" i="12" s="1"/>
  <c r="M90" i="12"/>
  <c r="D90" i="12" s="1"/>
  <c r="D90" i="1" s="1"/>
  <c r="CK4" i="6" s="1"/>
  <c r="L90" i="12"/>
  <c r="N90" i="12" s="1"/>
  <c r="L89" i="12"/>
  <c r="N89" i="12" s="1"/>
  <c r="M88" i="12"/>
  <c r="I88" i="12" s="1"/>
  <c r="I88" i="1" s="1"/>
  <c r="CI9" i="6" s="1"/>
  <c r="L88" i="12"/>
  <c r="L87" i="12"/>
  <c r="M87" i="12" s="1"/>
  <c r="L86" i="12"/>
  <c r="N86" i="12" s="1"/>
  <c r="M85" i="12"/>
  <c r="E85" i="12" s="1"/>
  <c r="E85" i="1" s="1"/>
  <c r="CF5" i="6" s="1"/>
  <c r="L85" i="12"/>
  <c r="N85" i="12" s="1"/>
  <c r="M84" i="12"/>
  <c r="C84" i="12" s="1"/>
  <c r="C84" i="1" s="1"/>
  <c r="CE3" i="6" s="1"/>
  <c r="L84" i="12"/>
  <c r="N84" i="12" s="1"/>
  <c r="L83" i="12"/>
  <c r="N83" i="12" s="1"/>
  <c r="M82" i="12"/>
  <c r="L82" i="12"/>
  <c r="N82" i="12" s="1"/>
  <c r="L81" i="12"/>
  <c r="N81" i="12" s="1"/>
  <c r="L80" i="12"/>
  <c r="N80" i="12" s="1"/>
  <c r="M79" i="12"/>
  <c r="H79" i="12" s="1"/>
  <c r="H79" i="1" s="1"/>
  <c r="BZ8" i="6" s="1"/>
  <c r="L79" i="12"/>
  <c r="N79" i="12" s="1"/>
  <c r="M78" i="12"/>
  <c r="I78" i="12" s="1"/>
  <c r="I78" i="1" s="1"/>
  <c r="BY9" i="6" s="1"/>
  <c r="L78" i="12"/>
  <c r="N78" i="12" s="1"/>
  <c r="M77" i="12"/>
  <c r="L77" i="12"/>
  <c r="N77" i="12" s="1"/>
  <c r="M76" i="12"/>
  <c r="L76" i="12"/>
  <c r="N76" i="12" s="1"/>
  <c r="L75" i="12"/>
  <c r="M75" i="12" s="1"/>
  <c r="L74" i="12"/>
  <c r="N74" i="12" s="1"/>
  <c r="M73" i="12"/>
  <c r="F73" i="12" s="1"/>
  <c r="F73" i="1" s="1"/>
  <c r="BT6" i="6" s="1"/>
  <c r="L73" i="12"/>
  <c r="N73" i="12" s="1"/>
  <c r="M72" i="12"/>
  <c r="E72" i="12" s="1"/>
  <c r="E72" i="1" s="1"/>
  <c r="BS5" i="6" s="1"/>
  <c r="L72" i="12"/>
  <c r="N72" i="12" s="1"/>
  <c r="L71" i="12"/>
  <c r="N71" i="12" s="1"/>
  <c r="M70" i="12"/>
  <c r="J70" i="12" s="1"/>
  <c r="J70" i="1" s="1"/>
  <c r="BQ10" i="6" s="1"/>
  <c r="L70" i="12"/>
  <c r="L69" i="12"/>
  <c r="M69" i="12" s="1"/>
  <c r="L68" i="12"/>
  <c r="N68" i="12" s="1"/>
  <c r="M67" i="12"/>
  <c r="J67" i="12" s="1"/>
  <c r="J67" i="1" s="1"/>
  <c r="BN10" i="6" s="1"/>
  <c r="L67" i="12"/>
  <c r="N67" i="12" s="1"/>
  <c r="M66" i="12"/>
  <c r="H66" i="12" s="1"/>
  <c r="H66" i="1" s="1"/>
  <c r="BM8" i="6" s="1"/>
  <c r="L66" i="12"/>
  <c r="N66" i="12" s="1"/>
  <c r="M65" i="12"/>
  <c r="L65" i="12"/>
  <c r="N65" i="12" s="1"/>
  <c r="M64" i="12"/>
  <c r="J64" i="12" s="1"/>
  <c r="J64" i="1" s="1"/>
  <c r="BK10" i="6" s="1"/>
  <c r="L64" i="12"/>
  <c r="L63" i="12"/>
  <c r="M63" i="12" s="1"/>
  <c r="G63" i="12" s="1"/>
  <c r="G63" i="1" s="1"/>
  <c r="BJ7" i="6" s="1"/>
  <c r="L62" i="12"/>
  <c r="N62" i="12" s="1"/>
  <c r="M61" i="12"/>
  <c r="J61" i="12" s="1"/>
  <c r="J61" i="1" s="1"/>
  <c r="BH10" i="6" s="1"/>
  <c r="L61" i="12"/>
  <c r="N61" i="12" s="1"/>
  <c r="M60" i="12"/>
  <c r="L60" i="12"/>
  <c r="N60" i="12" s="1"/>
  <c r="L59" i="12"/>
  <c r="N59" i="12" s="1"/>
  <c r="M58" i="12"/>
  <c r="E58" i="12" s="1"/>
  <c r="E58" i="1" s="1"/>
  <c r="BE5" i="6" s="1"/>
  <c r="L58" i="12"/>
  <c r="L57" i="12"/>
  <c r="M57" i="12" s="1"/>
  <c r="L56" i="12"/>
  <c r="N56" i="12" s="1"/>
  <c r="M55" i="12"/>
  <c r="G55" i="12" s="1"/>
  <c r="G55" i="1" s="1"/>
  <c r="BB7" i="6" s="1"/>
  <c r="L55" i="12"/>
  <c r="N55" i="12" s="1"/>
  <c r="M54" i="12"/>
  <c r="D54" i="12" s="1"/>
  <c r="D54" i="1" s="1"/>
  <c r="BA4" i="6" s="1"/>
  <c r="L54" i="12"/>
  <c r="N54" i="12" s="1"/>
  <c r="L53" i="12"/>
  <c r="N53" i="12" s="1"/>
  <c r="M52" i="12"/>
  <c r="L52" i="12"/>
  <c r="N52" i="12" s="1"/>
  <c r="L51" i="12"/>
  <c r="N51" i="12" s="1"/>
  <c r="L50" i="12"/>
  <c r="N50" i="12" s="1"/>
  <c r="M49" i="12"/>
  <c r="J49" i="12" s="1"/>
  <c r="J49" i="1" s="1"/>
  <c r="AV10" i="6" s="1"/>
  <c r="L49" i="12"/>
  <c r="N49" i="12" s="1"/>
  <c r="M48" i="12"/>
  <c r="L48" i="12"/>
  <c r="N48" i="12" s="1"/>
  <c r="L47" i="12"/>
  <c r="N47" i="12" s="1"/>
  <c r="M46" i="12"/>
  <c r="L46" i="12"/>
  <c r="N46" i="12" s="1"/>
  <c r="L45" i="12"/>
  <c r="M45" i="12" s="1"/>
  <c r="L44" i="12"/>
  <c r="N44" i="12" s="1"/>
  <c r="M43" i="12"/>
  <c r="G43" i="12" s="1"/>
  <c r="G43" i="1" s="1"/>
  <c r="AP7" i="6" s="1"/>
  <c r="L43" i="12"/>
  <c r="N43" i="12" s="1"/>
  <c r="M42" i="12"/>
  <c r="D42" i="12" s="1"/>
  <c r="D42" i="1" s="1"/>
  <c r="AO4" i="6" s="1"/>
  <c r="L42" i="12"/>
  <c r="N42" i="12" s="1"/>
  <c r="M41" i="12"/>
  <c r="C41" i="12" s="1"/>
  <c r="C41" i="1" s="1"/>
  <c r="AN3" i="6" s="1"/>
  <c r="L41" i="12"/>
  <c r="N41" i="12" s="1"/>
  <c r="M40" i="12"/>
  <c r="J40" i="12" s="1"/>
  <c r="J40" i="1" s="1"/>
  <c r="AM10" i="6" s="1"/>
  <c r="L40" i="12"/>
  <c r="L39" i="12"/>
  <c r="M39" i="12" s="1"/>
  <c r="J39" i="12" s="1"/>
  <c r="J39" i="1" s="1"/>
  <c r="AL10" i="6" s="1"/>
  <c r="L38" i="12"/>
  <c r="N38" i="12" s="1"/>
  <c r="M37" i="12"/>
  <c r="I37" i="12" s="1"/>
  <c r="I37" i="1" s="1"/>
  <c r="AJ9" i="6" s="1"/>
  <c r="L37" i="12"/>
  <c r="N37" i="12" s="1"/>
  <c r="M36" i="12"/>
  <c r="L36" i="12"/>
  <c r="N36" i="12" s="1"/>
  <c r="L35" i="12"/>
  <c r="N35" i="12" s="1"/>
  <c r="M34" i="12"/>
  <c r="C34" i="12" s="1"/>
  <c r="C34" i="1" s="1"/>
  <c r="AG3" i="6" s="1"/>
  <c r="L34" i="12"/>
  <c r="L33" i="12"/>
  <c r="M33" i="12" s="1"/>
  <c r="L32" i="12"/>
  <c r="N32" i="12" s="1"/>
  <c r="M31" i="12"/>
  <c r="F31" i="12" s="1"/>
  <c r="F31" i="1" s="1"/>
  <c r="AD6" i="6" s="1"/>
  <c r="L31" i="12"/>
  <c r="N31" i="12" s="1"/>
  <c r="M30" i="12"/>
  <c r="C30" i="12" s="1"/>
  <c r="C30" i="1" s="1"/>
  <c r="AC3" i="6" s="1"/>
  <c r="L30" i="12"/>
  <c r="N30" i="12" s="1"/>
  <c r="M29" i="12"/>
  <c r="L29" i="12"/>
  <c r="N29" i="12" s="1"/>
  <c r="M28" i="12"/>
  <c r="I28" i="12" s="1"/>
  <c r="I28" i="1" s="1"/>
  <c r="AA9" i="6" s="1"/>
  <c r="L28" i="12"/>
  <c r="L27" i="12"/>
  <c r="M27" i="12" s="1"/>
  <c r="L26" i="12"/>
  <c r="N26" i="12" s="1"/>
  <c r="M25" i="12"/>
  <c r="G25" i="12" s="1"/>
  <c r="G25" i="1" s="1"/>
  <c r="X7" i="6" s="1"/>
  <c r="L25" i="12"/>
  <c r="N25" i="12" s="1"/>
  <c r="M24" i="12"/>
  <c r="L24" i="12"/>
  <c r="N24" i="12" s="1"/>
  <c r="L23" i="12"/>
  <c r="N23" i="12" s="1"/>
  <c r="M22" i="12"/>
  <c r="J22" i="12" s="1"/>
  <c r="J22" i="1" s="1"/>
  <c r="U10" i="6" s="1"/>
  <c r="L22" i="12"/>
  <c r="N22" i="12" s="1"/>
  <c r="L21" i="12"/>
  <c r="N21" i="12" s="1"/>
  <c r="M20" i="12"/>
  <c r="L20" i="12"/>
  <c r="N20" i="12" s="1"/>
  <c r="L19" i="12"/>
  <c r="N19" i="12" s="1"/>
  <c r="L18" i="12"/>
  <c r="N18" i="12" s="1"/>
  <c r="L17" i="12"/>
  <c r="M16" i="12"/>
  <c r="L16" i="12"/>
  <c r="N16" i="12" s="1"/>
  <c r="M15" i="12"/>
  <c r="L15" i="12"/>
  <c r="N15" i="12" s="1"/>
  <c r="B15" i="12" s="1"/>
  <c r="B15" i="1" s="1"/>
  <c r="N2" i="6" s="1"/>
  <c r="M14" i="12"/>
  <c r="L14" i="12"/>
  <c r="L13" i="12"/>
  <c r="N13" i="12" s="1"/>
  <c r="L12" i="12"/>
  <c r="N12" i="12" s="1"/>
  <c r="L11" i="12"/>
  <c r="M10" i="12"/>
  <c r="L10" i="12"/>
  <c r="M9" i="12"/>
  <c r="J9" i="12" s="1"/>
  <c r="J9" i="1" s="1"/>
  <c r="H10" i="6" s="1"/>
  <c r="L9" i="12"/>
  <c r="M8" i="12"/>
  <c r="J8" i="12" s="1"/>
  <c r="J8" i="1" s="1"/>
  <c r="G10" i="6" s="1"/>
  <c r="L8" i="12"/>
  <c r="L7" i="12"/>
  <c r="N7" i="12" s="1"/>
  <c r="L6" i="12"/>
  <c r="N6" i="12" s="1"/>
  <c r="L5" i="12"/>
  <c r="M4" i="12"/>
  <c r="L4" i="12"/>
  <c r="N4" i="12" s="1"/>
  <c r="M3" i="12"/>
  <c r="B3" i="12" s="1"/>
  <c r="B3" i="1" s="1"/>
  <c r="B2" i="6" s="1"/>
  <c r="L3" i="12"/>
  <c r="N3" i="12" s="1"/>
  <c r="A130" i="12"/>
  <c r="A130" i="1" s="1"/>
  <c r="DY1" i="6" s="1"/>
  <c r="A129" i="12"/>
  <c r="A129" i="1" s="1"/>
  <c r="DX1" i="6" s="1"/>
  <c r="A128" i="12"/>
  <c r="A128" i="1" s="1"/>
  <c r="DW1" i="6" s="1"/>
  <c r="A127" i="12"/>
  <c r="A127" i="1" s="1"/>
  <c r="DV1" i="6" s="1"/>
  <c r="A126" i="12"/>
  <c r="A126" i="1" s="1"/>
  <c r="DU1" i="6" s="1"/>
  <c r="A125" i="12"/>
  <c r="A125" i="1" s="1"/>
  <c r="DT1" i="6" s="1"/>
  <c r="A124" i="12"/>
  <c r="A124" i="1" s="1"/>
  <c r="DS1" i="6" s="1"/>
  <c r="A123" i="12"/>
  <c r="A123" i="1" s="1"/>
  <c r="DR1" i="6" s="1"/>
  <c r="A122" i="12"/>
  <c r="A122" i="1" s="1"/>
  <c r="DQ1" i="6" s="1"/>
  <c r="A121" i="12"/>
  <c r="A121" i="1" s="1"/>
  <c r="DP1" i="6" s="1"/>
  <c r="A120" i="12"/>
  <c r="A120" i="1" s="1"/>
  <c r="DO1" i="6" s="1"/>
  <c r="A119" i="12"/>
  <c r="A119" i="1" s="1"/>
  <c r="DN1" i="6" s="1"/>
  <c r="A118" i="12"/>
  <c r="A118" i="1" s="1"/>
  <c r="DM1" i="6" s="1"/>
  <c r="A117" i="12"/>
  <c r="A117" i="1" s="1"/>
  <c r="DL1" i="6" s="1"/>
  <c r="A116" i="12"/>
  <c r="A116" i="1" s="1"/>
  <c r="DK1" i="6" s="1"/>
  <c r="A115" i="12"/>
  <c r="A115" i="1" s="1"/>
  <c r="DJ1" i="6" s="1"/>
  <c r="A114" i="12"/>
  <c r="A114" i="1" s="1"/>
  <c r="DI1" i="6" s="1"/>
  <c r="A113" i="12"/>
  <c r="A113" i="1" s="1"/>
  <c r="DH1" i="6" s="1"/>
  <c r="A112" i="12"/>
  <c r="A112" i="1" s="1"/>
  <c r="DG1" i="6" s="1"/>
  <c r="A111" i="12"/>
  <c r="A111" i="1" s="1"/>
  <c r="DF1" i="6" s="1"/>
  <c r="A110" i="12"/>
  <c r="A110" i="1" s="1"/>
  <c r="DE1" i="6" s="1"/>
  <c r="A109" i="12"/>
  <c r="A109" i="1" s="1"/>
  <c r="DD1" i="6" s="1"/>
  <c r="A108" i="12"/>
  <c r="A108" i="1" s="1"/>
  <c r="DC1" i="6" s="1"/>
  <c r="A107" i="12"/>
  <c r="A107" i="1" s="1"/>
  <c r="DB1" i="6" s="1"/>
  <c r="A106" i="12"/>
  <c r="A106" i="1" s="1"/>
  <c r="DA1" i="6" s="1"/>
  <c r="A105" i="12"/>
  <c r="A105" i="1" s="1"/>
  <c r="CZ1" i="6" s="1"/>
  <c r="A104" i="12"/>
  <c r="A104" i="1" s="1"/>
  <c r="CY1" i="6" s="1"/>
  <c r="A103" i="12"/>
  <c r="A103" i="1" s="1"/>
  <c r="CX1" i="6" s="1"/>
  <c r="A102" i="12"/>
  <c r="A102" i="1" s="1"/>
  <c r="CW1" i="6" s="1"/>
  <c r="A101" i="12"/>
  <c r="A101" i="1" s="1"/>
  <c r="CV1" i="6" s="1"/>
  <c r="A100" i="12"/>
  <c r="A100" i="1" s="1"/>
  <c r="CU1" i="6" s="1"/>
  <c r="A99" i="12"/>
  <c r="A99" i="1" s="1"/>
  <c r="CT1" i="6" s="1"/>
  <c r="A98" i="12"/>
  <c r="A98" i="1" s="1"/>
  <c r="CS1" i="6" s="1"/>
  <c r="A97" i="12"/>
  <c r="A97" i="1" s="1"/>
  <c r="CR1" i="6" s="1"/>
  <c r="A96" i="12"/>
  <c r="A96" i="1" s="1"/>
  <c r="CQ1" i="6" s="1"/>
  <c r="A95" i="12"/>
  <c r="A95" i="1" s="1"/>
  <c r="CP1" i="6" s="1"/>
  <c r="A94" i="12"/>
  <c r="A94" i="1" s="1"/>
  <c r="CO1" i="6" s="1"/>
  <c r="A93" i="12"/>
  <c r="A93" i="1" s="1"/>
  <c r="CN1" i="6" s="1"/>
  <c r="A92" i="12"/>
  <c r="A92" i="1" s="1"/>
  <c r="CM1" i="6" s="1"/>
  <c r="A91" i="12"/>
  <c r="A91" i="1" s="1"/>
  <c r="CL1" i="6" s="1"/>
  <c r="A90" i="12"/>
  <c r="A90" i="1" s="1"/>
  <c r="CK1" i="6" s="1"/>
  <c r="A89" i="12"/>
  <c r="A89" i="1" s="1"/>
  <c r="CJ1" i="6" s="1"/>
  <c r="A88" i="12"/>
  <c r="A88" i="1" s="1"/>
  <c r="CI1" i="6" s="1"/>
  <c r="A87" i="12"/>
  <c r="A87" i="1" s="1"/>
  <c r="CH1" i="6" s="1"/>
  <c r="A86" i="12"/>
  <c r="A86" i="1" s="1"/>
  <c r="CG1" i="6" s="1"/>
  <c r="A85" i="12"/>
  <c r="A85" i="1" s="1"/>
  <c r="CF1" i="6" s="1"/>
  <c r="A84" i="12"/>
  <c r="A84" i="1" s="1"/>
  <c r="CE1" i="6" s="1"/>
  <c r="A83" i="12"/>
  <c r="A83" i="1" s="1"/>
  <c r="CD1" i="6" s="1"/>
  <c r="A82" i="12"/>
  <c r="A82" i="1" s="1"/>
  <c r="CC1" i="6" s="1"/>
  <c r="A81" i="12"/>
  <c r="A81" i="1" s="1"/>
  <c r="CB1" i="6" s="1"/>
  <c r="A80" i="12"/>
  <c r="A80" i="1" s="1"/>
  <c r="CA1" i="6" s="1"/>
  <c r="A79" i="12"/>
  <c r="A79" i="1" s="1"/>
  <c r="BZ1" i="6" s="1"/>
  <c r="A78" i="12"/>
  <c r="A78" i="1" s="1"/>
  <c r="BY1" i="6" s="1"/>
  <c r="A77" i="12"/>
  <c r="A77" i="1" s="1"/>
  <c r="BX1" i="6" s="1"/>
  <c r="A76" i="12"/>
  <c r="A76" i="1" s="1"/>
  <c r="BW1" i="6" s="1"/>
  <c r="A75" i="12"/>
  <c r="A75" i="1" s="1"/>
  <c r="BV1" i="6" s="1"/>
  <c r="A74" i="12"/>
  <c r="A74" i="1" s="1"/>
  <c r="BU1" i="6" s="1"/>
  <c r="A73" i="12"/>
  <c r="A73" i="1" s="1"/>
  <c r="BT1" i="6" s="1"/>
  <c r="A72" i="12"/>
  <c r="A72" i="1" s="1"/>
  <c r="BS1" i="6" s="1"/>
  <c r="A71" i="12"/>
  <c r="A71" i="1" s="1"/>
  <c r="BR1" i="6" s="1"/>
  <c r="A70" i="12"/>
  <c r="A70" i="1" s="1"/>
  <c r="BQ1" i="6" s="1"/>
  <c r="A69" i="12"/>
  <c r="A69" i="1" s="1"/>
  <c r="BP1" i="6" s="1"/>
  <c r="A68" i="12"/>
  <c r="A68" i="1" s="1"/>
  <c r="BO1" i="6" s="1"/>
  <c r="A67" i="12"/>
  <c r="A67" i="1" s="1"/>
  <c r="BN1" i="6" s="1"/>
  <c r="A66" i="12"/>
  <c r="A66" i="1" s="1"/>
  <c r="BM1" i="6" s="1"/>
  <c r="A65" i="12"/>
  <c r="A65" i="1" s="1"/>
  <c r="BL1" i="6" s="1"/>
  <c r="A64" i="12"/>
  <c r="A64" i="1" s="1"/>
  <c r="BK1" i="6" s="1"/>
  <c r="A63" i="12"/>
  <c r="A63" i="1" s="1"/>
  <c r="BJ1" i="6" s="1"/>
  <c r="A62" i="12"/>
  <c r="A62" i="1" s="1"/>
  <c r="BI1" i="6" s="1"/>
  <c r="A61" i="12"/>
  <c r="A61" i="1" s="1"/>
  <c r="BH1" i="6" s="1"/>
  <c r="A60" i="12"/>
  <c r="A60" i="1" s="1"/>
  <c r="BG1" i="6" s="1"/>
  <c r="A59" i="12"/>
  <c r="A59" i="1" s="1"/>
  <c r="BF1" i="6" s="1"/>
  <c r="A58" i="12"/>
  <c r="A57" i="12"/>
  <c r="A57" i="1" s="1"/>
  <c r="BD1" i="6" s="1"/>
  <c r="A56" i="12"/>
  <c r="A56" i="1" s="1"/>
  <c r="BC1" i="6" s="1"/>
  <c r="A55" i="12"/>
  <c r="A55" i="1" s="1"/>
  <c r="BB1" i="6" s="1"/>
  <c r="A54" i="12"/>
  <c r="A54" i="1" s="1"/>
  <c r="BA1" i="6" s="1"/>
  <c r="A53" i="12"/>
  <c r="A53" i="1" s="1"/>
  <c r="AZ1" i="6" s="1"/>
  <c r="A52" i="12"/>
  <c r="A52" i="1" s="1"/>
  <c r="AY1" i="6" s="1"/>
  <c r="A51" i="12"/>
  <c r="A51" i="1" s="1"/>
  <c r="AX1" i="6" s="1"/>
  <c r="A50" i="12"/>
  <c r="A50" i="1" s="1"/>
  <c r="AW1" i="6" s="1"/>
  <c r="A49" i="12"/>
  <c r="A48" i="12"/>
  <c r="A48" i="1" s="1"/>
  <c r="AU1" i="6" s="1"/>
  <c r="A47" i="12"/>
  <c r="A47" i="1" s="1"/>
  <c r="AT1" i="6" s="1"/>
  <c r="A46" i="12"/>
  <c r="A45" i="12"/>
  <c r="A45" i="1" s="1"/>
  <c r="AR1" i="6" s="1"/>
  <c r="A44" i="12"/>
  <c r="A44" i="1" s="1"/>
  <c r="AQ1" i="6" s="1"/>
  <c r="A43" i="12"/>
  <c r="A43" i="1" s="1"/>
  <c r="AP1" i="6" s="1"/>
  <c r="A42" i="12"/>
  <c r="A42" i="1" s="1"/>
  <c r="AO1" i="6" s="1"/>
  <c r="A41" i="12"/>
  <c r="A41" i="1" s="1"/>
  <c r="AN1" i="6" s="1"/>
  <c r="A40" i="12"/>
  <c r="A40" i="1" s="1"/>
  <c r="AM1" i="6" s="1"/>
  <c r="A39" i="12"/>
  <c r="A39" i="1" s="1"/>
  <c r="AL1" i="6" s="1"/>
  <c r="A38" i="12"/>
  <c r="A38" i="1" s="1"/>
  <c r="AK1" i="6" s="1"/>
  <c r="A37" i="12"/>
  <c r="A37" i="1" s="1"/>
  <c r="AJ1" i="6" s="1"/>
  <c r="A36" i="12"/>
  <c r="A36" i="1" s="1"/>
  <c r="AI1" i="6" s="1"/>
  <c r="A35" i="12"/>
  <c r="A35" i="1" s="1"/>
  <c r="AH1" i="6" s="1"/>
  <c r="A34" i="12"/>
  <c r="A34" i="1" s="1"/>
  <c r="AG1" i="6" s="1"/>
  <c r="A33" i="12"/>
  <c r="A33" i="1" s="1"/>
  <c r="AF1" i="6" s="1"/>
  <c r="A32" i="12"/>
  <c r="A32" i="1" s="1"/>
  <c r="AE1" i="6" s="1"/>
  <c r="A31" i="12"/>
  <c r="A31" i="1" s="1"/>
  <c r="AD1" i="6" s="1"/>
  <c r="A30" i="12"/>
  <c r="A30" i="1" s="1"/>
  <c r="AC1" i="6" s="1"/>
  <c r="A29" i="12"/>
  <c r="A29" i="1" s="1"/>
  <c r="AB1" i="6" s="1"/>
  <c r="A28" i="12"/>
  <c r="A28" i="1" s="1"/>
  <c r="AA1" i="6" s="1"/>
  <c r="A27" i="12"/>
  <c r="A27" i="1" s="1"/>
  <c r="Z1" i="6" s="1"/>
  <c r="A26" i="12"/>
  <c r="A26" i="1" s="1"/>
  <c r="Y1" i="6" s="1"/>
  <c r="A25" i="12"/>
  <c r="A25" i="1" s="1"/>
  <c r="X1" i="6" s="1"/>
  <c r="A24" i="12"/>
  <c r="A24" i="1" s="1"/>
  <c r="W1" i="6" s="1"/>
  <c r="A23" i="12"/>
  <c r="A22" i="12"/>
  <c r="A21" i="12"/>
  <c r="A21" i="1" s="1"/>
  <c r="T1" i="6" s="1"/>
  <c r="A20" i="12"/>
  <c r="A20" i="1" s="1"/>
  <c r="S1" i="6" s="1"/>
  <c r="A19" i="12"/>
  <c r="A19" i="1" s="1"/>
  <c r="R1" i="6" s="1"/>
  <c r="A18" i="12"/>
  <c r="A18" i="1" s="1"/>
  <c r="Q1" i="6" s="1"/>
  <c r="A17" i="12"/>
  <c r="A17" i="1" s="1"/>
  <c r="P1" i="6" s="1"/>
  <c r="A16" i="12"/>
  <c r="A16" i="1" s="1"/>
  <c r="O1" i="6" s="1"/>
  <c r="A15" i="12"/>
  <c r="A15" i="1" s="1"/>
  <c r="N1" i="6" s="1"/>
  <c r="A14" i="12"/>
  <c r="A14" i="1" s="1"/>
  <c r="M1" i="6" s="1"/>
  <c r="A13" i="12"/>
  <c r="A13" i="1" s="1"/>
  <c r="L1" i="6" s="1"/>
  <c r="A12" i="12"/>
  <c r="A12" i="1" s="1"/>
  <c r="K1" i="6" s="1"/>
  <c r="A11" i="12"/>
  <c r="A11" i="1" s="1"/>
  <c r="J1" i="6" s="1"/>
  <c r="A10" i="12"/>
  <c r="A10" i="1" s="1"/>
  <c r="I1" i="6" s="1"/>
  <c r="A9" i="12"/>
  <c r="A8" i="12"/>
  <c r="A8" i="1" s="1"/>
  <c r="G1" i="6" s="1"/>
  <c r="A7" i="12"/>
  <c r="A7" i="1" s="1"/>
  <c r="F1" i="6" s="1"/>
  <c r="A6" i="12"/>
  <c r="A5" i="12"/>
  <c r="A5" i="1" s="1"/>
  <c r="D1" i="6" s="1"/>
  <c r="A4" i="12"/>
  <c r="A4" i="1" s="1"/>
  <c r="C1" i="6" s="1"/>
  <c r="A3" i="12"/>
  <c r="A3" i="1" s="1"/>
  <c r="B1" i="6" s="1"/>
  <c r="A2" i="12"/>
  <c r="A2" i="1" s="1"/>
  <c r="A1" i="6" s="1"/>
  <c r="P222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" i="5"/>
  <c r="C222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M95" i="12" l="1"/>
  <c r="C117" i="12"/>
  <c r="C117" i="1" s="1"/>
  <c r="DL3" i="6" s="1"/>
  <c r="I117" i="12"/>
  <c r="I117" i="1" s="1"/>
  <c r="DL9" i="6" s="1"/>
  <c r="D117" i="12"/>
  <c r="D117" i="1" s="1"/>
  <c r="DL4" i="6" s="1"/>
  <c r="D82" i="12"/>
  <c r="D82" i="1" s="1"/>
  <c r="CC4" i="6" s="1"/>
  <c r="E82" i="12"/>
  <c r="E82" i="1" s="1"/>
  <c r="CC5" i="6" s="1"/>
  <c r="B82" i="12"/>
  <c r="B82" i="1" s="1"/>
  <c r="CC2" i="6" s="1"/>
  <c r="F63" i="12"/>
  <c r="F63" i="1" s="1"/>
  <c r="BJ6" i="6" s="1"/>
  <c r="J16" i="12"/>
  <c r="J16" i="1" s="1"/>
  <c r="O10" i="6" s="1"/>
  <c r="I16" i="12"/>
  <c r="I16" i="1" s="1"/>
  <c r="O9" i="6" s="1"/>
  <c r="E16" i="12"/>
  <c r="E16" i="1" s="1"/>
  <c r="O5" i="6" s="1"/>
  <c r="D16" i="12"/>
  <c r="D16" i="1" s="1"/>
  <c r="O4" i="6" s="1"/>
  <c r="H16" i="12"/>
  <c r="H16" i="1" s="1"/>
  <c r="O8" i="6" s="1"/>
  <c r="G16" i="12"/>
  <c r="G16" i="1" s="1"/>
  <c r="O7" i="6" s="1"/>
  <c r="F16" i="12"/>
  <c r="F16" i="1" s="1"/>
  <c r="O6" i="6" s="1"/>
  <c r="C16" i="12"/>
  <c r="C16" i="1" s="1"/>
  <c r="O3" i="6" s="1"/>
  <c r="B16" i="12"/>
  <c r="B16" i="1" s="1"/>
  <c r="O2" i="6" s="1"/>
  <c r="D46" i="12"/>
  <c r="D46" i="1" s="1"/>
  <c r="AS4" i="6" s="1"/>
  <c r="M53" i="12"/>
  <c r="E75" i="12"/>
  <c r="E75" i="1" s="1"/>
  <c r="BV5" i="6" s="1"/>
  <c r="D75" i="12"/>
  <c r="D75" i="1" s="1"/>
  <c r="BV4" i="6" s="1"/>
  <c r="B75" i="12"/>
  <c r="B75" i="1" s="1"/>
  <c r="BV2" i="6" s="1"/>
  <c r="J82" i="12"/>
  <c r="J82" i="1" s="1"/>
  <c r="CC10" i="6" s="1"/>
  <c r="M89" i="12"/>
  <c r="M125" i="12"/>
  <c r="H45" i="12"/>
  <c r="H45" i="1" s="1"/>
  <c r="AR8" i="6" s="1"/>
  <c r="G45" i="12"/>
  <c r="G45" i="1" s="1"/>
  <c r="AR7" i="6" s="1"/>
  <c r="J45" i="12"/>
  <c r="J45" i="1" s="1"/>
  <c r="AR10" i="6" s="1"/>
  <c r="I45" i="12"/>
  <c r="I45" i="1" s="1"/>
  <c r="AR9" i="6" s="1"/>
  <c r="F45" i="12"/>
  <c r="F45" i="1" s="1"/>
  <c r="AR6" i="6" s="1"/>
  <c r="E45" i="12"/>
  <c r="E45" i="1" s="1"/>
  <c r="AR5" i="6" s="1"/>
  <c r="D45" i="12"/>
  <c r="D45" i="1" s="1"/>
  <c r="AR4" i="6" s="1"/>
  <c r="M59" i="12"/>
  <c r="K124" i="12"/>
  <c r="B124" i="1"/>
  <c r="DS2" i="6" s="1"/>
  <c r="B76" i="12"/>
  <c r="B76" i="1" s="1"/>
  <c r="BW2" i="6" s="1"/>
  <c r="J76" i="12"/>
  <c r="J76" i="1" s="1"/>
  <c r="BW10" i="6" s="1"/>
  <c r="E52" i="12"/>
  <c r="E52" i="1" s="1"/>
  <c r="AY5" i="6" s="1"/>
  <c r="D52" i="12"/>
  <c r="D52" i="1" s="1"/>
  <c r="AY4" i="6" s="1"/>
  <c r="B52" i="12"/>
  <c r="B52" i="1" s="1"/>
  <c r="AY2" i="6" s="1"/>
  <c r="M23" i="12"/>
  <c r="J46" i="12"/>
  <c r="J46" i="1" s="1"/>
  <c r="AS10" i="6" s="1"/>
  <c r="H46" i="12"/>
  <c r="H46" i="1" s="1"/>
  <c r="AS8" i="6" s="1"/>
  <c r="G46" i="12"/>
  <c r="G46" i="1" s="1"/>
  <c r="AS7" i="6" s="1"/>
  <c r="N17" i="12"/>
  <c r="M17" i="12"/>
  <c r="J33" i="12"/>
  <c r="J33" i="1" s="1"/>
  <c r="AF10" i="6" s="1"/>
  <c r="I33" i="12"/>
  <c r="I33" i="1" s="1"/>
  <c r="AF9" i="6" s="1"/>
  <c r="F33" i="12"/>
  <c r="F33" i="1" s="1"/>
  <c r="AF6" i="6" s="1"/>
  <c r="H33" i="12"/>
  <c r="H33" i="1" s="1"/>
  <c r="AF8" i="6" s="1"/>
  <c r="G33" i="12"/>
  <c r="G33" i="1" s="1"/>
  <c r="AF7" i="6" s="1"/>
  <c r="E33" i="12"/>
  <c r="E33" i="1" s="1"/>
  <c r="AF5" i="6" s="1"/>
  <c r="D33" i="12"/>
  <c r="D33" i="1" s="1"/>
  <c r="AF4" i="6" s="1"/>
  <c r="C33" i="12"/>
  <c r="C33" i="1" s="1"/>
  <c r="AF3" i="6" s="1"/>
  <c r="M47" i="12"/>
  <c r="I69" i="12"/>
  <c r="I69" i="1" s="1"/>
  <c r="BP9" i="6" s="1"/>
  <c r="H69" i="12"/>
  <c r="H69" i="1" s="1"/>
  <c r="BP8" i="6" s="1"/>
  <c r="F69" i="12"/>
  <c r="F69" i="1" s="1"/>
  <c r="BP6" i="6" s="1"/>
  <c r="E69" i="12"/>
  <c r="E69" i="1" s="1"/>
  <c r="BP5" i="6" s="1"/>
  <c r="B69" i="12"/>
  <c r="B69" i="1" s="1"/>
  <c r="BP2" i="6" s="1"/>
  <c r="G76" i="12"/>
  <c r="G76" i="1" s="1"/>
  <c r="BW7" i="6" s="1"/>
  <c r="M83" i="12"/>
  <c r="M119" i="12"/>
  <c r="I58" i="12"/>
  <c r="I58" i="1" s="1"/>
  <c r="BE9" i="6" s="1"/>
  <c r="H58" i="12"/>
  <c r="H58" i="1" s="1"/>
  <c r="BE8" i="6" s="1"/>
  <c r="J117" i="12"/>
  <c r="J117" i="1" s="1"/>
  <c r="DL10" i="6" s="1"/>
  <c r="J52" i="12"/>
  <c r="J52" i="1" s="1"/>
  <c r="AY10" i="6" s="1"/>
  <c r="E10" i="12"/>
  <c r="E10" i="1" s="1"/>
  <c r="I5" i="6" s="1"/>
  <c r="D10" i="12"/>
  <c r="D10" i="1" s="1"/>
  <c r="I4" i="6" s="1"/>
  <c r="C10" i="12"/>
  <c r="C10" i="1" s="1"/>
  <c r="I3" i="6" s="1"/>
  <c r="B10" i="12"/>
  <c r="B10" i="1" s="1"/>
  <c r="I2" i="6" s="1"/>
  <c r="J10" i="12"/>
  <c r="J10" i="1" s="1"/>
  <c r="I10" i="6" s="1"/>
  <c r="I10" i="12"/>
  <c r="I10" i="1" s="1"/>
  <c r="I9" i="6" s="1"/>
  <c r="H10" i="12"/>
  <c r="H10" i="1" s="1"/>
  <c r="I8" i="6" s="1"/>
  <c r="B106" i="12"/>
  <c r="B106" i="1" s="1"/>
  <c r="DA2" i="6" s="1"/>
  <c r="C106" i="12"/>
  <c r="C106" i="1" s="1"/>
  <c r="DA3" i="6" s="1"/>
  <c r="D106" i="12"/>
  <c r="D106" i="1" s="1"/>
  <c r="DA4" i="6" s="1"/>
  <c r="B45" i="12"/>
  <c r="B45" i="1" s="1"/>
  <c r="AR2" i="6" s="1"/>
  <c r="M71" i="12"/>
  <c r="N11" i="12"/>
  <c r="M11" i="12"/>
  <c r="J20" i="12"/>
  <c r="J20" i="1" s="1"/>
  <c r="S10" i="6" s="1"/>
  <c r="E20" i="12"/>
  <c r="E20" i="1" s="1"/>
  <c r="S5" i="6" s="1"/>
  <c r="D20" i="12"/>
  <c r="D20" i="1" s="1"/>
  <c r="S4" i="6" s="1"/>
  <c r="C20" i="12"/>
  <c r="C20" i="1" s="1"/>
  <c r="S3" i="6" s="1"/>
  <c r="B20" i="12"/>
  <c r="B20" i="1" s="1"/>
  <c r="S2" i="6" s="1"/>
  <c r="H27" i="12"/>
  <c r="H27" i="1" s="1"/>
  <c r="Z8" i="6" s="1"/>
  <c r="J27" i="12"/>
  <c r="J27" i="1" s="1"/>
  <c r="Z10" i="6" s="1"/>
  <c r="J41" i="12"/>
  <c r="J41" i="1" s="1"/>
  <c r="AN10" i="6" s="1"/>
  <c r="I41" i="12"/>
  <c r="I41" i="1" s="1"/>
  <c r="AN9" i="6" s="1"/>
  <c r="H41" i="12"/>
  <c r="H41" i="1" s="1"/>
  <c r="AN8" i="6" s="1"/>
  <c r="G41" i="12"/>
  <c r="G41" i="1" s="1"/>
  <c r="AN7" i="6" s="1"/>
  <c r="F41" i="12"/>
  <c r="F41" i="1" s="1"/>
  <c r="AN6" i="6" s="1"/>
  <c r="E41" i="12"/>
  <c r="E41" i="1" s="1"/>
  <c r="AN5" i="6" s="1"/>
  <c r="D41" i="12"/>
  <c r="D41" i="1" s="1"/>
  <c r="AN4" i="6" s="1"/>
  <c r="J99" i="12"/>
  <c r="J99" i="1" s="1"/>
  <c r="CT10" i="6" s="1"/>
  <c r="H99" i="12"/>
  <c r="H99" i="1" s="1"/>
  <c r="CT8" i="6" s="1"/>
  <c r="C113" i="12"/>
  <c r="C113" i="1" s="1"/>
  <c r="DH3" i="6" s="1"/>
  <c r="B113" i="12"/>
  <c r="B113" i="1" s="1"/>
  <c r="DH2" i="6" s="1"/>
  <c r="I113" i="12"/>
  <c r="I113" i="1" s="1"/>
  <c r="DH9" i="6" s="1"/>
  <c r="H113" i="12"/>
  <c r="H113" i="1" s="1"/>
  <c r="DH8" i="6" s="1"/>
  <c r="G113" i="12"/>
  <c r="G113" i="1" s="1"/>
  <c r="DH7" i="6" s="1"/>
  <c r="J113" i="12"/>
  <c r="J113" i="1" s="1"/>
  <c r="DH10" i="6" s="1"/>
  <c r="F113" i="12"/>
  <c r="F113" i="1" s="1"/>
  <c r="DH6" i="6" s="1"/>
  <c r="D113" i="12"/>
  <c r="D113" i="1" s="1"/>
  <c r="DH4" i="6" s="1"/>
  <c r="E113" i="12"/>
  <c r="E113" i="1" s="1"/>
  <c r="DH5" i="6" s="1"/>
  <c r="M35" i="12"/>
  <c r="H57" i="12"/>
  <c r="H57" i="1" s="1"/>
  <c r="BD8" i="6" s="1"/>
  <c r="G57" i="12"/>
  <c r="G57" i="1" s="1"/>
  <c r="BD7" i="6" s="1"/>
  <c r="J57" i="12"/>
  <c r="J57" i="1" s="1"/>
  <c r="BD10" i="6" s="1"/>
  <c r="F57" i="12"/>
  <c r="F57" i="1" s="1"/>
  <c r="BD6" i="6" s="1"/>
  <c r="E57" i="12"/>
  <c r="E57" i="1" s="1"/>
  <c r="BD5" i="6" s="1"/>
  <c r="D57" i="12"/>
  <c r="D57" i="1" s="1"/>
  <c r="BD4" i="6" s="1"/>
  <c r="F46" i="12"/>
  <c r="F46" i="1" s="1"/>
  <c r="AS6" i="6" s="1"/>
  <c r="C57" i="12"/>
  <c r="C57" i="1" s="1"/>
  <c r="BD3" i="6" s="1"/>
  <c r="N5" i="12"/>
  <c r="M5" i="12"/>
  <c r="H22" i="12"/>
  <c r="H22" i="1" s="1"/>
  <c r="U8" i="6" s="1"/>
  <c r="G22" i="12"/>
  <c r="G22" i="1" s="1"/>
  <c r="U7" i="6" s="1"/>
  <c r="E22" i="12"/>
  <c r="E22" i="1" s="1"/>
  <c r="U5" i="6" s="1"/>
  <c r="D22" i="12"/>
  <c r="D22" i="1" s="1"/>
  <c r="U4" i="6" s="1"/>
  <c r="I130" i="12"/>
  <c r="I130" i="1" s="1"/>
  <c r="DY9" i="6" s="1"/>
  <c r="E130" i="12"/>
  <c r="E130" i="1" s="1"/>
  <c r="DY5" i="6" s="1"/>
  <c r="F58" i="12"/>
  <c r="F58" i="1" s="1"/>
  <c r="BE6" i="6" s="1"/>
  <c r="C28" i="12"/>
  <c r="C28" i="1" s="1"/>
  <c r="AA3" i="6" s="1"/>
  <c r="D28" i="12"/>
  <c r="D28" i="1" s="1"/>
  <c r="AA4" i="6" s="1"/>
  <c r="J15" i="12"/>
  <c r="J15" i="1" s="1"/>
  <c r="N10" i="6" s="1"/>
  <c r="C15" i="12"/>
  <c r="C15" i="1" s="1"/>
  <c r="N3" i="6" s="1"/>
  <c r="D63" i="12"/>
  <c r="D63" i="1" s="1"/>
  <c r="BJ4" i="6" s="1"/>
  <c r="B63" i="12"/>
  <c r="B63" i="1" s="1"/>
  <c r="BJ2" i="6" s="1"/>
  <c r="J77" i="12"/>
  <c r="J77" i="1" s="1"/>
  <c r="BX10" i="6" s="1"/>
  <c r="I77" i="12"/>
  <c r="I77" i="1" s="1"/>
  <c r="BX9" i="6" s="1"/>
  <c r="E77" i="12"/>
  <c r="E77" i="1" s="1"/>
  <c r="BX5" i="6" s="1"/>
  <c r="H77" i="12"/>
  <c r="H77" i="1" s="1"/>
  <c r="BX8" i="6" s="1"/>
  <c r="G77" i="12"/>
  <c r="G77" i="1" s="1"/>
  <c r="BX7" i="6" s="1"/>
  <c r="F77" i="12"/>
  <c r="F77" i="1" s="1"/>
  <c r="BX6" i="6" s="1"/>
  <c r="D77" i="12"/>
  <c r="D77" i="1" s="1"/>
  <c r="BX4" i="6" s="1"/>
  <c r="C77" i="12"/>
  <c r="C77" i="1" s="1"/>
  <c r="BX3" i="6" s="1"/>
  <c r="B77" i="12"/>
  <c r="B77" i="1" s="1"/>
  <c r="BX2" i="6" s="1"/>
  <c r="I20" i="12"/>
  <c r="I20" i="1" s="1"/>
  <c r="S9" i="6" s="1"/>
  <c r="E46" i="12"/>
  <c r="E46" i="1" s="1"/>
  <c r="AS5" i="6" s="1"/>
  <c r="F4" i="12"/>
  <c r="F4" i="1" s="1"/>
  <c r="C6" i="6" s="1"/>
  <c r="E4" i="12"/>
  <c r="E4" i="1" s="1"/>
  <c r="C5" i="6" s="1"/>
  <c r="D4" i="12"/>
  <c r="D4" i="1" s="1"/>
  <c r="C4" i="6" s="1"/>
  <c r="C4" i="12"/>
  <c r="C4" i="1" s="1"/>
  <c r="C3" i="6" s="1"/>
  <c r="B4" i="12"/>
  <c r="B4" i="1" s="1"/>
  <c r="C2" i="6" s="1"/>
  <c r="J4" i="12"/>
  <c r="J4" i="1" s="1"/>
  <c r="C10" i="6" s="1"/>
  <c r="I4" i="12"/>
  <c r="I4" i="1" s="1"/>
  <c r="C9" i="6" s="1"/>
  <c r="I93" i="12"/>
  <c r="I93" i="1" s="1"/>
  <c r="CN9" i="6" s="1"/>
  <c r="D93" i="12"/>
  <c r="D93" i="1" s="1"/>
  <c r="CN4" i="6" s="1"/>
  <c r="C93" i="12"/>
  <c r="C93" i="1" s="1"/>
  <c r="CN3" i="6" s="1"/>
  <c r="M107" i="12"/>
  <c r="J29" i="12"/>
  <c r="J29" i="1" s="1"/>
  <c r="AB10" i="6" s="1"/>
  <c r="G29" i="12"/>
  <c r="G29" i="1" s="1"/>
  <c r="AB7" i="6" s="1"/>
  <c r="F29" i="12"/>
  <c r="F29" i="1" s="1"/>
  <c r="AB6" i="6" s="1"/>
  <c r="I29" i="12"/>
  <c r="I29" i="1" s="1"/>
  <c r="AB9" i="6" s="1"/>
  <c r="H29" i="12"/>
  <c r="H29" i="1" s="1"/>
  <c r="AB8" i="6" s="1"/>
  <c r="E29" i="12"/>
  <c r="E29" i="1" s="1"/>
  <c r="AB5" i="6" s="1"/>
  <c r="D29" i="12"/>
  <c r="D29" i="1" s="1"/>
  <c r="AB4" i="6" s="1"/>
  <c r="C29" i="12"/>
  <c r="C29" i="1" s="1"/>
  <c r="AB3" i="6" s="1"/>
  <c r="B65" i="12"/>
  <c r="B65" i="1" s="1"/>
  <c r="BL2" i="6" s="1"/>
  <c r="I65" i="12"/>
  <c r="I65" i="1" s="1"/>
  <c r="BL9" i="6" s="1"/>
  <c r="H65" i="12"/>
  <c r="H65" i="1" s="1"/>
  <c r="BL8" i="6" s="1"/>
  <c r="J65" i="12"/>
  <c r="J65" i="1" s="1"/>
  <c r="BL10" i="6" s="1"/>
  <c r="G65" i="12"/>
  <c r="G65" i="1" s="1"/>
  <c r="BL7" i="6" s="1"/>
  <c r="F65" i="12"/>
  <c r="F65" i="1" s="1"/>
  <c r="BL6" i="6" s="1"/>
  <c r="E65" i="12"/>
  <c r="E65" i="1" s="1"/>
  <c r="BL5" i="6" s="1"/>
  <c r="J87" i="12"/>
  <c r="J87" i="1" s="1"/>
  <c r="CH10" i="6" s="1"/>
  <c r="C87" i="12"/>
  <c r="C87" i="1" s="1"/>
  <c r="CH3" i="6" s="1"/>
  <c r="B87" i="12"/>
  <c r="B87" i="1" s="1"/>
  <c r="CH2" i="6" s="1"/>
  <c r="M101" i="12"/>
  <c r="H123" i="12"/>
  <c r="H123" i="1" s="1"/>
  <c r="DR8" i="6" s="1"/>
  <c r="I123" i="12"/>
  <c r="I123" i="1" s="1"/>
  <c r="DR9" i="6" s="1"/>
  <c r="F10" i="12"/>
  <c r="F10" i="1" s="1"/>
  <c r="I6" i="6" s="1"/>
  <c r="B22" i="12"/>
  <c r="B22" i="1" s="1"/>
  <c r="U2" i="6" s="1"/>
  <c r="G58" i="12"/>
  <c r="G58" i="1" s="1"/>
  <c r="BE7" i="6" s="1"/>
  <c r="J24" i="12"/>
  <c r="J24" i="1" s="1"/>
  <c r="W10" i="6" s="1"/>
  <c r="I36" i="12"/>
  <c r="I36" i="1" s="1"/>
  <c r="AI9" i="6" s="1"/>
  <c r="G48" i="12"/>
  <c r="G48" i="1" s="1"/>
  <c r="AU7" i="6" s="1"/>
  <c r="I60" i="12"/>
  <c r="I60" i="1" s="1"/>
  <c r="BG9" i="6" s="1"/>
  <c r="G66" i="12"/>
  <c r="G66" i="1" s="1"/>
  <c r="BM7" i="6" s="1"/>
  <c r="G72" i="12"/>
  <c r="G72" i="1" s="1"/>
  <c r="BS7" i="6" s="1"/>
  <c r="D78" i="12"/>
  <c r="D78" i="1" s="1"/>
  <c r="BY4" i="6" s="1"/>
  <c r="F84" i="12"/>
  <c r="F84" i="1" s="1"/>
  <c r="CE6" i="6" s="1"/>
  <c r="B90" i="12"/>
  <c r="B90" i="1" s="1"/>
  <c r="CK2" i="6" s="1"/>
  <c r="J96" i="12"/>
  <c r="J96" i="1" s="1"/>
  <c r="CQ10" i="6" s="1"/>
  <c r="B102" i="12"/>
  <c r="B102" i="1" s="1"/>
  <c r="CW2" i="6" s="1"/>
  <c r="I108" i="12"/>
  <c r="I108" i="1" s="1"/>
  <c r="DC9" i="6" s="1"/>
  <c r="B114" i="12"/>
  <c r="B114" i="1" s="1"/>
  <c r="DI2" i="6" s="1"/>
  <c r="I120" i="12"/>
  <c r="I120" i="1" s="1"/>
  <c r="DO9" i="6" s="1"/>
  <c r="D126" i="12"/>
  <c r="D126" i="1" s="1"/>
  <c r="DU4" i="6" s="1"/>
  <c r="B8" i="12"/>
  <c r="B8" i="1" s="1"/>
  <c r="G2" i="6" s="1"/>
  <c r="J25" i="12"/>
  <c r="J25" i="1" s="1"/>
  <c r="X10" i="6" s="1"/>
  <c r="F30" i="12"/>
  <c r="F30" i="1" s="1"/>
  <c r="AC6" i="6" s="1"/>
  <c r="I31" i="12"/>
  <c r="I31" i="1" s="1"/>
  <c r="AD9" i="6" s="1"/>
  <c r="G42" i="12"/>
  <c r="G42" i="1" s="1"/>
  <c r="AO7" i="6" s="1"/>
  <c r="J43" i="12"/>
  <c r="J43" i="1" s="1"/>
  <c r="AP10" i="6" s="1"/>
  <c r="G54" i="12"/>
  <c r="G54" i="1" s="1"/>
  <c r="BA7" i="6" s="1"/>
  <c r="J55" i="12"/>
  <c r="J55" i="1" s="1"/>
  <c r="BB10" i="6" s="1"/>
  <c r="B61" i="12"/>
  <c r="B61" i="1" s="1"/>
  <c r="BH2" i="6" s="1"/>
  <c r="B64" i="12"/>
  <c r="C67" i="12"/>
  <c r="C67" i="1" s="1"/>
  <c r="BN3" i="6" s="1"/>
  <c r="D70" i="12"/>
  <c r="D70" i="1" s="1"/>
  <c r="BQ4" i="6" s="1"/>
  <c r="J73" i="12"/>
  <c r="J73" i="1" s="1"/>
  <c r="BT10" i="6" s="1"/>
  <c r="F78" i="12"/>
  <c r="F78" i="1" s="1"/>
  <c r="BY6" i="6" s="1"/>
  <c r="B91" i="12"/>
  <c r="B91" i="1" s="1"/>
  <c r="CL2" i="6" s="1"/>
  <c r="E94" i="12"/>
  <c r="E94" i="1" s="1"/>
  <c r="CO5" i="6" s="1"/>
  <c r="J93" i="12"/>
  <c r="J93" i="1" s="1"/>
  <c r="CN10" i="6" s="1"/>
  <c r="AG137" i="1"/>
  <c r="EF17" i="6"/>
  <c r="EF1" i="6"/>
  <c r="FP1" i="6"/>
  <c r="FP17" i="6"/>
  <c r="AG173" i="1"/>
  <c r="G102" i="12"/>
  <c r="G102" i="1" s="1"/>
  <c r="CW7" i="6" s="1"/>
  <c r="C102" i="12"/>
  <c r="C102" i="1" s="1"/>
  <c r="CW3" i="6" s="1"/>
  <c r="G114" i="12"/>
  <c r="G114" i="1" s="1"/>
  <c r="DI7" i="6" s="1"/>
  <c r="F114" i="12"/>
  <c r="F114" i="1" s="1"/>
  <c r="DI6" i="6" s="1"/>
  <c r="D114" i="12"/>
  <c r="D114" i="1" s="1"/>
  <c r="DI4" i="6" s="1"/>
  <c r="I126" i="12"/>
  <c r="I126" i="1" s="1"/>
  <c r="DU9" i="6" s="1"/>
  <c r="H126" i="12"/>
  <c r="H126" i="1" s="1"/>
  <c r="DU8" i="6" s="1"/>
  <c r="F126" i="12"/>
  <c r="F126" i="1" s="1"/>
  <c r="DU6" i="6" s="1"/>
  <c r="E126" i="12"/>
  <c r="E126" i="1" s="1"/>
  <c r="DU5" i="6" s="1"/>
  <c r="G30" i="12"/>
  <c r="G30" i="1" s="1"/>
  <c r="AC7" i="6" s="1"/>
  <c r="J31" i="12"/>
  <c r="J31" i="1" s="1"/>
  <c r="AD10" i="6" s="1"/>
  <c r="H42" i="12"/>
  <c r="H42" i="1" s="1"/>
  <c r="AO8" i="6" s="1"/>
  <c r="B49" i="12"/>
  <c r="B49" i="1" s="1"/>
  <c r="AV2" i="6" s="1"/>
  <c r="H54" i="12"/>
  <c r="H54" i="1" s="1"/>
  <c r="BA8" i="6" s="1"/>
  <c r="C61" i="12"/>
  <c r="C61" i="1" s="1"/>
  <c r="BH3" i="6" s="1"/>
  <c r="D67" i="12"/>
  <c r="D67" i="1" s="1"/>
  <c r="BN4" i="6" s="1"/>
  <c r="E70" i="12"/>
  <c r="E70" i="1" s="1"/>
  <c r="BQ5" i="6" s="1"/>
  <c r="H78" i="12"/>
  <c r="H78" i="1" s="1"/>
  <c r="BY8" i="6" s="1"/>
  <c r="C91" i="12"/>
  <c r="C91" i="1" s="1"/>
  <c r="CL3" i="6" s="1"/>
  <c r="D102" i="12"/>
  <c r="D102" i="1" s="1"/>
  <c r="CW4" i="6" s="1"/>
  <c r="B129" i="12"/>
  <c r="B129" i="1" s="1"/>
  <c r="DX2" i="6" s="1"/>
  <c r="M6" i="12"/>
  <c r="M12" i="12"/>
  <c r="F12" i="12" s="1"/>
  <c r="F12" i="1" s="1"/>
  <c r="K6" i="6" s="1"/>
  <c r="M18" i="12"/>
  <c r="G73" i="12"/>
  <c r="G73" i="1" s="1"/>
  <c r="BT7" i="6" s="1"/>
  <c r="G85" i="12"/>
  <c r="G85" i="1" s="1"/>
  <c r="CF7" i="6" s="1"/>
  <c r="F97" i="12"/>
  <c r="F97" i="1" s="1"/>
  <c r="CR6" i="6" s="1"/>
  <c r="G109" i="12"/>
  <c r="G109" i="1" s="1"/>
  <c r="DD7" i="6" s="1"/>
  <c r="H121" i="12"/>
  <c r="H121" i="1" s="1"/>
  <c r="DP8" i="6" s="1"/>
  <c r="D8" i="12"/>
  <c r="D8" i="1" s="1"/>
  <c r="G4" i="6" s="1"/>
  <c r="F22" i="12"/>
  <c r="F22" i="1" s="1"/>
  <c r="U6" i="6" s="1"/>
  <c r="B28" i="12"/>
  <c r="B28" i="1" s="1"/>
  <c r="AA2" i="6" s="1"/>
  <c r="H30" i="12"/>
  <c r="H30" i="1" s="1"/>
  <c r="AC8" i="6" s="1"/>
  <c r="H34" i="12"/>
  <c r="H34" i="1" s="1"/>
  <c r="AG8" i="6" s="1"/>
  <c r="B37" i="12"/>
  <c r="B37" i="1" s="1"/>
  <c r="AJ2" i="6" s="1"/>
  <c r="C40" i="12"/>
  <c r="C40" i="1" s="1"/>
  <c r="AM3" i="6" s="1"/>
  <c r="I42" i="12"/>
  <c r="I42" i="1" s="1"/>
  <c r="AO9" i="6" s="1"/>
  <c r="I46" i="12"/>
  <c r="I46" i="1" s="1"/>
  <c r="AS9" i="6" s="1"/>
  <c r="C49" i="12"/>
  <c r="C49" i="1" s="1"/>
  <c r="AV3" i="6" s="1"/>
  <c r="C52" i="12"/>
  <c r="C52" i="1" s="1"/>
  <c r="AY3" i="6" s="1"/>
  <c r="I54" i="12"/>
  <c r="I54" i="1" s="1"/>
  <c r="BA9" i="6" s="1"/>
  <c r="J58" i="12"/>
  <c r="J58" i="1" s="1"/>
  <c r="BE10" i="6" s="1"/>
  <c r="D61" i="12"/>
  <c r="D61" i="1" s="1"/>
  <c r="BH4" i="6" s="1"/>
  <c r="D64" i="12"/>
  <c r="D64" i="1" s="1"/>
  <c r="BK4" i="6" s="1"/>
  <c r="E67" i="12"/>
  <c r="E67" i="1" s="1"/>
  <c r="BN5" i="6" s="1"/>
  <c r="F70" i="12"/>
  <c r="F70" i="1" s="1"/>
  <c r="BQ6" i="6" s="1"/>
  <c r="C82" i="12"/>
  <c r="C82" i="1" s="1"/>
  <c r="CC3" i="6" s="1"/>
  <c r="B88" i="12"/>
  <c r="B88" i="1" s="1"/>
  <c r="CI2" i="6" s="1"/>
  <c r="D91" i="12"/>
  <c r="D91" i="1" s="1"/>
  <c r="CL4" i="6" s="1"/>
  <c r="G94" i="12"/>
  <c r="G94" i="1" s="1"/>
  <c r="CO7" i="6" s="1"/>
  <c r="H100" i="12"/>
  <c r="H100" i="1" s="1"/>
  <c r="CU8" i="6" s="1"/>
  <c r="F102" i="12"/>
  <c r="F102" i="1" s="1"/>
  <c r="CW6" i="6" s="1"/>
  <c r="C129" i="12"/>
  <c r="C129" i="1" s="1"/>
  <c r="DX3" i="6" s="1"/>
  <c r="F39" i="12"/>
  <c r="F39" i="1" s="1"/>
  <c r="AL6" i="6" s="1"/>
  <c r="D69" i="12"/>
  <c r="D69" i="1" s="1"/>
  <c r="BP4" i="6" s="1"/>
  <c r="M132" i="12"/>
  <c r="C132" i="12" s="1"/>
  <c r="C132" i="1" s="1"/>
  <c r="EA3" i="6" s="1"/>
  <c r="N132" i="12"/>
  <c r="EG17" i="6"/>
  <c r="EG1" i="6"/>
  <c r="AC138" i="1"/>
  <c r="I30" i="12"/>
  <c r="I30" i="1" s="1"/>
  <c r="AC9" i="6" s="1"/>
  <c r="M13" i="12"/>
  <c r="F91" i="12"/>
  <c r="F91" i="1" s="1"/>
  <c r="CL6" i="6" s="1"/>
  <c r="F103" i="12"/>
  <c r="F103" i="1" s="1"/>
  <c r="CX6" i="6" s="1"/>
  <c r="N147" i="12"/>
  <c r="M147" i="12"/>
  <c r="M26" i="12"/>
  <c r="I26" i="12" s="1"/>
  <c r="I26" i="1" s="1"/>
  <c r="Y9" i="6" s="1"/>
  <c r="M32" i="12"/>
  <c r="M38" i="12"/>
  <c r="C38" i="12" s="1"/>
  <c r="C38" i="1" s="1"/>
  <c r="AK3" i="6" s="1"/>
  <c r="M44" i="12"/>
  <c r="M50" i="12"/>
  <c r="F50" i="12" s="1"/>
  <c r="F50" i="1" s="1"/>
  <c r="AW6" i="6" s="1"/>
  <c r="M56" i="12"/>
  <c r="M62" i="12"/>
  <c r="C62" i="12" s="1"/>
  <c r="C62" i="1" s="1"/>
  <c r="BI3" i="6" s="1"/>
  <c r="M68" i="12"/>
  <c r="M74" i="12"/>
  <c r="I74" i="12" s="1"/>
  <c r="I74" i="1" s="1"/>
  <c r="BU9" i="6" s="1"/>
  <c r="M80" i="12"/>
  <c r="M86" i="12"/>
  <c r="G86" i="12" s="1"/>
  <c r="G86" i="1" s="1"/>
  <c r="CG7" i="6" s="1"/>
  <c r="M92" i="12"/>
  <c r="M98" i="12"/>
  <c r="E98" i="12" s="1"/>
  <c r="E98" i="1" s="1"/>
  <c r="CS5" i="6" s="1"/>
  <c r="M104" i="12"/>
  <c r="M110" i="12"/>
  <c r="G110" i="12" s="1"/>
  <c r="G110" i="1" s="1"/>
  <c r="DE7" i="6" s="1"/>
  <c r="M116" i="12"/>
  <c r="M122" i="12"/>
  <c r="E122" i="12" s="1"/>
  <c r="E122" i="1" s="1"/>
  <c r="DQ5" i="6" s="1"/>
  <c r="F129" i="12"/>
  <c r="F129" i="1" s="1"/>
  <c r="DX6" i="6" s="1"/>
  <c r="E129" i="12"/>
  <c r="E129" i="1" s="1"/>
  <c r="DX5" i="6" s="1"/>
  <c r="G8" i="12"/>
  <c r="G8" i="1" s="1"/>
  <c r="G7" i="6" s="1"/>
  <c r="F20" i="12"/>
  <c r="F20" i="1" s="1"/>
  <c r="S6" i="6" s="1"/>
  <c r="I22" i="12"/>
  <c r="I22" i="1" s="1"/>
  <c r="U9" i="6" s="1"/>
  <c r="C25" i="12"/>
  <c r="C25" i="1" s="1"/>
  <c r="X3" i="6" s="1"/>
  <c r="E28" i="12"/>
  <c r="E28" i="1" s="1"/>
  <c r="AA5" i="6" s="1"/>
  <c r="B31" i="12"/>
  <c r="B31" i="1" s="1"/>
  <c r="AD2" i="6" s="1"/>
  <c r="E37" i="12"/>
  <c r="E37" i="1" s="1"/>
  <c r="AJ5" i="6" s="1"/>
  <c r="F40" i="12"/>
  <c r="F40" i="1" s="1"/>
  <c r="AM6" i="6" s="1"/>
  <c r="C43" i="12"/>
  <c r="C43" i="1" s="1"/>
  <c r="AP3" i="6" s="1"/>
  <c r="F49" i="12"/>
  <c r="F49" i="1" s="1"/>
  <c r="AV6" i="6" s="1"/>
  <c r="F52" i="12"/>
  <c r="F52" i="1" s="1"/>
  <c r="AY6" i="6" s="1"/>
  <c r="C55" i="12"/>
  <c r="C55" i="1" s="1"/>
  <c r="BB3" i="6" s="1"/>
  <c r="G61" i="12"/>
  <c r="G61" i="1" s="1"/>
  <c r="BH7" i="6" s="1"/>
  <c r="G64" i="12"/>
  <c r="G64" i="1" s="1"/>
  <c r="BK7" i="6" s="1"/>
  <c r="H67" i="12"/>
  <c r="H67" i="1" s="1"/>
  <c r="BN8" i="6" s="1"/>
  <c r="I70" i="12"/>
  <c r="I70" i="1" s="1"/>
  <c r="BQ9" i="6" s="1"/>
  <c r="B73" i="12"/>
  <c r="B73" i="1" s="1"/>
  <c r="BT2" i="6" s="1"/>
  <c r="C76" i="12"/>
  <c r="C76" i="1" s="1"/>
  <c r="BW3" i="6" s="1"/>
  <c r="D79" i="12"/>
  <c r="D79" i="1" s="1"/>
  <c r="BZ4" i="6" s="1"/>
  <c r="F82" i="12"/>
  <c r="F82" i="1" s="1"/>
  <c r="CC6" i="6" s="1"/>
  <c r="E88" i="12"/>
  <c r="E88" i="1" s="1"/>
  <c r="CI5" i="6" s="1"/>
  <c r="G91" i="12"/>
  <c r="G91" i="1" s="1"/>
  <c r="CL7" i="6" s="1"/>
  <c r="J94" i="12"/>
  <c r="J94" i="1" s="1"/>
  <c r="CO10" i="6" s="1"/>
  <c r="H97" i="12"/>
  <c r="H97" i="1" s="1"/>
  <c r="CR8" i="6" s="1"/>
  <c r="N75" i="12"/>
  <c r="J75" i="12" s="1"/>
  <c r="J75" i="1" s="1"/>
  <c r="BV10" i="6" s="1"/>
  <c r="N105" i="12"/>
  <c r="J105" i="12" s="1"/>
  <c r="J105" i="1" s="1"/>
  <c r="CZ10" i="6" s="1"/>
  <c r="B115" i="12"/>
  <c r="B115" i="1" s="1"/>
  <c r="DJ2" i="6" s="1"/>
  <c r="H115" i="12"/>
  <c r="H115" i="1" s="1"/>
  <c r="DJ8" i="6" s="1"/>
  <c r="G115" i="12"/>
  <c r="G115" i="1" s="1"/>
  <c r="DJ7" i="6" s="1"/>
  <c r="F115" i="12"/>
  <c r="F115" i="1" s="1"/>
  <c r="DJ6" i="6" s="1"/>
  <c r="J127" i="12"/>
  <c r="J127" i="1" s="1"/>
  <c r="DV10" i="6" s="1"/>
  <c r="G127" i="12"/>
  <c r="G127" i="1" s="1"/>
  <c r="DV7" i="6" s="1"/>
  <c r="F127" i="12"/>
  <c r="F127" i="1" s="1"/>
  <c r="DV6" i="6" s="1"/>
  <c r="E127" i="12"/>
  <c r="E127" i="1" s="1"/>
  <c r="DV5" i="6" s="1"/>
  <c r="F67" i="12"/>
  <c r="F67" i="1" s="1"/>
  <c r="BN6" i="6" s="1"/>
  <c r="B79" i="12"/>
  <c r="B79" i="1" s="1"/>
  <c r="BZ2" i="6" s="1"/>
  <c r="M7" i="12"/>
  <c r="B25" i="12"/>
  <c r="B25" i="1" s="1"/>
  <c r="X2" i="6" s="1"/>
  <c r="D37" i="12"/>
  <c r="D37" i="1" s="1"/>
  <c r="AJ4" i="6" s="1"/>
  <c r="E49" i="12"/>
  <c r="E49" i="1" s="1"/>
  <c r="AV5" i="6" s="1"/>
  <c r="B55" i="12"/>
  <c r="B55" i="1" s="1"/>
  <c r="BB2" i="6" s="1"/>
  <c r="G67" i="12"/>
  <c r="G67" i="1" s="1"/>
  <c r="BN7" i="6" s="1"/>
  <c r="C79" i="12"/>
  <c r="C79" i="1" s="1"/>
  <c r="BZ3" i="6" s="1"/>
  <c r="FA17" i="6"/>
  <c r="AG158" i="1"/>
  <c r="FA1" i="6"/>
  <c r="H8" i="12"/>
  <c r="H8" i="1" s="1"/>
  <c r="G8" i="6" s="1"/>
  <c r="G20" i="12"/>
  <c r="G20" i="1" s="1"/>
  <c r="S7" i="6" s="1"/>
  <c r="D25" i="12"/>
  <c r="D25" i="1" s="1"/>
  <c r="X4" i="6" s="1"/>
  <c r="F28" i="12"/>
  <c r="F28" i="1" s="1"/>
  <c r="AA6" i="6" s="1"/>
  <c r="C31" i="12"/>
  <c r="C31" i="1" s="1"/>
  <c r="AD3" i="6" s="1"/>
  <c r="F37" i="12"/>
  <c r="F37" i="1" s="1"/>
  <c r="AJ6" i="6" s="1"/>
  <c r="G40" i="12"/>
  <c r="G40" i="1" s="1"/>
  <c r="AM7" i="6" s="1"/>
  <c r="D43" i="12"/>
  <c r="D43" i="1" s="1"/>
  <c r="AP4" i="6" s="1"/>
  <c r="G49" i="12"/>
  <c r="G49" i="1" s="1"/>
  <c r="AV7" i="6" s="1"/>
  <c r="G52" i="12"/>
  <c r="G52" i="1" s="1"/>
  <c r="AY7" i="6" s="1"/>
  <c r="D55" i="12"/>
  <c r="D55" i="1" s="1"/>
  <c r="BB4" i="6" s="1"/>
  <c r="B58" i="12"/>
  <c r="B58" i="1" s="1"/>
  <c r="BE2" i="6" s="1"/>
  <c r="H61" i="12"/>
  <c r="H61" i="1" s="1"/>
  <c r="BH8" i="6" s="1"/>
  <c r="H64" i="12"/>
  <c r="H64" i="1" s="1"/>
  <c r="BK8" i="6" s="1"/>
  <c r="C66" i="12"/>
  <c r="C66" i="1" s="1"/>
  <c r="BM3" i="6" s="1"/>
  <c r="I67" i="12"/>
  <c r="I67" i="1" s="1"/>
  <c r="BN9" i="6" s="1"/>
  <c r="C73" i="12"/>
  <c r="C73" i="1" s="1"/>
  <c r="BT3" i="6" s="1"/>
  <c r="D76" i="12"/>
  <c r="D76" i="1" s="1"/>
  <c r="BW4" i="6" s="1"/>
  <c r="E79" i="12"/>
  <c r="E79" i="1" s="1"/>
  <c r="BZ5" i="6" s="1"/>
  <c r="G82" i="12"/>
  <c r="G82" i="1" s="1"/>
  <c r="CC7" i="6" s="1"/>
  <c r="F88" i="12"/>
  <c r="F88" i="1" s="1"/>
  <c r="CI6" i="6" s="1"/>
  <c r="H91" i="12"/>
  <c r="H91" i="1" s="1"/>
  <c r="CL8" i="6" s="1"/>
  <c r="J97" i="12"/>
  <c r="J97" i="1" s="1"/>
  <c r="CR10" i="6" s="1"/>
  <c r="E115" i="12"/>
  <c r="E115" i="1" s="1"/>
  <c r="DJ5" i="6" s="1"/>
  <c r="C127" i="12"/>
  <c r="C127" i="1" s="1"/>
  <c r="DV3" i="6" s="1"/>
  <c r="EC17" i="6"/>
  <c r="AG134" i="1"/>
  <c r="EC1" i="6"/>
  <c r="D103" i="12"/>
  <c r="D103" i="1" s="1"/>
  <c r="CX4" i="6" s="1"/>
  <c r="C103" i="12"/>
  <c r="C103" i="1" s="1"/>
  <c r="CX3" i="6" s="1"/>
  <c r="B103" i="12"/>
  <c r="B103" i="1" s="1"/>
  <c r="CX2" i="6" s="1"/>
  <c r="J103" i="12"/>
  <c r="J103" i="1" s="1"/>
  <c r="CX10" i="6" s="1"/>
  <c r="I103" i="12"/>
  <c r="I103" i="1" s="1"/>
  <c r="CX9" i="6" s="1"/>
  <c r="H103" i="12"/>
  <c r="H103" i="1" s="1"/>
  <c r="CX8" i="6" s="1"/>
  <c r="J42" i="12"/>
  <c r="J42" i="1" s="1"/>
  <c r="AO10" i="6" s="1"/>
  <c r="D49" i="12"/>
  <c r="D49" i="1" s="1"/>
  <c r="AV4" i="6" s="1"/>
  <c r="J54" i="12"/>
  <c r="J54" i="1" s="1"/>
  <c r="BA10" i="6" s="1"/>
  <c r="E61" i="12"/>
  <c r="E61" i="1" s="1"/>
  <c r="BH5" i="6" s="1"/>
  <c r="E103" i="12"/>
  <c r="E103" i="1" s="1"/>
  <c r="CX5" i="6" s="1"/>
  <c r="B43" i="12"/>
  <c r="B43" i="1" s="1"/>
  <c r="AP2" i="6" s="1"/>
  <c r="F61" i="12"/>
  <c r="F61" i="1" s="1"/>
  <c r="BH6" i="6" s="1"/>
  <c r="C115" i="12"/>
  <c r="C115" i="1" s="1"/>
  <c r="DJ3" i="6" s="1"/>
  <c r="M51" i="12"/>
  <c r="M81" i="12"/>
  <c r="M111" i="12"/>
  <c r="E111" i="12" s="1"/>
  <c r="E111" i="1" s="1"/>
  <c r="DF5" i="6" s="1"/>
  <c r="I8" i="12"/>
  <c r="I8" i="1" s="1"/>
  <c r="G9" i="6" s="1"/>
  <c r="H20" i="12"/>
  <c r="H20" i="1" s="1"/>
  <c r="S8" i="6" s="1"/>
  <c r="E25" i="12"/>
  <c r="E25" i="1" s="1"/>
  <c r="X5" i="6" s="1"/>
  <c r="G28" i="12"/>
  <c r="G28" i="1" s="1"/>
  <c r="AA7" i="6" s="1"/>
  <c r="D31" i="12"/>
  <c r="D31" i="1" s="1"/>
  <c r="AD4" i="6" s="1"/>
  <c r="G37" i="12"/>
  <c r="G37" i="1" s="1"/>
  <c r="AJ7" i="6" s="1"/>
  <c r="H40" i="12"/>
  <c r="H40" i="1" s="1"/>
  <c r="AM8" i="6" s="1"/>
  <c r="B42" i="12"/>
  <c r="B42" i="1" s="1"/>
  <c r="AO2" i="6" s="1"/>
  <c r="E43" i="12"/>
  <c r="E43" i="1" s="1"/>
  <c r="AP5" i="6" s="1"/>
  <c r="B46" i="12"/>
  <c r="B46" i="1" s="1"/>
  <c r="AS2" i="6" s="1"/>
  <c r="H49" i="12"/>
  <c r="H49" i="1" s="1"/>
  <c r="AV8" i="6" s="1"/>
  <c r="H52" i="12"/>
  <c r="H52" i="1" s="1"/>
  <c r="AY8" i="6" s="1"/>
  <c r="B54" i="12"/>
  <c r="B54" i="1" s="1"/>
  <c r="BA2" i="6" s="1"/>
  <c r="E55" i="12"/>
  <c r="E55" i="1" s="1"/>
  <c r="BB5" i="6" s="1"/>
  <c r="C58" i="12"/>
  <c r="C58" i="1" s="1"/>
  <c r="BE3" i="6" s="1"/>
  <c r="I61" i="12"/>
  <c r="I61" i="1" s="1"/>
  <c r="BH9" i="6" s="1"/>
  <c r="I64" i="12"/>
  <c r="I64" i="1" s="1"/>
  <c r="BK9" i="6" s="1"/>
  <c r="E66" i="12"/>
  <c r="E66" i="1" s="1"/>
  <c r="BM5" i="6" s="1"/>
  <c r="D73" i="12"/>
  <c r="D73" i="1" s="1"/>
  <c r="BT4" i="6" s="1"/>
  <c r="E76" i="12"/>
  <c r="E76" i="1" s="1"/>
  <c r="BW5" i="6" s="1"/>
  <c r="F79" i="12"/>
  <c r="F79" i="1" s="1"/>
  <c r="BZ6" i="6" s="1"/>
  <c r="H82" i="12"/>
  <c r="H82" i="1" s="1"/>
  <c r="CC8" i="6" s="1"/>
  <c r="G88" i="12"/>
  <c r="G88" i="1" s="1"/>
  <c r="CI7" i="6" s="1"/>
  <c r="I91" i="12"/>
  <c r="I91" i="1" s="1"/>
  <c r="CL9" i="6" s="1"/>
  <c r="B112" i="12"/>
  <c r="B112" i="1" s="1"/>
  <c r="DG2" i="6" s="1"/>
  <c r="I115" i="12"/>
  <c r="I115" i="1" s="1"/>
  <c r="DJ9" i="6" s="1"/>
  <c r="D127" i="12"/>
  <c r="D127" i="1" s="1"/>
  <c r="DV4" i="6" s="1"/>
  <c r="EN1" i="6"/>
  <c r="Y145" i="1"/>
  <c r="EN17" i="6"/>
  <c r="I109" i="12"/>
  <c r="I109" i="1" s="1"/>
  <c r="DD9" i="6" s="1"/>
  <c r="H109" i="12"/>
  <c r="H109" i="1" s="1"/>
  <c r="DD8" i="6" s="1"/>
  <c r="E109" i="12"/>
  <c r="E109" i="1" s="1"/>
  <c r="DD5" i="6" s="1"/>
  <c r="J121" i="12"/>
  <c r="J121" i="1" s="1"/>
  <c r="DP10" i="6" s="1"/>
  <c r="I121" i="12"/>
  <c r="I121" i="1" s="1"/>
  <c r="DP9" i="6" s="1"/>
  <c r="F121" i="12"/>
  <c r="F121" i="1" s="1"/>
  <c r="DP6" i="6" s="1"/>
  <c r="C37" i="12"/>
  <c r="C37" i="1" s="1"/>
  <c r="AJ3" i="6" s="1"/>
  <c r="M19" i="12"/>
  <c r="J30" i="12"/>
  <c r="J30" i="1" s="1"/>
  <c r="AC10" i="6" s="1"/>
  <c r="D88" i="12"/>
  <c r="D88" i="1" s="1"/>
  <c r="CI4" i="6" s="1"/>
  <c r="G97" i="12"/>
  <c r="G97" i="1" s="1"/>
  <c r="CR7" i="6" s="1"/>
  <c r="B126" i="12"/>
  <c r="B126" i="1" s="1"/>
  <c r="DU2" i="6" s="1"/>
  <c r="AC144" i="1"/>
  <c r="EM17" i="6"/>
  <c r="EM1" i="6"/>
  <c r="F25" i="12"/>
  <c r="F25" i="1" s="1"/>
  <c r="X6" i="6" s="1"/>
  <c r="H28" i="12"/>
  <c r="H28" i="1" s="1"/>
  <c r="AA8" i="6" s="1"/>
  <c r="B30" i="12"/>
  <c r="B30" i="1" s="1"/>
  <c r="AC2" i="6" s="1"/>
  <c r="E31" i="12"/>
  <c r="E31" i="1" s="1"/>
  <c r="AD5" i="6" s="1"/>
  <c r="B34" i="12"/>
  <c r="B34" i="1" s="1"/>
  <c r="AG2" i="6" s="1"/>
  <c r="H37" i="12"/>
  <c r="H37" i="1" s="1"/>
  <c r="AJ8" i="6" s="1"/>
  <c r="I40" i="12"/>
  <c r="I40" i="1" s="1"/>
  <c r="AM9" i="6" s="1"/>
  <c r="C42" i="12"/>
  <c r="C42" i="1" s="1"/>
  <c r="AO3" i="6" s="1"/>
  <c r="F43" i="12"/>
  <c r="F43" i="1" s="1"/>
  <c r="AP6" i="6" s="1"/>
  <c r="C46" i="12"/>
  <c r="C46" i="1" s="1"/>
  <c r="AS3" i="6" s="1"/>
  <c r="I49" i="12"/>
  <c r="I49" i="1" s="1"/>
  <c r="AV9" i="6" s="1"/>
  <c r="I52" i="12"/>
  <c r="I52" i="1" s="1"/>
  <c r="AY9" i="6" s="1"/>
  <c r="C54" i="12"/>
  <c r="C54" i="1" s="1"/>
  <c r="BA3" i="6" s="1"/>
  <c r="F55" i="12"/>
  <c r="F55" i="1" s="1"/>
  <c r="BB6" i="6" s="1"/>
  <c r="D58" i="12"/>
  <c r="D58" i="1" s="1"/>
  <c r="BE4" i="6" s="1"/>
  <c r="F66" i="12"/>
  <c r="F66" i="1" s="1"/>
  <c r="BM6" i="6" s="1"/>
  <c r="E73" i="12"/>
  <c r="E73" i="1" s="1"/>
  <c r="BT5" i="6" s="1"/>
  <c r="F76" i="12"/>
  <c r="F76" i="1" s="1"/>
  <c r="BW6" i="6" s="1"/>
  <c r="G79" i="12"/>
  <c r="G79" i="1" s="1"/>
  <c r="BZ7" i="6" s="1"/>
  <c r="I82" i="12"/>
  <c r="I82" i="1" s="1"/>
  <c r="CC9" i="6" s="1"/>
  <c r="C85" i="12"/>
  <c r="C85" i="1" s="1"/>
  <c r="CF3" i="6" s="1"/>
  <c r="H88" i="12"/>
  <c r="H88" i="1" s="1"/>
  <c r="CI8" i="6" s="1"/>
  <c r="C90" i="12"/>
  <c r="C90" i="1" s="1"/>
  <c r="CK3" i="6" s="1"/>
  <c r="J91" i="12"/>
  <c r="J91" i="1" s="1"/>
  <c r="CL10" i="6" s="1"/>
  <c r="B100" i="12"/>
  <c r="B100" i="1" s="1"/>
  <c r="CU2" i="6" s="1"/>
  <c r="J115" i="12"/>
  <c r="J115" i="1" s="1"/>
  <c r="DJ10" i="6" s="1"/>
  <c r="H127" i="12"/>
  <c r="H127" i="1" s="1"/>
  <c r="DV8" i="6" s="1"/>
  <c r="C114" i="12"/>
  <c r="C114" i="1" s="1"/>
  <c r="DI3" i="6" s="1"/>
  <c r="J106" i="12"/>
  <c r="J106" i="1" s="1"/>
  <c r="DA10" i="6" s="1"/>
  <c r="G106" i="12"/>
  <c r="G106" i="1" s="1"/>
  <c r="DA7" i="6" s="1"/>
  <c r="F106" i="12"/>
  <c r="F106" i="1" s="1"/>
  <c r="DA6" i="6" s="1"/>
  <c r="J112" i="12"/>
  <c r="J112" i="1" s="1"/>
  <c r="DG10" i="6" s="1"/>
  <c r="I112" i="12"/>
  <c r="I112" i="1" s="1"/>
  <c r="DG9" i="6" s="1"/>
  <c r="F112" i="12"/>
  <c r="F112" i="1" s="1"/>
  <c r="DG6" i="6" s="1"/>
  <c r="E112" i="12"/>
  <c r="E112" i="1" s="1"/>
  <c r="DG5" i="6" s="1"/>
  <c r="D112" i="12"/>
  <c r="D112" i="1" s="1"/>
  <c r="DG4" i="6" s="1"/>
  <c r="G118" i="12"/>
  <c r="G118" i="1" s="1"/>
  <c r="DM7" i="6" s="1"/>
  <c r="F118" i="12"/>
  <c r="F118" i="1" s="1"/>
  <c r="DM6" i="6" s="1"/>
  <c r="D118" i="12"/>
  <c r="D118" i="1" s="1"/>
  <c r="DM4" i="6" s="1"/>
  <c r="C118" i="12"/>
  <c r="C118" i="1" s="1"/>
  <c r="DM3" i="6" s="1"/>
  <c r="J124" i="12"/>
  <c r="J124" i="1" s="1"/>
  <c r="DS10" i="6" s="1"/>
  <c r="I124" i="12"/>
  <c r="I124" i="1" s="1"/>
  <c r="DS9" i="6" s="1"/>
  <c r="F124" i="12"/>
  <c r="F124" i="1" s="1"/>
  <c r="DS6" i="6" s="1"/>
  <c r="E124" i="12"/>
  <c r="E124" i="1" s="1"/>
  <c r="DS5" i="6" s="1"/>
  <c r="D124" i="12"/>
  <c r="D124" i="1" s="1"/>
  <c r="DS4" i="6" s="1"/>
  <c r="G112" i="12"/>
  <c r="G112" i="1" s="1"/>
  <c r="DG7" i="6" s="1"/>
  <c r="C124" i="12"/>
  <c r="C124" i="1" s="1"/>
  <c r="DS3" i="6" s="1"/>
  <c r="I127" i="12"/>
  <c r="I127" i="1" s="1"/>
  <c r="DV9" i="6" s="1"/>
  <c r="I57" i="12"/>
  <c r="I57" i="1" s="1"/>
  <c r="BD9" i="6" s="1"/>
  <c r="FJ17" i="6"/>
  <c r="AG167" i="1"/>
  <c r="FJ1" i="6"/>
  <c r="EB1" i="6"/>
  <c r="EB17" i="6"/>
  <c r="Y133" i="1"/>
  <c r="FG17" i="6"/>
  <c r="FG1" i="6"/>
  <c r="AG164" i="1"/>
  <c r="AC156" i="1"/>
  <c r="EY17" i="6"/>
  <c r="E153" i="12"/>
  <c r="E153" i="1" s="1"/>
  <c r="EV5" i="6" s="1"/>
  <c r="I153" i="12"/>
  <c r="I153" i="1" s="1"/>
  <c r="EV9" i="6" s="1"/>
  <c r="D153" i="12"/>
  <c r="D153" i="1" s="1"/>
  <c r="EV4" i="6" s="1"/>
  <c r="C153" i="12"/>
  <c r="C153" i="1" s="1"/>
  <c r="EV3" i="6" s="1"/>
  <c r="J153" i="12"/>
  <c r="J153" i="1" s="1"/>
  <c r="EV10" i="6" s="1"/>
  <c r="H153" i="12"/>
  <c r="H153" i="1" s="1"/>
  <c r="EV8" i="6" s="1"/>
  <c r="B153" i="12"/>
  <c r="B153" i="1" s="1"/>
  <c r="EV2" i="6" s="1"/>
  <c r="FB1" i="6"/>
  <c r="FB17" i="6"/>
  <c r="AC159" i="1"/>
  <c r="FI1" i="6"/>
  <c r="Y166" i="1"/>
  <c r="FI17" i="6"/>
  <c r="FU1" i="6"/>
  <c r="FU17" i="6"/>
  <c r="Y178" i="1"/>
  <c r="AG140" i="1"/>
  <c r="EI1" i="6"/>
  <c r="F153" i="12"/>
  <c r="F153" i="1" s="1"/>
  <c r="EV6" i="6" s="1"/>
  <c r="EI17" i="6"/>
  <c r="EJ1" i="6"/>
  <c r="AC141" i="1"/>
  <c r="EJ17" i="6"/>
  <c r="FV17" i="6"/>
  <c r="AG179" i="1"/>
  <c r="N135" i="12"/>
  <c r="M135" i="12"/>
  <c r="G135" i="12" s="1"/>
  <c r="G135" i="1" s="1"/>
  <c r="ED7" i="6" s="1"/>
  <c r="EW1" i="6"/>
  <c r="EW17" i="6"/>
  <c r="Y154" i="1"/>
  <c r="ES17" i="6"/>
  <c r="ES1" i="6"/>
  <c r="AC150" i="1"/>
  <c r="EP1" i="6"/>
  <c r="EP17" i="6"/>
  <c r="AC147" i="1"/>
  <c r="F133" i="12"/>
  <c r="F133" i="1" s="1"/>
  <c r="EB6" i="6" s="1"/>
  <c r="E141" i="12"/>
  <c r="E141" i="1" s="1"/>
  <c r="EJ5" i="6" s="1"/>
  <c r="J141" i="12"/>
  <c r="J141" i="1" s="1"/>
  <c r="EJ10" i="6" s="1"/>
  <c r="D141" i="12"/>
  <c r="D141" i="1" s="1"/>
  <c r="EJ4" i="6" s="1"/>
  <c r="I141" i="12"/>
  <c r="I141" i="1" s="1"/>
  <c r="EJ9" i="6" s="1"/>
  <c r="H141" i="12"/>
  <c r="H141" i="1" s="1"/>
  <c r="EJ8" i="6" s="1"/>
  <c r="AG170" i="1"/>
  <c r="FM1" i="6"/>
  <c r="M174" i="12"/>
  <c r="J174" i="12" s="1"/>
  <c r="J174" i="1" s="1"/>
  <c r="FQ10" i="6" s="1"/>
  <c r="N174" i="12"/>
  <c r="I174" i="12" s="1"/>
  <c r="I174" i="1" s="1"/>
  <c r="FQ9" i="6" s="1"/>
  <c r="G133" i="12"/>
  <c r="G133" i="1" s="1"/>
  <c r="EB7" i="6" s="1"/>
  <c r="H133" i="12"/>
  <c r="H133" i="1" s="1"/>
  <c r="EB8" i="6" s="1"/>
  <c r="B133" i="12"/>
  <c r="B133" i="1" s="1"/>
  <c r="EB2" i="6" s="1"/>
  <c r="EK1" i="6"/>
  <c r="Y142" i="1"/>
  <c r="EK17" i="6"/>
  <c r="C150" i="12"/>
  <c r="C150" i="1" s="1"/>
  <c r="ES3" i="6" s="1"/>
  <c r="I150" i="12"/>
  <c r="I150" i="1" s="1"/>
  <c r="ES9" i="6" s="1"/>
  <c r="EH17" i="6"/>
  <c r="EH1" i="6"/>
  <c r="M166" i="12"/>
  <c r="D166" i="12" s="1"/>
  <c r="D166" i="1" s="1"/>
  <c r="FI4" i="6" s="1"/>
  <c r="EQ1" i="6"/>
  <c r="Y148" i="1"/>
  <c r="M142" i="12"/>
  <c r="ET1" i="6"/>
  <c r="ET17" i="6"/>
  <c r="FF1" i="6"/>
  <c r="FF17" i="6"/>
  <c r="Y163" i="1"/>
  <c r="FM17" i="6"/>
  <c r="ER17" i="6"/>
  <c r="ER1" i="6"/>
  <c r="AG149" i="1"/>
  <c r="FT1" i="6"/>
  <c r="FT17" i="6"/>
  <c r="AC177" i="1"/>
  <c r="EL17" i="6"/>
  <c r="AG143" i="1"/>
  <c r="EL1" i="6"/>
  <c r="FC1" i="6"/>
  <c r="FC17" i="6"/>
  <c r="F171" i="12"/>
  <c r="F171" i="1" s="1"/>
  <c r="FN6" i="6" s="1"/>
  <c r="I171" i="12"/>
  <c r="I171" i="1" s="1"/>
  <c r="FN9" i="6" s="1"/>
  <c r="H171" i="12"/>
  <c r="H171" i="1" s="1"/>
  <c r="FN8" i="6" s="1"/>
  <c r="C171" i="12"/>
  <c r="C171" i="1" s="1"/>
  <c r="FN3" i="6" s="1"/>
  <c r="DZ17" i="6"/>
  <c r="DZ1" i="6"/>
  <c r="EE1" i="6"/>
  <c r="EE17" i="6"/>
  <c r="EV1" i="6"/>
  <c r="AC153" i="1"/>
  <c r="EV17" i="6"/>
  <c r="H157" i="12"/>
  <c r="H157" i="1" s="1"/>
  <c r="EZ8" i="6" s="1"/>
  <c r="Y139" i="1"/>
  <c r="N136" i="12"/>
  <c r="M136" i="12"/>
  <c r="H136" i="12" s="1"/>
  <c r="H136" i="1" s="1"/>
  <c r="EE8" i="6" s="1"/>
  <c r="M148" i="12"/>
  <c r="N148" i="12"/>
  <c r="N157" i="12"/>
  <c r="G157" i="12" s="1"/>
  <c r="G157" i="1" s="1"/>
  <c r="EZ7" i="6" s="1"/>
  <c r="C177" i="12"/>
  <c r="C177" i="1" s="1"/>
  <c r="FT3" i="6" s="1"/>
  <c r="EQ17" i="6"/>
  <c r="AC168" i="1"/>
  <c r="FK1" i="6"/>
  <c r="N154" i="12"/>
  <c r="M154" i="12"/>
  <c r="B159" i="12"/>
  <c r="B159" i="1" s="1"/>
  <c r="FB2" i="6" s="1"/>
  <c r="N178" i="12"/>
  <c r="M178" i="12"/>
  <c r="EU17" i="6"/>
  <c r="EU1" i="6"/>
  <c r="EX17" i="6"/>
  <c r="AG155" i="1"/>
  <c r="D159" i="12"/>
  <c r="D159" i="1" s="1"/>
  <c r="FB4" i="6" s="1"/>
  <c r="AC132" i="1"/>
  <c r="EA1" i="6"/>
  <c r="EA17" i="6"/>
  <c r="FE17" i="6"/>
  <c r="FE1" i="6"/>
  <c r="M138" i="12"/>
  <c r="N138" i="12"/>
  <c r="F141" i="12"/>
  <c r="F141" i="1" s="1"/>
  <c r="EJ6" i="6" s="1"/>
  <c r="C144" i="12"/>
  <c r="C144" i="1" s="1"/>
  <c r="EM3" i="6" s="1"/>
  <c r="B144" i="12"/>
  <c r="EX1" i="6"/>
  <c r="J171" i="12"/>
  <c r="J171" i="1" s="1"/>
  <c r="FN10" i="6" s="1"/>
  <c r="FQ17" i="6"/>
  <c r="FQ1" i="6"/>
  <c r="EO1" i="6"/>
  <c r="EO17" i="6"/>
  <c r="N156" i="12"/>
  <c r="E159" i="12"/>
  <c r="E159" i="1" s="1"/>
  <c r="FB5" i="6" s="1"/>
  <c r="C159" i="12"/>
  <c r="C159" i="1" s="1"/>
  <c r="FB3" i="6" s="1"/>
  <c r="FO1" i="6"/>
  <c r="FO17" i="6"/>
  <c r="FD1" i="6"/>
  <c r="H139" i="12"/>
  <c r="H139" i="1" s="1"/>
  <c r="EH8" i="6" s="1"/>
  <c r="G139" i="12"/>
  <c r="G139" i="1" s="1"/>
  <c r="EH7" i="6" s="1"/>
  <c r="EZ1" i="6"/>
  <c r="EZ17" i="6"/>
  <c r="Y157" i="1"/>
  <c r="N165" i="12"/>
  <c r="F165" i="12" s="1"/>
  <c r="F165" i="1" s="1"/>
  <c r="FH6" i="6" s="1"/>
  <c r="M165" i="12"/>
  <c r="D162" i="12"/>
  <c r="D162" i="1" s="1"/>
  <c r="FE4" i="6" s="1"/>
  <c r="D171" i="12"/>
  <c r="D171" i="1" s="1"/>
  <c r="FN4" i="6" s="1"/>
  <c r="AG176" i="1"/>
  <c r="J168" i="12"/>
  <c r="J168" i="1" s="1"/>
  <c r="FK10" i="6" s="1"/>
  <c r="H160" i="12"/>
  <c r="H160" i="1" s="1"/>
  <c r="FC8" i="6" s="1"/>
  <c r="FL17" i="6"/>
  <c r="E171" i="12"/>
  <c r="E171" i="1" s="1"/>
  <c r="FN5" i="6" s="1"/>
  <c r="Y169" i="1"/>
  <c r="J144" i="12"/>
  <c r="J144" i="1" s="1"/>
  <c r="EM10" i="6" s="1"/>
  <c r="EU16" i="6"/>
  <c r="EY16" i="6"/>
  <c r="EE16" i="6"/>
  <c r="EQ16" i="6"/>
  <c r="FC16" i="6"/>
  <c r="FO16" i="6"/>
  <c r="FD16" i="6"/>
  <c r="FE16" i="6"/>
  <c r="FQ16" i="6"/>
  <c r="ET16" i="6"/>
  <c r="FR16" i="6"/>
  <c r="FH16" i="6"/>
  <c r="FI16" i="6"/>
  <c r="DZ16" i="6"/>
  <c r="EO16" i="6"/>
  <c r="ED16" i="6"/>
  <c r="FN16" i="6"/>
  <c r="AD161" i="1"/>
  <c r="AB166" i="1"/>
  <c r="AF171" i="1"/>
  <c r="Z165" i="1"/>
  <c r="X161" i="1"/>
  <c r="AD146" i="1"/>
  <c r="Z161" i="1"/>
  <c r="Z135" i="1"/>
  <c r="X158" i="1"/>
  <c r="AD165" i="1"/>
  <c r="AD135" i="1"/>
  <c r="AF165" i="1"/>
  <c r="AF135" i="1"/>
  <c r="X152" i="1"/>
  <c r="X131" i="1"/>
  <c r="AD144" i="1"/>
  <c r="Z131" i="1"/>
  <c r="AF144" i="1"/>
  <c r="AF147" i="1"/>
  <c r="Z171" i="1"/>
  <c r="Z175" i="1"/>
  <c r="AD131" i="1"/>
  <c r="Z151" i="1"/>
  <c r="AD171" i="1"/>
  <c r="AB175" i="1"/>
  <c r="X146" i="1"/>
  <c r="AB151" i="1"/>
  <c r="Z146" i="1"/>
  <c r="AD151" i="1"/>
  <c r="Z160" i="1"/>
  <c r="AD162" i="1"/>
  <c r="Z172" i="1"/>
  <c r="AD174" i="1"/>
  <c r="W131" i="1"/>
  <c r="AE135" i="1"/>
  <c r="AA136" i="1"/>
  <c r="AE144" i="1"/>
  <c r="W146" i="1"/>
  <c r="AA148" i="1"/>
  <c r="AA151" i="1"/>
  <c r="W152" i="1"/>
  <c r="AA160" i="1"/>
  <c r="W161" i="1"/>
  <c r="AE162" i="1"/>
  <c r="W164" i="1"/>
  <c r="AE165" i="1"/>
  <c r="AA166" i="1"/>
  <c r="AE171" i="1"/>
  <c r="AA172" i="1"/>
  <c r="AE174" i="1"/>
  <c r="AA175" i="1"/>
  <c r="AB136" i="1"/>
  <c r="AB160" i="1"/>
  <c r="AF174" i="1"/>
  <c r="Y131" i="1"/>
  <c r="AG135" i="1"/>
  <c r="AC136" i="1"/>
  <c r="Y137" i="1"/>
  <c r="AG144" i="1"/>
  <c r="Y146" i="1"/>
  <c r="AG147" i="1"/>
  <c r="AC151" i="1"/>
  <c r="Y152" i="1"/>
  <c r="AC160" i="1"/>
  <c r="Y161" i="1"/>
  <c r="AG162" i="1"/>
  <c r="AG165" i="1"/>
  <c r="AC166" i="1"/>
  <c r="AG171" i="1"/>
  <c r="AC172" i="1"/>
  <c r="AG174" i="1"/>
  <c r="AC175" i="1"/>
  <c r="AB172" i="1"/>
  <c r="AD148" i="1"/>
  <c r="Z152" i="1"/>
  <c r="AD160" i="1"/>
  <c r="Z164" i="1"/>
  <c r="AD166" i="1"/>
  <c r="AD172" i="1"/>
  <c r="AD175" i="1"/>
  <c r="AD136" i="1"/>
  <c r="AA131" i="1"/>
  <c r="W135" i="1"/>
  <c r="AE136" i="1"/>
  <c r="AA146" i="1"/>
  <c r="AE148" i="1"/>
  <c r="AE151" i="1"/>
  <c r="AA152" i="1"/>
  <c r="AE160" i="1"/>
  <c r="AA161" i="1"/>
  <c r="W162" i="1"/>
  <c r="W165" i="1"/>
  <c r="AA167" i="1"/>
  <c r="W171" i="1"/>
  <c r="AE172" i="1"/>
  <c r="W174" i="1"/>
  <c r="AE175" i="1"/>
  <c r="AA179" i="1"/>
  <c r="Z136" i="1"/>
  <c r="AF162" i="1"/>
  <c r="AB131" i="1"/>
  <c r="X135" i="1"/>
  <c r="AF136" i="1"/>
  <c r="AB146" i="1"/>
  <c r="AF148" i="1"/>
  <c r="AF151" i="1"/>
  <c r="AB152" i="1"/>
  <c r="X159" i="1"/>
  <c r="AF160" i="1"/>
  <c r="AB161" i="1"/>
  <c r="X162" i="1"/>
  <c r="AB164" i="1"/>
  <c r="X165" i="1"/>
  <c r="AF166" i="1"/>
  <c r="X171" i="1"/>
  <c r="AF172" i="1"/>
  <c r="X174" i="1"/>
  <c r="AF175" i="1"/>
  <c r="AC131" i="1"/>
  <c r="Y135" i="1"/>
  <c r="AG136" i="1"/>
  <c r="AC146" i="1"/>
  <c r="AG151" i="1"/>
  <c r="AC152" i="1"/>
  <c r="Y156" i="1"/>
  <c r="AG160" i="1"/>
  <c r="AC161" i="1"/>
  <c r="Y162" i="1"/>
  <c r="Y165" i="1"/>
  <c r="AG166" i="1"/>
  <c r="Y171" i="1"/>
  <c r="AG172" i="1"/>
  <c r="Y174" i="1"/>
  <c r="AG175" i="1"/>
  <c r="AD152" i="1"/>
  <c r="Z156" i="1"/>
  <c r="Z162" i="1"/>
  <c r="Z174" i="1"/>
  <c r="AE131" i="1"/>
  <c r="AA135" i="1"/>
  <c r="W136" i="1"/>
  <c r="AA144" i="1"/>
  <c r="AE146" i="1"/>
  <c r="W151" i="1"/>
  <c r="AE152" i="1"/>
  <c r="AA156" i="1"/>
  <c r="W160" i="1"/>
  <c r="AE161" i="1"/>
  <c r="AA162" i="1"/>
  <c r="AA165" i="1"/>
  <c r="AA171" i="1"/>
  <c r="W172" i="1"/>
  <c r="AA174" i="1"/>
  <c r="W175" i="1"/>
  <c r="AF131" i="1"/>
  <c r="AB135" i="1"/>
  <c r="X136" i="1"/>
  <c r="AB144" i="1"/>
  <c r="AF146" i="1"/>
  <c r="X148" i="1"/>
  <c r="X151" i="1"/>
  <c r="AF152" i="1"/>
  <c r="X160" i="1"/>
  <c r="AF161" i="1"/>
  <c r="AB162" i="1"/>
  <c r="AB165" i="1"/>
  <c r="AB171" i="1"/>
  <c r="X172" i="1"/>
  <c r="AB174" i="1"/>
  <c r="X175" i="1"/>
  <c r="M21" i="12"/>
  <c r="B150" i="1"/>
  <c r="M150" i="1" s="1"/>
  <c r="ES13" i="6" s="1"/>
  <c r="J151" i="12"/>
  <c r="J151" i="1" s="1"/>
  <c r="ET10" i="6" s="1"/>
  <c r="D151" i="12"/>
  <c r="D151" i="1" s="1"/>
  <c r="ET4" i="6" s="1"/>
  <c r="B163" i="12"/>
  <c r="G163" i="12"/>
  <c r="G163" i="1" s="1"/>
  <c r="FF7" i="6" s="1"/>
  <c r="H163" i="12"/>
  <c r="H163" i="1" s="1"/>
  <c r="FF8" i="6" s="1"/>
  <c r="H156" i="12"/>
  <c r="H156" i="1" s="1"/>
  <c r="EY8" i="6" s="1"/>
  <c r="G156" i="12"/>
  <c r="G156" i="1" s="1"/>
  <c r="EY7" i="6" s="1"/>
  <c r="F156" i="12"/>
  <c r="F156" i="1" s="1"/>
  <c r="EY6" i="6" s="1"/>
  <c r="E156" i="12"/>
  <c r="E156" i="1" s="1"/>
  <c r="EY5" i="6" s="1"/>
  <c r="B130" i="12"/>
  <c r="B130" i="1" s="1"/>
  <c r="DY2" i="6" s="1"/>
  <c r="N140" i="12"/>
  <c r="M140" i="12"/>
  <c r="B142" i="12"/>
  <c r="N143" i="12"/>
  <c r="M143" i="12"/>
  <c r="N151" i="12"/>
  <c r="F151" i="12" s="1"/>
  <c r="F151" i="1" s="1"/>
  <c r="ET6" i="6" s="1"/>
  <c r="J156" i="12"/>
  <c r="J156" i="1" s="1"/>
  <c r="EY10" i="6" s="1"/>
  <c r="N164" i="12"/>
  <c r="M164" i="12"/>
  <c r="B166" i="12"/>
  <c r="N167" i="12"/>
  <c r="M167" i="12"/>
  <c r="E174" i="12"/>
  <c r="E174" i="1" s="1"/>
  <c r="FQ5" i="6" s="1"/>
  <c r="F130" i="12"/>
  <c r="F130" i="1" s="1"/>
  <c r="DY6" i="6" s="1"/>
  <c r="B144" i="1"/>
  <c r="EM2" i="6" s="1"/>
  <c r="M145" i="12"/>
  <c r="D148" i="12"/>
  <c r="D148" i="1" s="1"/>
  <c r="EQ4" i="6" s="1"/>
  <c r="M169" i="12"/>
  <c r="F177" i="12"/>
  <c r="F177" i="1" s="1"/>
  <c r="FT6" i="6" s="1"/>
  <c r="E177" i="12"/>
  <c r="E177" i="1" s="1"/>
  <c r="FT5" i="6" s="1"/>
  <c r="D177" i="12"/>
  <c r="D177" i="1" s="1"/>
  <c r="FT4" i="6" s="1"/>
  <c r="B177" i="12"/>
  <c r="J177" i="12"/>
  <c r="J177" i="1" s="1"/>
  <c r="FT10" i="6" s="1"/>
  <c r="I177" i="12"/>
  <c r="I177" i="1" s="1"/>
  <c r="FT9" i="6" s="1"/>
  <c r="G177" i="12"/>
  <c r="G177" i="1" s="1"/>
  <c r="FT7" i="6" s="1"/>
  <c r="H130" i="12"/>
  <c r="H130" i="1" s="1"/>
  <c r="DY8" i="6" s="1"/>
  <c r="N131" i="12"/>
  <c r="M131" i="12"/>
  <c r="N134" i="12"/>
  <c r="M134" i="12"/>
  <c r="B136" i="12"/>
  <c r="N137" i="12"/>
  <c r="M137" i="12"/>
  <c r="J150" i="12"/>
  <c r="J150" i="1" s="1"/>
  <c r="ES10" i="6" s="1"/>
  <c r="N158" i="12"/>
  <c r="M158" i="12"/>
  <c r="B160" i="12"/>
  <c r="N161" i="12"/>
  <c r="M161" i="12"/>
  <c r="C168" i="12"/>
  <c r="C168" i="1" s="1"/>
  <c r="FK3" i="6" s="1"/>
  <c r="F136" i="12"/>
  <c r="F136" i="1" s="1"/>
  <c r="EE6" i="6" s="1"/>
  <c r="D144" i="12"/>
  <c r="D144" i="1" s="1"/>
  <c r="EM4" i="6" s="1"/>
  <c r="H150" i="12"/>
  <c r="H150" i="1" s="1"/>
  <c r="ES8" i="6" s="1"/>
  <c r="G150" i="12"/>
  <c r="G150" i="1" s="1"/>
  <c r="ES7" i="6" s="1"/>
  <c r="F150" i="12"/>
  <c r="F150" i="1" s="1"/>
  <c r="ES6" i="6" s="1"/>
  <c r="E150" i="12"/>
  <c r="E150" i="1" s="1"/>
  <c r="B157" i="12"/>
  <c r="F160" i="12"/>
  <c r="F160" i="1" s="1"/>
  <c r="FC6" i="6" s="1"/>
  <c r="D168" i="12"/>
  <c r="D168" i="1" s="1"/>
  <c r="FK4" i="6" s="1"/>
  <c r="J139" i="12"/>
  <c r="J139" i="1" s="1"/>
  <c r="EH10" i="6" s="1"/>
  <c r="I139" i="12"/>
  <c r="I139" i="1" s="1"/>
  <c r="F139" i="12"/>
  <c r="F139" i="1" s="1"/>
  <c r="EH6" i="6" s="1"/>
  <c r="E139" i="12"/>
  <c r="E139" i="1" s="1"/>
  <c r="EH5" i="6" s="1"/>
  <c r="D139" i="12"/>
  <c r="D139" i="1" s="1"/>
  <c r="EH4" i="6" s="1"/>
  <c r="C139" i="12"/>
  <c r="C139" i="1" s="1"/>
  <c r="EH3" i="6" s="1"/>
  <c r="D142" i="12"/>
  <c r="D142" i="1" s="1"/>
  <c r="EK4" i="6" s="1"/>
  <c r="C142" i="12"/>
  <c r="C142" i="1" s="1"/>
  <c r="EK3" i="6" s="1"/>
  <c r="J142" i="12"/>
  <c r="J142" i="1" s="1"/>
  <c r="EK10" i="6" s="1"/>
  <c r="I142" i="12"/>
  <c r="I142" i="1" s="1"/>
  <c r="EK9" i="6" s="1"/>
  <c r="E142" i="12"/>
  <c r="E142" i="1" s="1"/>
  <c r="EK5" i="6" s="1"/>
  <c r="J163" i="12"/>
  <c r="J163" i="1" s="1"/>
  <c r="FF10" i="6" s="1"/>
  <c r="I163" i="12"/>
  <c r="I163" i="1" s="1"/>
  <c r="FF9" i="6" s="1"/>
  <c r="F163" i="12"/>
  <c r="F163" i="1" s="1"/>
  <c r="FF6" i="6" s="1"/>
  <c r="E163" i="12"/>
  <c r="E163" i="1" s="1"/>
  <c r="FF5" i="6" s="1"/>
  <c r="D163" i="12"/>
  <c r="D163" i="1" s="1"/>
  <c r="FF4" i="6" s="1"/>
  <c r="C163" i="12"/>
  <c r="C163" i="1" s="1"/>
  <c r="FF3" i="6" s="1"/>
  <c r="J166" i="12"/>
  <c r="J166" i="1" s="1"/>
  <c r="FI10" i="6" s="1"/>
  <c r="I166" i="12"/>
  <c r="I166" i="1" s="1"/>
  <c r="FI9" i="6" s="1"/>
  <c r="E166" i="12"/>
  <c r="E166" i="1" s="1"/>
  <c r="FI5" i="6" s="1"/>
  <c r="J175" i="12"/>
  <c r="J175" i="1" s="1"/>
  <c r="FR10" i="6" s="1"/>
  <c r="I175" i="12"/>
  <c r="I175" i="1" s="1"/>
  <c r="FR9" i="6" s="1"/>
  <c r="H175" i="12"/>
  <c r="H175" i="1" s="1"/>
  <c r="FR8" i="6" s="1"/>
  <c r="F175" i="12"/>
  <c r="F175" i="1" s="1"/>
  <c r="FR6" i="6" s="1"/>
  <c r="E175" i="12"/>
  <c r="E175" i="1" s="1"/>
  <c r="FR5" i="6" s="1"/>
  <c r="D175" i="12"/>
  <c r="D175" i="1" s="1"/>
  <c r="FR4" i="6" s="1"/>
  <c r="C175" i="12"/>
  <c r="C175" i="1" s="1"/>
  <c r="FR3" i="6" s="1"/>
  <c r="B175" i="12"/>
  <c r="C138" i="12"/>
  <c r="C138" i="1" s="1"/>
  <c r="EG3" i="6" s="1"/>
  <c r="N152" i="12"/>
  <c r="M152" i="12"/>
  <c r="B154" i="12"/>
  <c r="N155" i="12"/>
  <c r="M155" i="12"/>
  <c r="C162" i="12"/>
  <c r="C162" i="1" s="1"/>
  <c r="J133" i="12"/>
  <c r="J133" i="1" s="1"/>
  <c r="I133" i="12"/>
  <c r="I133" i="1" s="1"/>
  <c r="EB9" i="6" s="1"/>
  <c r="E133" i="12"/>
  <c r="E133" i="1" s="1"/>
  <c r="EB5" i="6" s="1"/>
  <c r="D133" i="12"/>
  <c r="D133" i="1" s="1"/>
  <c r="EB4" i="6" s="1"/>
  <c r="C133" i="12"/>
  <c r="C133" i="1" s="1"/>
  <c r="EB3" i="6" s="1"/>
  <c r="H144" i="12"/>
  <c r="H144" i="1" s="1"/>
  <c r="EM8" i="6" s="1"/>
  <c r="G144" i="12"/>
  <c r="G144" i="1" s="1"/>
  <c r="EM7" i="6" s="1"/>
  <c r="F144" i="12"/>
  <c r="F144" i="1" s="1"/>
  <c r="EM6" i="6" s="1"/>
  <c r="E144" i="12"/>
  <c r="E144" i="1" s="1"/>
  <c r="EM5" i="6" s="1"/>
  <c r="H168" i="12"/>
  <c r="H168" i="1" s="1"/>
  <c r="FK8" i="6" s="1"/>
  <c r="G168" i="12"/>
  <c r="G168" i="1" s="1"/>
  <c r="FK7" i="6" s="1"/>
  <c r="F168" i="12"/>
  <c r="F168" i="1" s="1"/>
  <c r="FK6" i="6" s="1"/>
  <c r="E168" i="12"/>
  <c r="E168" i="1" s="1"/>
  <c r="K168" i="1" s="1"/>
  <c r="FK11" i="6" s="1"/>
  <c r="D130" i="12"/>
  <c r="D130" i="1" s="1"/>
  <c r="DY4" i="6" s="1"/>
  <c r="D136" i="12"/>
  <c r="D136" i="1" s="1"/>
  <c r="EE4" i="6" s="1"/>
  <c r="C136" i="12"/>
  <c r="C136" i="1" s="1"/>
  <c r="EE3" i="6" s="1"/>
  <c r="J136" i="12"/>
  <c r="J136" i="1" s="1"/>
  <c r="EE10" i="6" s="1"/>
  <c r="I136" i="12"/>
  <c r="I136" i="1" s="1"/>
  <c r="EE9" i="6" s="1"/>
  <c r="E136" i="12"/>
  <c r="E136" i="1" s="1"/>
  <c r="EE5" i="6" s="1"/>
  <c r="B156" i="12"/>
  <c r="J157" i="12"/>
  <c r="J157" i="1" s="1"/>
  <c r="EZ10" i="6" s="1"/>
  <c r="I157" i="12"/>
  <c r="I157" i="1" s="1"/>
  <c r="EZ9" i="6" s="1"/>
  <c r="F157" i="12"/>
  <c r="F157" i="1" s="1"/>
  <c r="EZ6" i="6" s="1"/>
  <c r="E157" i="12"/>
  <c r="E157" i="1" s="1"/>
  <c r="EZ5" i="6" s="1"/>
  <c r="D157" i="12"/>
  <c r="D157" i="1" s="1"/>
  <c r="EZ4" i="6" s="1"/>
  <c r="C157" i="12"/>
  <c r="C157" i="1" s="1"/>
  <c r="EZ3" i="6" s="1"/>
  <c r="D160" i="12"/>
  <c r="D160" i="1" s="1"/>
  <c r="FC4" i="6" s="1"/>
  <c r="C160" i="12"/>
  <c r="C160" i="1" s="1"/>
  <c r="FC3" i="6" s="1"/>
  <c r="J160" i="12"/>
  <c r="J160" i="1" s="1"/>
  <c r="FC10" i="6" s="1"/>
  <c r="I160" i="12"/>
  <c r="I160" i="1" s="1"/>
  <c r="FC9" i="6" s="1"/>
  <c r="E160" i="12"/>
  <c r="E160" i="1" s="1"/>
  <c r="FC5" i="6" s="1"/>
  <c r="D172" i="12"/>
  <c r="D172" i="1" s="1"/>
  <c r="FO4" i="6" s="1"/>
  <c r="C172" i="12"/>
  <c r="C172" i="1" s="1"/>
  <c r="FO3" i="6" s="1"/>
  <c r="J172" i="12"/>
  <c r="J172" i="1" s="1"/>
  <c r="FO10" i="6" s="1"/>
  <c r="I172" i="12"/>
  <c r="I172" i="1" s="1"/>
  <c r="FO9" i="6" s="1"/>
  <c r="H172" i="12"/>
  <c r="H172" i="1" s="1"/>
  <c r="FO8" i="6" s="1"/>
  <c r="E172" i="12"/>
  <c r="E172" i="1" s="1"/>
  <c r="FO5" i="6" s="1"/>
  <c r="N146" i="12"/>
  <c r="M146" i="12"/>
  <c r="B148" i="12"/>
  <c r="N149" i="12"/>
  <c r="M149" i="12"/>
  <c r="C156" i="12"/>
  <c r="C156" i="1" s="1"/>
  <c r="EY3" i="6" s="1"/>
  <c r="N170" i="12"/>
  <c r="M170" i="12"/>
  <c r="B172" i="12"/>
  <c r="B139" i="1"/>
  <c r="EH2" i="6" s="1"/>
  <c r="H138" i="12"/>
  <c r="H138" i="1" s="1"/>
  <c r="EG8" i="6" s="1"/>
  <c r="G138" i="12"/>
  <c r="G138" i="1" s="1"/>
  <c r="F138" i="12"/>
  <c r="F138" i="1" s="1"/>
  <c r="EG6" i="6" s="1"/>
  <c r="E138" i="12"/>
  <c r="E138" i="1" s="1"/>
  <c r="EG5" i="6" s="1"/>
  <c r="F148" i="12"/>
  <c r="F148" i="1" s="1"/>
  <c r="EQ6" i="6" s="1"/>
  <c r="D156" i="12"/>
  <c r="D156" i="1" s="1"/>
  <c r="EY4" i="6" s="1"/>
  <c r="H162" i="12"/>
  <c r="H162" i="1" s="1"/>
  <c r="FE8" i="6" s="1"/>
  <c r="G162" i="12"/>
  <c r="G162" i="1" s="1"/>
  <c r="FE7" i="6" s="1"/>
  <c r="F162" i="12"/>
  <c r="F162" i="1" s="1"/>
  <c r="FE6" i="6" s="1"/>
  <c r="E162" i="12"/>
  <c r="E162" i="1" s="1"/>
  <c r="FE5" i="6" s="1"/>
  <c r="F172" i="12"/>
  <c r="F172" i="1" s="1"/>
  <c r="FO6" i="6" s="1"/>
  <c r="E132" i="12"/>
  <c r="E132" i="1" s="1"/>
  <c r="D154" i="12"/>
  <c r="D154" i="1" s="1"/>
  <c r="EW4" i="6" s="1"/>
  <c r="C154" i="12"/>
  <c r="C154" i="1" s="1"/>
  <c r="EW3" i="6" s="1"/>
  <c r="J154" i="12"/>
  <c r="J154" i="1" s="1"/>
  <c r="EW10" i="6" s="1"/>
  <c r="I154" i="12"/>
  <c r="I154" i="1" s="1"/>
  <c r="EW9" i="6" s="1"/>
  <c r="E154" i="12"/>
  <c r="E154" i="1" s="1"/>
  <c r="EW5" i="6" s="1"/>
  <c r="I156" i="12"/>
  <c r="I156" i="1" s="1"/>
  <c r="EY9" i="6" s="1"/>
  <c r="G172" i="12"/>
  <c r="G172" i="1" s="1"/>
  <c r="FO7" i="6" s="1"/>
  <c r="G141" i="12"/>
  <c r="G141" i="1" s="1"/>
  <c r="G153" i="12"/>
  <c r="G153" i="1" s="1"/>
  <c r="EV7" i="6" s="1"/>
  <c r="G159" i="12"/>
  <c r="G159" i="1" s="1"/>
  <c r="G165" i="12"/>
  <c r="G165" i="1" s="1"/>
  <c r="FH7" i="6" s="1"/>
  <c r="G171" i="12"/>
  <c r="G171" i="1" s="1"/>
  <c r="E178" i="12"/>
  <c r="E178" i="1" s="1"/>
  <c r="FU5" i="6" s="1"/>
  <c r="G178" i="12"/>
  <c r="G178" i="1" s="1"/>
  <c r="FU7" i="6" s="1"/>
  <c r="H178" i="12"/>
  <c r="H178" i="1" s="1"/>
  <c r="FU8" i="6" s="1"/>
  <c r="M176" i="12"/>
  <c r="I178" i="12"/>
  <c r="I178" i="1" s="1"/>
  <c r="FU9" i="6" s="1"/>
  <c r="J178" i="12"/>
  <c r="J178" i="1" s="1"/>
  <c r="FU10" i="6" s="1"/>
  <c r="B178" i="12"/>
  <c r="M173" i="12"/>
  <c r="C178" i="12"/>
  <c r="C178" i="1" s="1"/>
  <c r="FU3" i="6" s="1"/>
  <c r="M179" i="12"/>
  <c r="K162" i="1"/>
  <c r="FE11" i="6" s="1"/>
  <c r="N168" i="1"/>
  <c r="FK14" i="6" s="1"/>
  <c r="J66" i="12"/>
  <c r="J66" i="1" s="1"/>
  <c r="BM10" i="6" s="1"/>
  <c r="G69" i="12"/>
  <c r="G69" i="1" s="1"/>
  <c r="BP7" i="6" s="1"/>
  <c r="H72" i="12"/>
  <c r="H72" i="1" s="1"/>
  <c r="BS8" i="6" s="1"/>
  <c r="G78" i="12"/>
  <c r="G78" i="1" s="1"/>
  <c r="BY7" i="6" s="1"/>
  <c r="J85" i="12"/>
  <c r="J85" i="1" s="1"/>
  <c r="CF10" i="6" s="1"/>
  <c r="E90" i="12"/>
  <c r="E90" i="1" s="1"/>
  <c r="CK5" i="6" s="1"/>
  <c r="B93" i="12"/>
  <c r="B93" i="1" s="1"/>
  <c r="CN2" i="6" s="1"/>
  <c r="I97" i="12"/>
  <c r="I97" i="1" s="1"/>
  <c r="CR9" i="6" s="1"/>
  <c r="E102" i="12"/>
  <c r="E102" i="1" s="1"/>
  <c r="CW5" i="6" s="1"/>
  <c r="B105" i="12"/>
  <c r="E106" i="12"/>
  <c r="J109" i="12"/>
  <c r="J109" i="1" s="1"/>
  <c r="DD10" i="6" s="1"/>
  <c r="E114" i="12"/>
  <c r="E114" i="1" s="1"/>
  <c r="DI5" i="6" s="1"/>
  <c r="B117" i="12"/>
  <c r="B117" i="1" s="1"/>
  <c r="DL2" i="6" s="1"/>
  <c r="E118" i="12"/>
  <c r="E118" i="1" s="1"/>
  <c r="DM5" i="6" s="1"/>
  <c r="G126" i="12"/>
  <c r="G126" i="1" s="1"/>
  <c r="DU7" i="6" s="1"/>
  <c r="D129" i="12"/>
  <c r="D129" i="1" s="1"/>
  <c r="DX4" i="6" s="1"/>
  <c r="G130" i="12"/>
  <c r="G130" i="1" s="1"/>
  <c r="DY7" i="6" s="1"/>
  <c r="J84" i="12"/>
  <c r="J84" i="1" s="1"/>
  <c r="CE10" i="6" s="1"/>
  <c r="E84" i="12"/>
  <c r="E84" i="1" s="1"/>
  <c r="CE5" i="6" s="1"/>
  <c r="J69" i="12"/>
  <c r="J69" i="1" s="1"/>
  <c r="BP10" i="6" s="1"/>
  <c r="J78" i="12"/>
  <c r="J78" i="1" s="1"/>
  <c r="BY10" i="6" s="1"/>
  <c r="H90" i="12"/>
  <c r="H90" i="1" s="1"/>
  <c r="CK8" i="6" s="1"/>
  <c r="E93" i="12"/>
  <c r="E93" i="1" s="1"/>
  <c r="CN5" i="6" s="1"/>
  <c r="C96" i="12"/>
  <c r="C96" i="1" s="1"/>
  <c r="CQ3" i="6" s="1"/>
  <c r="H102" i="12"/>
  <c r="H102" i="1" s="1"/>
  <c r="CW8" i="6" s="1"/>
  <c r="H106" i="12"/>
  <c r="H106" i="1" s="1"/>
  <c r="DA8" i="6" s="1"/>
  <c r="B108" i="12"/>
  <c r="B108" i="1" s="1"/>
  <c r="DC2" i="6" s="1"/>
  <c r="H114" i="12"/>
  <c r="H114" i="1" s="1"/>
  <c r="DI8" i="6" s="1"/>
  <c r="E117" i="12"/>
  <c r="E117" i="1" s="1"/>
  <c r="DL5" i="6" s="1"/>
  <c r="H118" i="12"/>
  <c r="B121" i="12"/>
  <c r="B121" i="1" s="1"/>
  <c r="DP2" i="6" s="1"/>
  <c r="J126" i="12"/>
  <c r="J126" i="1" s="1"/>
  <c r="DU10" i="6" s="1"/>
  <c r="G129" i="12"/>
  <c r="G129" i="1" s="1"/>
  <c r="DX7" i="6" s="1"/>
  <c r="J130" i="12"/>
  <c r="J130" i="1" s="1"/>
  <c r="DY10" i="6" s="1"/>
  <c r="C72" i="12"/>
  <c r="C72" i="1" s="1"/>
  <c r="BS3" i="6" s="1"/>
  <c r="J12" i="12"/>
  <c r="J12" i="1" s="1"/>
  <c r="K10" i="6" s="1"/>
  <c r="B66" i="12"/>
  <c r="B66" i="1" s="1"/>
  <c r="BM2" i="6" s="1"/>
  <c r="B85" i="12"/>
  <c r="B85" i="1" s="1"/>
  <c r="CF2" i="6" s="1"/>
  <c r="I90" i="12"/>
  <c r="I90" i="1" s="1"/>
  <c r="CK9" i="6" s="1"/>
  <c r="F93" i="12"/>
  <c r="F93" i="1" s="1"/>
  <c r="CN6" i="6" s="1"/>
  <c r="D96" i="12"/>
  <c r="D96" i="1" s="1"/>
  <c r="CQ4" i="6" s="1"/>
  <c r="I102" i="12"/>
  <c r="I102" i="1" s="1"/>
  <c r="CW9" i="6" s="1"/>
  <c r="F105" i="12"/>
  <c r="F105" i="1" s="1"/>
  <c r="CZ6" i="6" s="1"/>
  <c r="I106" i="12"/>
  <c r="I106" i="1" s="1"/>
  <c r="DA9" i="6" s="1"/>
  <c r="B109" i="12"/>
  <c r="B109" i="1" s="1"/>
  <c r="DD2" i="6" s="1"/>
  <c r="I114" i="12"/>
  <c r="I114" i="1" s="1"/>
  <c r="DI9" i="6" s="1"/>
  <c r="F117" i="12"/>
  <c r="F117" i="1" s="1"/>
  <c r="DL6" i="6" s="1"/>
  <c r="I118" i="12"/>
  <c r="I118" i="1" s="1"/>
  <c r="DM9" i="6" s="1"/>
  <c r="C121" i="12"/>
  <c r="C121" i="1" s="1"/>
  <c r="DP3" i="6" s="1"/>
  <c r="H129" i="12"/>
  <c r="H129" i="1" s="1"/>
  <c r="DX8" i="6" s="1"/>
  <c r="C12" i="12"/>
  <c r="C12" i="1" s="1"/>
  <c r="K3" i="6" s="1"/>
  <c r="J90" i="12"/>
  <c r="J90" i="1" s="1"/>
  <c r="CK10" i="6" s="1"/>
  <c r="G93" i="12"/>
  <c r="G93" i="1" s="1"/>
  <c r="CN7" i="6" s="1"/>
  <c r="B97" i="12"/>
  <c r="B97" i="1" s="1"/>
  <c r="CR2" i="6" s="1"/>
  <c r="J102" i="12"/>
  <c r="J102" i="1" s="1"/>
  <c r="CW10" i="6" s="1"/>
  <c r="G105" i="12"/>
  <c r="G105" i="1" s="1"/>
  <c r="CZ7" i="6" s="1"/>
  <c r="C109" i="12"/>
  <c r="C109" i="1" s="1"/>
  <c r="DD3" i="6" s="1"/>
  <c r="K112" i="12"/>
  <c r="J114" i="12"/>
  <c r="J114" i="1" s="1"/>
  <c r="DI10" i="6" s="1"/>
  <c r="G117" i="12"/>
  <c r="G117" i="1" s="1"/>
  <c r="DL7" i="6" s="1"/>
  <c r="J118" i="12"/>
  <c r="J118" i="1" s="1"/>
  <c r="DM10" i="6" s="1"/>
  <c r="D121" i="12"/>
  <c r="D121" i="1" s="1"/>
  <c r="DP4" i="6" s="1"/>
  <c r="I129" i="12"/>
  <c r="I129" i="1" s="1"/>
  <c r="DX9" i="6" s="1"/>
  <c r="E60" i="12"/>
  <c r="E60" i="1" s="1"/>
  <c r="BG5" i="6" s="1"/>
  <c r="D66" i="12"/>
  <c r="D66" i="1" s="1"/>
  <c r="BM4" i="6" s="1"/>
  <c r="D85" i="12"/>
  <c r="D85" i="1" s="1"/>
  <c r="CF4" i="6" s="1"/>
  <c r="H93" i="12"/>
  <c r="H93" i="1" s="1"/>
  <c r="CN8" i="6" s="1"/>
  <c r="C97" i="12"/>
  <c r="C97" i="1" s="1"/>
  <c r="CR3" i="6" s="1"/>
  <c r="H105" i="12"/>
  <c r="H105" i="1" s="1"/>
  <c r="CZ8" i="6" s="1"/>
  <c r="D109" i="12"/>
  <c r="H117" i="12"/>
  <c r="H117" i="1" s="1"/>
  <c r="DL8" i="6" s="1"/>
  <c r="E121" i="12"/>
  <c r="E121" i="1" s="1"/>
  <c r="DP5" i="6" s="1"/>
  <c r="I48" i="12"/>
  <c r="I48" i="1" s="1"/>
  <c r="AU9" i="6" s="1"/>
  <c r="C24" i="12"/>
  <c r="C24" i="1" s="1"/>
  <c r="W3" i="6" s="1"/>
  <c r="G60" i="12"/>
  <c r="G60" i="1" s="1"/>
  <c r="BG7" i="6" s="1"/>
  <c r="C69" i="12"/>
  <c r="C78" i="12"/>
  <c r="C78" i="1" s="1"/>
  <c r="BY3" i="6" s="1"/>
  <c r="F85" i="12"/>
  <c r="F85" i="1" s="1"/>
  <c r="CF6" i="6" s="1"/>
  <c r="E97" i="12"/>
  <c r="E97" i="1" s="1"/>
  <c r="CR5" i="6" s="1"/>
  <c r="F109" i="12"/>
  <c r="F109" i="1" s="1"/>
  <c r="DD6" i="6" s="1"/>
  <c r="G121" i="12"/>
  <c r="G121" i="1" s="1"/>
  <c r="DP7" i="6" s="1"/>
  <c r="C126" i="12"/>
  <c r="C126" i="1" s="1"/>
  <c r="DU3" i="6" s="1"/>
  <c r="C130" i="12"/>
  <c r="D24" i="12"/>
  <c r="D24" i="1" s="1"/>
  <c r="W4" i="6" s="1"/>
  <c r="K34" i="12"/>
  <c r="J62" i="12"/>
  <c r="J62" i="1" s="1"/>
  <c r="BI10" i="6" s="1"/>
  <c r="C110" i="12"/>
  <c r="C110" i="1" s="1"/>
  <c r="DE3" i="6" s="1"/>
  <c r="G120" i="12"/>
  <c r="G120" i="1" s="1"/>
  <c r="DO7" i="6" s="1"/>
  <c r="E38" i="12"/>
  <c r="E38" i="1" s="1"/>
  <c r="AK5" i="6" s="1"/>
  <c r="E26" i="12"/>
  <c r="E26" i="1" s="1"/>
  <c r="Y5" i="6" s="1"/>
  <c r="J122" i="12"/>
  <c r="J122" i="1" s="1"/>
  <c r="DQ10" i="6" s="1"/>
  <c r="G38" i="12"/>
  <c r="G38" i="1" s="1"/>
  <c r="AK7" i="6" s="1"/>
  <c r="D123" i="12"/>
  <c r="D123" i="1" s="1"/>
  <c r="DR4" i="6" s="1"/>
  <c r="K4" i="12"/>
  <c r="C50" i="12"/>
  <c r="C50" i="1" s="1"/>
  <c r="AW3" i="6" s="1"/>
  <c r="E50" i="12"/>
  <c r="E50" i="1" s="1"/>
  <c r="AW5" i="6" s="1"/>
  <c r="K94" i="12"/>
  <c r="K70" i="12"/>
  <c r="K76" i="12"/>
  <c r="F123" i="12"/>
  <c r="F123" i="1" s="1"/>
  <c r="DR6" i="6" s="1"/>
  <c r="D62" i="12"/>
  <c r="D62" i="1" s="1"/>
  <c r="BI4" i="6" s="1"/>
  <c r="B12" i="12"/>
  <c r="B12" i="1" s="1"/>
  <c r="K2" i="6" s="1"/>
  <c r="H14" i="12"/>
  <c r="H14" i="1" s="1"/>
  <c r="M8" i="6" s="1"/>
  <c r="F26" i="12"/>
  <c r="F26" i="1" s="1"/>
  <c r="Y6" i="6" s="1"/>
  <c r="I27" i="12"/>
  <c r="I27" i="1" s="1"/>
  <c r="Z9" i="6" s="1"/>
  <c r="K33" i="12"/>
  <c r="J36" i="12"/>
  <c r="J36" i="1" s="1"/>
  <c r="AI10" i="6" s="1"/>
  <c r="D38" i="12"/>
  <c r="D38" i="1" s="1"/>
  <c r="AK4" i="6" s="1"/>
  <c r="G39" i="12"/>
  <c r="G39" i="1" s="1"/>
  <c r="AL7" i="6" s="1"/>
  <c r="K42" i="12"/>
  <c r="H48" i="12"/>
  <c r="H48" i="1" s="1"/>
  <c r="AU8" i="6" s="1"/>
  <c r="B50" i="12"/>
  <c r="B50" i="1" s="1"/>
  <c r="AW2" i="6" s="1"/>
  <c r="F60" i="12"/>
  <c r="F60" i="1" s="1"/>
  <c r="BG6" i="6" s="1"/>
  <c r="C63" i="12"/>
  <c r="C63" i="1" s="1"/>
  <c r="BJ3" i="6" s="1"/>
  <c r="K67" i="12"/>
  <c r="D72" i="12"/>
  <c r="D72" i="1" s="1"/>
  <c r="BS4" i="6" s="1"/>
  <c r="B84" i="12"/>
  <c r="B84" i="1" s="1"/>
  <c r="CE2" i="6" s="1"/>
  <c r="H86" i="12"/>
  <c r="H86" i="1" s="1"/>
  <c r="CG8" i="6" s="1"/>
  <c r="I99" i="12"/>
  <c r="I99" i="1" s="1"/>
  <c r="CT9" i="6" s="1"/>
  <c r="J108" i="12"/>
  <c r="J108" i="1" s="1"/>
  <c r="DC10" i="6" s="1"/>
  <c r="D110" i="12"/>
  <c r="D110" i="1" s="1"/>
  <c r="DE4" i="6" s="1"/>
  <c r="H120" i="12"/>
  <c r="H120" i="1" s="1"/>
  <c r="DO8" i="6" s="1"/>
  <c r="B122" i="12"/>
  <c r="B122" i="1" s="1"/>
  <c r="DQ2" i="6" s="1"/>
  <c r="E123" i="12"/>
  <c r="E123" i="1" s="1"/>
  <c r="DR5" i="6" s="1"/>
  <c r="I86" i="12"/>
  <c r="I86" i="1" s="1"/>
  <c r="CG9" i="6" s="1"/>
  <c r="E110" i="12"/>
  <c r="E110" i="1" s="1"/>
  <c r="DE5" i="6" s="1"/>
  <c r="C122" i="12"/>
  <c r="C122" i="1" s="1"/>
  <c r="DQ3" i="6" s="1"/>
  <c r="D12" i="12"/>
  <c r="D12" i="1" s="1"/>
  <c r="K4" i="6" s="1"/>
  <c r="J14" i="12"/>
  <c r="J14" i="1" s="1"/>
  <c r="M10" i="6" s="1"/>
  <c r="B24" i="12"/>
  <c r="B24" i="1" s="1"/>
  <c r="W2" i="6" s="1"/>
  <c r="H26" i="12"/>
  <c r="H26" i="1" s="1"/>
  <c r="Y8" i="6" s="1"/>
  <c r="K29" i="12"/>
  <c r="F38" i="12"/>
  <c r="F38" i="1" s="1"/>
  <c r="AK6" i="6" s="1"/>
  <c r="I39" i="12"/>
  <c r="I39" i="1" s="1"/>
  <c r="AL9" i="6" s="1"/>
  <c r="J48" i="12"/>
  <c r="J48" i="1" s="1"/>
  <c r="AU10" i="6" s="1"/>
  <c r="D50" i="12"/>
  <c r="D50" i="1" s="1"/>
  <c r="AW4" i="6" s="1"/>
  <c r="H60" i="12"/>
  <c r="H60" i="1" s="1"/>
  <c r="BG8" i="6" s="1"/>
  <c r="B62" i="12"/>
  <c r="B62" i="1" s="1"/>
  <c r="BI2" i="6" s="1"/>
  <c r="E63" i="12"/>
  <c r="E63" i="1" s="1"/>
  <c r="BJ5" i="6" s="1"/>
  <c r="F72" i="12"/>
  <c r="F72" i="1" s="1"/>
  <c r="BS6" i="6" s="1"/>
  <c r="C75" i="12"/>
  <c r="C75" i="1" s="1"/>
  <c r="BV3" i="6" s="1"/>
  <c r="D84" i="12"/>
  <c r="D84" i="1" s="1"/>
  <c r="CE4" i="6" s="1"/>
  <c r="J86" i="12"/>
  <c r="J86" i="1" s="1"/>
  <c r="CG10" i="6" s="1"/>
  <c r="B96" i="12"/>
  <c r="B96" i="1" s="1"/>
  <c r="CQ2" i="6" s="1"/>
  <c r="F110" i="12"/>
  <c r="F110" i="1" s="1"/>
  <c r="DE6" i="6" s="1"/>
  <c r="J120" i="12"/>
  <c r="J120" i="1" s="1"/>
  <c r="DO10" i="6" s="1"/>
  <c r="D122" i="12"/>
  <c r="D122" i="1" s="1"/>
  <c r="DQ4" i="6" s="1"/>
  <c r="G123" i="12"/>
  <c r="G123" i="1" s="1"/>
  <c r="DR7" i="6" s="1"/>
  <c r="K126" i="12"/>
  <c r="F122" i="12"/>
  <c r="F122" i="1" s="1"/>
  <c r="DQ6" i="6" s="1"/>
  <c r="G12" i="12"/>
  <c r="G12" i="1" s="1"/>
  <c r="K7" i="6" s="1"/>
  <c r="D15" i="12"/>
  <c r="D15" i="1" s="1"/>
  <c r="N4" i="6" s="1"/>
  <c r="E24" i="12"/>
  <c r="E24" i="1" s="1"/>
  <c r="W5" i="6" s="1"/>
  <c r="B27" i="12"/>
  <c r="B27" i="1" s="1"/>
  <c r="Z2" i="6" s="1"/>
  <c r="C36" i="12"/>
  <c r="C36" i="1" s="1"/>
  <c r="AI3" i="6" s="1"/>
  <c r="I38" i="12"/>
  <c r="I38" i="1" s="1"/>
  <c r="AK9" i="6" s="1"/>
  <c r="G50" i="12"/>
  <c r="G50" i="1" s="1"/>
  <c r="AW7" i="6" s="1"/>
  <c r="E62" i="12"/>
  <c r="E62" i="1" s="1"/>
  <c r="BI5" i="6" s="1"/>
  <c r="H63" i="12"/>
  <c r="H63" i="1" s="1"/>
  <c r="BJ8" i="6" s="1"/>
  <c r="I72" i="12"/>
  <c r="I72" i="1" s="1"/>
  <c r="BS9" i="6" s="1"/>
  <c r="C74" i="12"/>
  <c r="C74" i="1" s="1"/>
  <c r="BU3" i="6" s="1"/>
  <c r="F75" i="12"/>
  <c r="F75" i="1" s="1"/>
  <c r="BV6" i="6" s="1"/>
  <c r="G84" i="12"/>
  <c r="G84" i="1" s="1"/>
  <c r="CE7" i="6" s="1"/>
  <c r="D87" i="12"/>
  <c r="D87" i="1" s="1"/>
  <c r="CH4" i="6" s="1"/>
  <c r="E96" i="12"/>
  <c r="E96" i="1" s="1"/>
  <c r="CQ5" i="6" s="1"/>
  <c r="B99" i="12"/>
  <c r="B99" i="1" s="1"/>
  <c r="CT2" i="6" s="1"/>
  <c r="C108" i="12"/>
  <c r="C108" i="1" s="1"/>
  <c r="DC3" i="6" s="1"/>
  <c r="I110" i="12"/>
  <c r="I110" i="1" s="1"/>
  <c r="DE9" i="6" s="1"/>
  <c r="G122" i="12"/>
  <c r="G122" i="1" s="1"/>
  <c r="DQ7" i="6" s="1"/>
  <c r="J123" i="12"/>
  <c r="J123" i="1" s="1"/>
  <c r="DR10" i="6" s="1"/>
  <c r="K129" i="12"/>
  <c r="H12" i="12"/>
  <c r="H12" i="1" s="1"/>
  <c r="K8" i="6" s="1"/>
  <c r="B14" i="12"/>
  <c r="B14" i="1" s="1"/>
  <c r="M2" i="6" s="1"/>
  <c r="E15" i="12"/>
  <c r="E15" i="1" s="1"/>
  <c r="N5" i="6" s="1"/>
  <c r="F24" i="12"/>
  <c r="F24" i="1" s="1"/>
  <c r="W6" i="6" s="1"/>
  <c r="C27" i="12"/>
  <c r="C27" i="1" s="1"/>
  <c r="Z3" i="6" s="1"/>
  <c r="D36" i="12"/>
  <c r="D36" i="1" s="1"/>
  <c r="AI4" i="6" s="1"/>
  <c r="J38" i="12"/>
  <c r="J38" i="1" s="1"/>
  <c r="AK10" i="6" s="1"/>
  <c r="B48" i="12"/>
  <c r="B48" i="1" s="1"/>
  <c r="AU2" i="6" s="1"/>
  <c r="H50" i="12"/>
  <c r="H50" i="1" s="1"/>
  <c r="AW8" i="6" s="1"/>
  <c r="F62" i="12"/>
  <c r="F62" i="1" s="1"/>
  <c r="BI6" i="6" s="1"/>
  <c r="I63" i="12"/>
  <c r="I63" i="1" s="1"/>
  <c r="BJ9" i="6" s="1"/>
  <c r="J72" i="12"/>
  <c r="J72" i="1" s="1"/>
  <c r="BS10" i="6" s="1"/>
  <c r="D74" i="12"/>
  <c r="D74" i="1" s="1"/>
  <c r="BU4" i="6" s="1"/>
  <c r="G75" i="12"/>
  <c r="G75" i="1" s="1"/>
  <c r="BV7" i="6" s="1"/>
  <c r="K78" i="12"/>
  <c r="H84" i="12"/>
  <c r="H84" i="1" s="1"/>
  <c r="CE8" i="6" s="1"/>
  <c r="B86" i="12"/>
  <c r="B86" i="1" s="1"/>
  <c r="CG2" i="6" s="1"/>
  <c r="E87" i="12"/>
  <c r="E87" i="1" s="1"/>
  <c r="CH5" i="6" s="1"/>
  <c r="F96" i="12"/>
  <c r="F96" i="1" s="1"/>
  <c r="CQ6" i="6" s="1"/>
  <c r="C99" i="12"/>
  <c r="C99" i="1" s="1"/>
  <c r="CT3" i="6" s="1"/>
  <c r="D108" i="12"/>
  <c r="D108" i="1" s="1"/>
  <c r="DC4" i="6" s="1"/>
  <c r="J110" i="12"/>
  <c r="J110" i="1" s="1"/>
  <c r="DE10" i="6" s="1"/>
  <c r="B120" i="12"/>
  <c r="B120" i="1" s="1"/>
  <c r="DO2" i="6" s="1"/>
  <c r="H122" i="12"/>
  <c r="H122" i="1" s="1"/>
  <c r="DQ8" i="6" s="1"/>
  <c r="H38" i="12"/>
  <c r="H38" i="1" s="1"/>
  <c r="AK8" i="6" s="1"/>
  <c r="I12" i="12"/>
  <c r="I12" i="1" s="1"/>
  <c r="K9" i="6" s="1"/>
  <c r="C14" i="12"/>
  <c r="C14" i="1" s="1"/>
  <c r="M3" i="6" s="1"/>
  <c r="F15" i="12"/>
  <c r="F15" i="1" s="1"/>
  <c r="N6" i="6" s="1"/>
  <c r="G24" i="12"/>
  <c r="G24" i="1" s="1"/>
  <c r="W7" i="6" s="1"/>
  <c r="D27" i="12"/>
  <c r="D27" i="1" s="1"/>
  <c r="Z4" i="6" s="1"/>
  <c r="E36" i="12"/>
  <c r="E36" i="1" s="1"/>
  <c r="AI5" i="6" s="1"/>
  <c r="B39" i="12"/>
  <c r="B39" i="1" s="1"/>
  <c r="AL2" i="6" s="1"/>
  <c r="C48" i="12"/>
  <c r="C48" i="1" s="1"/>
  <c r="AU3" i="6" s="1"/>
  <c r="I50" i="12"/>
  <c r="I50" i="1" s="1"/>
  <c r="AW9" i="6" s="1"/>
  <c r="G62" i="12"/>
  <c r="G62" i="1" s="1"/>
  <c r="BI7" i="6" s="1"/>
  <c r="J63" i="12"/>
  <c r="J63" i="1" s="1"/>
  <c r="BJ10" i="6" s="1"/>
  <c r="H75" i="12"/>
  <c r="H75" i="1" s="1"/>
  <c r="BV8" i="6" s="1"/>
  <c r="I84" i="12"/>
  <c r="I84" i="1" s="1"/>
  <c r="CE9" i="6" s="1"/>
  <c r="C86" i="12"/>
  <c r="C86" i="1" s="1"/>
  <c r="CG3" i="6" s="1"/>
  <c r="F87" i="12"/>
  <c r="F87" i="1" s="1"/>
  <c r="CH6" i="6" s="1"/>
  <c r="G96" i="12"/>
  <c r="G96" i="1" s="1"/>
  <c r="CQ7" i="6" s="1"/>
  <c r="D99" i="12"/>
  <c r="D99" i="1" s="1"/>
  <c r="CT4" i="6" s="1"/>
  <c r="E108" i="12"/>
  <c r="E108" i="1" s="1"/>
  <c r="DC5" i="6" s="1"/>
  <c r="B111" i="12"/>
  <c r="B111" i="1" s="1"/>
  <c r="DF2" i="6" s="1"/>
  <c r="C120" i="12"/>
  <c r="C120" i="1" s="1"/>
  <c r="DO3" i="6" s="1"/>
  <c r="I122" i="12"/>
  <c r="I122" i="1" s="1"/>
  <c r="DQ9" i="6" s="1"/>
  <c r="J60" i="12"/>
  <c r="J60" i="1" s="1"/>
  <c r="BG10" i="6" s="1"/>
  <c r="K9" i="12"/>
  <c r="D14" i="12"/>
  <c r="D14" i="1" s="1"/>
  <c r="M4" i="6" s="1"/>
  <c r="G15" i="12"/>
  <c r="G15" i="1" s="1"/>
  <c r="N7" i="6" s="1"/>
  <c r="H24" i="12"/>
  <c r="H24" i="1" s="1"/>
  <c r="W8" i="6" s="1"/>
  <c r="E27" i="12"/>
  <c r="E27" i="1" s="1"/>
  <c r="Z5" i="6" s="1"/>
  <c r="F36" i="12"/>
  <c r="F36" i="1" s="1"/>
  <c r="AI6" i="6" s="1"/>
  <c r="C39" i="12"/>
  <c r="C39" i="1" s="1"/>
  <c r="AL3" i="6" s="1"/>
  <c r="D48" i="12"/>
  <c r="D48" i="1" s="1"/>
  <c r="AU4" i="6" s="1"/>
  <c r="J50" i="12"/>
  <c r="J50" i="1" s="1"/>
  <c r="AW10" i="6" s="1"/>
  <c r="B60" i="12"/>
  <c r="B60" i="1" s="1"/>
  <c r="BG2" i="6" s="1"/>
  <c r="H62" i="12"/>
  <c r="H62" i="1" s="1"/>
  <c r="BI8" i="6" s="1"/>
  <c r="F74" i="12"/>
  <c r="F74" i="1" s="1"/>
  <c r="BU6" i="6" s="1"/>
  <c r="I75" i="12"/>
  <c r="I75" i="1" s="1"/>
  <c r="BV9" i="6" s="1"/>
  <c r="D86" i="12"/>
  <c r="D86" i="1" s="1"/>
  <c r="CG4" i="6" s="1"/>
  <c r="G87" i="12"/>
  <c r="G87" i="1" s="1"/>
  <c r="CH7" i="6" s="1"/>
  <c r="H96" i="12"/>
  <c r="H96" i="1" s="1"/>
  <c r="CQ8" i="6" s="1"/>
  <c r="E99" i="12"/>
  <c r="E99" i="1" s="1"/>
  <c r="CT5" i="6" s="1"/>
  <c r="F108" i="12"/>
  <c r="F108" i="1" s="1"/>
  <c r="DC6" i="6" s="1"/>
  <c r="D120" i="12"/>
  <c r="D120" i="1" s="1"/>
  <c r="DO4" i="6" s="1"/>
  <c r="B74" i="12"/>
  <c r="B74" i="1" s="1"/>
  <c r="BU2" i="6" s="1"/>
  <c r="E14" i="12"/>
  <c r="E14" i="1" s="1"/>
  <c r="M5" i="6" s="1"/>
  <c r="H15" i="12"/>
  <c r="H15" i="1" s="1"/>
  <c r="N8" i="6" s="1"/>
  <c r="I24" i="12"/>
  <c r="I24" i="1" s="1"/>
  <c r="W9" i="6" s="1"/>
  <c r="F27" i="12"/>
  <c r="F27" i="1" s="1"/>
  <c r="Z6" i="6" s="1"/>
  <c r="G36" i="12"/>
  <c r="G36" i="1" s="1"/>
  <c r="AI7" i="6" s="1"/>
  <c r="D39" i="12"/>
  <c r="D39" i="1" s="1"/>
  <c r="AL4" i="6" s="1"/>
  <c r="E48" i="12"/>
  <c r="E48" i="1" s="1"/>
  <c r="AU5" i="6" s="1"/>
  <c r="C60" i="12"/>
  <c r="I62" i="12"/>
  <c r="I62" i="1" s="1"/>
  <c r="BI9" i="6" s="1"/>
  <c r="G74" i="12"/>
  <c r="G74" i="1" s="1"/>
  <c r="BU7" i="6" s="1"/>
  <c r="E86" i="12"/>
  <c r="E86" i="1" s="1"/>
  <c r="CG5" i="6" s="1"/>
  <c r="H87" i="12"/>
  <c r="H87" i="1" s="1"/>
  <c r="CH8" i="6" s="1"/>
  <c r="I96" i="12"/>
  <c r="I96" i="1" s="1"/>
  <c r="CQ9" i="6" s="1"/>
  <c r="F99" i="12"/>
  <c r="F99" i="1" s="1"/>
  <c r="CT6" i="6" s="1"/>
  <c r="G108" i="12"/>
  <c r="G108" i="1" s="1"/>
  <c r="DC7" i="6" s="1"/>
  <c r="E120" i="12"/>
  <c r="E120" i="1" s="1"/>
  <c r="DO5" i="6" s="1"/>
  <c r="B123" i="12"/>
  <c r="B123" i="1" s="1"/>
  <c r="DR2" i="6" s="1"/>
  <c r="H110" i="12"/>
  <c r="H110" i="1" s="1"/>
  <c r="DE8" i="6" s="1"/>
  <c r="F14" i="12"/>
  <c r="F14" i="1" s="1"/>
  <c r="M6" i="6" s="1"/>
  <c r="I15" i="12"/>
  <c r="I15" i="1" s="1"/>
  <c r="N9" i="6" s="1"/>
  <c r="G27" i="12"/>
  <c r="G27" i="1" s="1"/>
  <c r="Z7" i="6" s="1"/>
  <c r="H36" i="12"/>
  <c r="H36" i="1" s="1"/>
  <c r="AI8" i="6" s="1"/>
  <c r="B38" i="12"/>
  <c r="B38" i="1" s="1"/>
  <c r="AK2" i="6" s="1"/>
  <c r="E39" i="12"/>
  <c r="E39" i="1" s="1"/>
  <c r="AL5" i="6" s="1"/>
  <c r="F48" i="12"/>
  <c r="F48" i="1" s="1"/>
  <c r="AU6" i="6" s="1"/>
  <c r="D60" i="12"/>
  <c r="D60" i="1" s="1"/>
  <c r="BG4" i="6" s="1"/>
  <c r="B72" i="12"/>
  <c r="B72" i="1" s="1"/>
  <c r="BS2" i="6" s="1"/>
  <c r="H74" i="12"/>
  <c r="H74" i="1" s="1"/>
  <c r="BU8" i="6" s="1"/>
  <c r="F86" i="12"/>
  <c r="F86" i="1" s="1"/>
  <c r="CG6" i="6" s="1"/>
  <c r="I87" i="12"/>
  <c r="I87" i="1" s="1"/>
  <c r="CH9" i="6" s="1"/>
  <c r="G99" i="12"/>
  <c r="G99" i="1" s="1"/>
  <c r="CT7" i="6" s="1"/>
  <c r="K102" i="12"/>
  <c r="H108" i="12"/>
  <c r="H108" i="1" s="1"/>
  <c r="DC8" i="6" s="1"/>
  <c r="B110" i="12"/>
  <c r="B110" i="1" s="1"/>
  <c r="DE2" i="6" s="1"/>
  <c r="F120" i="12"/>
  <c r="F120" i="1" s="1"/>
  <c r="DO6" i="6" s="1"/>
  <c r="C123" i="12"/>
  <c r="C123" i="1" s="1"/>
  <c r="DR3" i="6" s="1"/>
  <c r="B36" i="12"/>
  <c r="B36" i="1" s="1"/>
  <c r="AI2" i="6" s="1"/>
  <c r="K25" i="12"/>
  <c r="B5" i="12"/>
  <c r="B5" i="1" s="1"/>
  <c r="D2" i="6" s="1"/>
  <c r="C5" i="12"/>
  <c r="C5" i="1" s="1"/>
  <c r="D3" i="6" s="1"/>
  <c r="D5" i="12"/>
  <c r="D5" i="1" s="1"/>
  <c r="D4" i="6" s="1"/>
  <c r="K3" i="12"/>
  <c r="M128" i="12"/>
  <c r="W147" i="1" l="1"/>
  <c r="AE177" i="1"/>
  <c r="AA177" i="1"/>
  <c r="W141" i="1"/>
  <c r="EX16" i="6"/>
  <c r="AC137" i="1"/>
  <c r="AE137" i="1"/>
  <c r="AB177" i="1"/>
  <c r="AB147" i="1"/>
  <c r="Z177" i="1"/>
  <c r="AE166" i="1"/>
  <c r="AA140" i="1"/>
  <c r="FU16" i="6"/>
  <c r="AB178" i="1"/>
  <c r="AB141" i="1"/>
  <c r="AG138" i="1"/>
  <c r="AE155" i="1"/>
  <c r="AE147" i="1"/>
  <c r="AF177" i="1"/>
  <c r="AF155" i="1"/>
  <c r="AA147" i="1"/>
  <c r="AG178" i="1"/>
  <c r="Z155" i="1"/>
  <c r="X178" i="1"/>
  <c r="W155" i="1"/>
  <c r="EP16" i="6"/>
  <c r="AE168" i="1"/>
  <c r="Z141" i="1"/>
  <c r="AC157" i="1"/>
  <c r="W178" i="1"/>
  <c r="AG157" i="1"/>
  <c r="Z157" i="1"/>
  <c r="AE163" i="1"/>
  <c r="AC178" i="1"/>
  <c r="AA178" i="1"/>
  <c r="Z178" i="1"/>
  <c r="AD157" i="1"/>
  <c r="AD178" i="1"/>
  <c r="AE178" i="1"/>
  <c r="W157" i="1"/>
  <c r="AF178" i="1"/>
  <c r="AF157" i="1"/>
  <c r="X177" i="1"/>
  <c r="AD177" i="1"/>
  <c r="AD147" i="1"/>
  <c r="X169" i="1"/>
  <c r="W166" i="1"/>
  <c r="AB155" i="1"/>
  <c r="Y155" i="1"/>
  <c r="X155" i="1"/>
  <c r="EJ16" i="6"/>
  <c r="W138" i="1"/>
  <c r="FT16" i="6"/>
  <c r="X166" i="1"/>
  <c r="AE140" i="1"/>
  <c r="Y177" i="1"/>
  <c r="AC155" i="1"/>
  <c r="AG177" i="1"/>
  <c r="AA138" i="1"/>
  <c r="W177" i="1"/>
  <c r="AA155" i="1"/>
  <c r="Z166" i="1"/>
  <c r="AD139" i="1"/>
  <c r="FB16" i="6"/>
  <c r="X150" i="1"/>
  <c r="Y147" i="1"/>
  <c r="AA154" i="1"/>
  <c r="AD140" i="1"/>
  <c r="X147" i="1"/>
  <c r="Z147" i="1"/>
  <c r="X133" i="1"/>
  <c r="AD163" i="1"/>
  <c r="AC139" i="1"/>
  <c r="Z163" i="1"/>
  <c r="AC140" i="1"/>
  <c r="AA163" i="1"/>
  <c r="W154" i="1"/>
  <c r="AE170" i="1"/>
  <c r="AF163" i="1"/>
  <c r="AD158" i="1"/>
  <c r="EA16" i="6"/>
  <c r="AG163" i="1"/>
  <c r="FA16" i="6"/>
  <c r="X163" i="1"/>
  <c r="AE132" i="1"/>
  <c r="Z154" i="1"/>
  <c r="AC154" i="1"/>
  <c r="AB154" i="1"/>
  <c r="FF16" i="6"/>
  <c r="AC158" i="1"/>
  <c r="AA143" i="1"/>
  <c r="AA157" i="1"/>
  <c r="EF16" i="6"/>
  <c r="EC16" i="6"/>
  <c r="AA150" i="1"/>
  <c r="AA149" i="1"/>
  <c r="X170" i="1"/>
  <c r="W163" i="1"/>
  <c r="AF176" i="1"/>
  <c r="X145" i="1"/>
  <c r="Z138" i="1"/>
  <c r="W148" i="1"/>
  <c r="Y138" i="1"/>
  <c r="AB173" i="1"/>
  <c r="AB158" i="1"/>
  <c r="AB140" i="1"/>
  <c r="Z140" i="1"/>
  <c r="AC163" i="1"/>
  <c r="Y149" i="1"/>
  <c r="AC133" i="1"/>
  <c r="W173" i="1"/>
  <c r="Z149" i="1"/>
  <c r="AF156" i="1"/>
  <c r="EI16" i="6"/>
  <c r="Z133" i="1"/>
  <c r="EH16" i="6"/>
  <c r="AG139" i="1"/>
  <c r="AG154" i="1"/>
  <c r="AF139" i="1"/>
  <c r="AC148" i="1"/>
  <c r="W158" i="1"/>
  <c r="W140" i="1"/>
  <c r="Z148" i="1"/>
  <c r="X173" i="1"/>
  <c r="AB139" i="1"/>
  <c r="Z158" i="1"/>
  <c r="EG16" i="6"/>
  <c r="Z145" i="1"/>
  <c r="X156" i="1"/>
  <c r="W176" i="1"/>
  <c r="AD145" i="1"/>
  <c r="AE133" i="1"/>
  <c r="W133" i="1"/>
  <c r="AF145" i="1"/>
  <c r="AG150" i="1"/>
  <c r="AA145" i="1"/>
  <c r="X176" i="1"/>
  <c r="AA158" i="1"/>
  <c r="AE145" i="1"/>
  <c r="AB148" i="1"/>
  <c r="AA139" i="1"/>
  <c r="AD156" i="1"/>
  <c r="AD133" i="1"/>
  <c r="FP16" i="6"/>
  <c r="AF173" i="1"/>
  <c r="X157" i="1"/>
  <c r="AF140" i="1"/>
  <c r="AE158" i="1"/>
  <c r="W145" i="1"/>
  <c r="AD173" i="1"/>
  <c r="AB170" i="1"/>
  <c r="AA173" i="1"/>
  <c r="AE157" i="1"/>
  <c r="Z173" i="1"/>
  <c r="W170" i="1"/>
  <c r="AE156" i="1"/>
  <c r="AE138" i="1"/>
  <c r="AD155" i="1"/>
  <c r="AB145" i="1"/>
  <c r="AB163" i="1"/>
  <c r="EW16" i="6"/>
  <c r="AE149" i="1"/>
  <c r="AC173" i="1"/>
  <c r="AF158" i="1"/>
  <c r="AC170" i="1"/>
  <c r="X138" i="1"/>
  <c r="AB156" i="1"/>
  <c r="X139" i="1"/>
  <c r="Y150" i="1"/>
  <c r="AC134" i="1"/>
  <c r="AF154" i="1"/>
  <c r="W156" i="1"/>
  <c r="Y158" i="1"/>
  <c r="AC145" i="1"/>
  <c r="AA169" i="1"/>
  <c r="AD154" i="1"/>
  <c r="AB157" i="1"/>
  <c r="FM16" i="6"/>
  <c r="ER16" i="6"/>
  <c r="AG145" i="1"/>
  <c r="EB16" i="6"/>
  <c r="AB138" i="1"/>
  <c r="AF134" i="1"/>
  <c r="EN16" i="6"/>
  <c r="AB176" i="1"/>
  <c r="W150" i="1"/>
  <c r="Y170" i="1"/>
  <c r="AE173" i="1"/>
  <c r="AC149" i="1"/>
  <c r="AG133" i="1"/>
  <c r="AB134" i="1"/>
  <c r="Z170" i="1"/>
  <c r="AF138" i="1"/>
  <c r="AD138" i="1"/>
  <c r="Z139" i="1"/>
  <c r="AD170" i="1"/>
  <c r="AF170" i="1"/>
  <c r="X154" i="1"/>
  <c r="W139" i="1"/>
  <c r="AG148" i="1"/>
  <c r="AF133" i="1"/>
  <c r="AA170" i="1"/>
  <c r="AE154" i="1"/>
  <c r="AE139" i="1"/>
  <c r="Y173" i="1"/>
  <c r="AG156" i="1"/>
  <c r="Y140" i="1"/>
  <c r="AA133" i="1"/>
  <c r="AB133" i="1"/>
  <c r="AD149" i="1"/>
  <c r="X140" i="1"/>
  <c r="Z179" i="1"/>
  <c r="FV16" i="6"/>
  <c r="W179" i="1"/>
  <c r="D71" i="12"/>
  <c r="D71" i="1" s="1"/>
  <c r="BR4" i="6" s="1"/>
  <c r="J71" i="12"/>
  <c r="J71" i="1" s="1"/>
  <c r="BR10" i="6" s="1"/>
  <c r="C71" i="12"/>
  <c r="C71" i="1" s="1"/>
  <c r="BR3" i="6" s="1"/>
  <c r="B71" i="12"/>
  <c r="I71" i="12"/>
  <c r="I71" i="1" s="1"/>
  <c r="BR9" i="6" s="1"/>
  <c r="H71" i="12"/>
  <c r="H71" i="1" s="1"/>
  <c r="BR8" i="6" s="1"/>
  <c r="G71" i="12"/>
  <c r="G71" i="1" s="1"/>
  <c r="BR7" i="6" s="1"/>
  <c r="F71" i="12"/>
  <c r="F71" i="1" s="1"/>
  <c r="BR6" i="6" s="1"/>
  <c r="E71" i="12"/>
  <c r="E71" i="1" s="1"/>
  <c r="BR5" i="6" s="1"/>
  <c r="G26" i="12"/>
  <c r="G26" i="1" s="1"/>
  <c r="Y7" i="6" s="1"/>
  <c r="N141" i="1"/>
  <c r="EJ14" i="6" s="1"/>
  <c r="EJ7" i="6"/>
  <c r="G104" i="12"/>
  <c r="G104" i="1" s="1"/>
  <c r="CY7" i="6" s="1"/>
  <c r="F104" i="12"/>
  <c r="F104" i="1" s="1"/>
  <c r="CY6" i="6" s="1"/>
  <c r="E104" i="12"/>
  <c r="E104" i="1" s="1"/>
  <c r="CY5" i="6" s="1"/>
  <c r="D104" i="12"/>
  <c r="D104" i="1" s="1"/>
  <c r="CY4" i="6" s="1"/>
  <c r="I104" i="12"/>
  <c r="I104" i="1" s="1"/>
  <c r="CY9" i="6" s="1"/>
  <c r="H104" i="12"/>
  <c r="H104" i="1" s="1"/>
  <c r="CY8" i="6" s="1"/>
  <c r="C104" i="12"/>
  <c r="C104" i="1" s="1"/>
  <c r="CY3" i="6" s="1"/>
  <c r="B104" i="12"/>
  <c r="J104" i="12"/>
  <c r="J104" i="1" s="1"/>
  <c r="CY10" i="6" s="1"/>
  <c r="K37" i="12"/>
  <c r="H59" i="12"/>
  <c r="H59" i="1" s="1"/>
  <c r="BF8" i="6" s="1"/>
  <c r="G59" i="12"/>
  <c r="G59" i="1" s="1"/>
  <c r="BF7" i="6" s="1"/>
  <c r="F59" i="12"/>
  <c r="F59" i="1" s="1"/>
  <c r="BF6" i="6" s="1"/>
  <c r="E59" i="12"/>
  <c r="E59" i="1" s="1"/>
  <c r="BF5" i="6" s="1"/>
  <c r="C59" i="12"/>
  <c r="C59" i="1" s="1"/>
  <c r="BF3" i="6" s="1"/>
  <c r="B59" i="12"/>
  <c r="D59" i="12"/>
  <c r="D59" i="1" s="1"/>
  <c r="BF4" i="6" s="1"/>
  <c r="J59" i="12"/>
  <c r="J59" i="1" s="1"/>
  <c r="BF10" i="6" s="1"/>
  <c r="I59" i="12"/>
  <c r="I59" i="1" s="1"/>
  <c r="BF9" i="6" s="1"/>
  <c r="K57" i="12"/>
  <c r="D51" i="12"/>
  <c r="D51" i="1" s="1"/>
  <c r="AX4" i="6" s="1"/>
  <c r="I51" i="12"/>
  <c r="I51" i="1" s="1"/>
  <c r="AX9" i="6" s="1"/>
  <c r="F51" i="12"/>
  <c r="F51" i="1" s="1"/>
  <c r="AX6" i="6" s="1"/>
  <c r="H51" i="12"/>
  <c r="H51" i="1" s="1"/>
  <c r="AX8" i="6" s="1"/>
  <c r="B92" i="12"/>
  <c r="H92" i="12"/>
  <c r="H92" i="1" s="1"/>
  <c r="CM8" i="6" s="1"/>
  <c r="I92" i="12"/>
  <c r="I92" i="1" s="1"/>
  <c r="CM9" i="6" s="1"/>
  <c r="D92" i="12"/>
  <c r="D92" i="1" s="1"/>
  <c r="CM4" i="6" s="1"/>
  <c r="J92" i="12"/>
  <c r="J92" i="1" s="1"/>
  <c r="CM10" i="6" s="1"/>
  <c r="G92" i="12"/>
  <c r="G92" i="1" s="1"/>
  <c r="CM7" i="6" s="1"/>
  <c r="F92" i="12"/>
  <c r="F92" i="1" s="1"/>
  <c r="CM6" i="6" s="1"/>
  <c r="E92" i="12"/>
  <c r="E92" i="1" s="1"/>
  <c r="CM5" i="6" s="1"/>
  <c r="C92" i="12"/>
  <c r="C92" i="1" s="1"/>
  <c r="CM3" i="6" s="1"/>
  <c r="E147" i="12"/>
  <c r="E147" i="1" s="1"/>
  <c r="EP5" i="6" s="1"/>
  <c r="J147" i="12"/>
  <c r="J147" i="1" s="1"/>
  <c r="EP10" i="6" s="1"/>
  <c r="H147" i="12"/>
  <c r="H147" i="1" s="1"/>
  <c r="EP8" i="6" s="1"/>
  <c r="D147" i="12"/>
  <c r="D147" i="1" s="1"/>
  <c r="EP4" i="6" s="1"/>
  <c r="C147" i="12"/>
  <c r="C147" i="1" s="1"/>
  <c r="EP3" i="6" s="1"/>
  <c r="B147" i="12"/>
  <c r="I147" i="12"/>
  <c r="I147" i="1" s="1"/>
  <c r="EP9" i="6" s="1"/>
  <c r="K8" i="12"/>
  <c r="K93" i="12"/>
  <c r="D111" i="12"/>
  <c r="D111" i="1" s="1"/>
  <c r="DF4" i="6" s="1"/>
  <c r="K60" i="12"/>
  <c r="C60" i="1"/>
  <c r="BG3" i="6" s="1"/>
  <c r="G111" i="12"/>
  <c r="G111" i="1" s="1"/>
  <c r="DF7" i="6" s="1"/>
  <c r="K49" i="12"/>
  <c r="K28" i="12"/>
  <c r="M153" i="1"/>
  <c r="EV13" i="6" s="1"/>
  <c r="EG7" i="6"/>
  <c r="C166" i="12"/>
  <c r="C166" i="1" s="1"/>
  <c r="FI3" i="6" s="1"/>
  <c r="AF179" i="1"/>
  <c r="AF167" i="1"/>
  <c r="AF143" i="1"/>
  <c r="AA159" i="1"/>
  <c r="AD164" i="1"/>
  <c r="AB149" i="1"/>
  <c r="AB137" i="1"/>
  <c r="AA176" i="1"/>
  <c r="AA164" i="1"/>
  <c r="AG159" i="1"/>
  <c r="AA142" i="1"/>
  <c r="AD141" i="1"/>
  <c r="Z134" i="1"/>
  <c r="H142" i="12"/>
  <c r="H142" i="1" s="1"/>
  <c r="EK8" i="6" s="1"/>
  <c r="G142" i="12"/>
  <c r="G142" i="1" s="1"/>
  <c r="EK7" i="6" s="1"/>
  <c r="F142" i="12"/>
  <c r="F142" i="1" s="1"/>
  <c r="EK6" i="6" s="1"/>
  <c r="F147" i="12"/>
  <c r="F147" i="1" s="1"/>
  <c r="EP6" i="6" s="1"/>
  <c r="G47" i="12"/>
  <c r="G47" i="1" s="1"/>
  <c r="AT7" i="6" s="1"/>
  <c r="F47" i="12"/>
  <c r="F47" i="1" s="1"/>
  <c r="AT6" i="6" s="1"/>
  <c r="E47" i="12"/>
  <c r="E47" i="1" s="1"/>
  <c r="AT5" i="6" s="1"/>
  <c r="D47" i="12"/>
  <c r="D47" i="1" s="1"/>
  <c r="AT4" i="6" s="1"/>
  <c r="C47" i="12"/>
  <c r="C47" i="1" s="1"/>
  <c r="AT3" i="6" s="1"/>
  <c r="B47" i="12"/>
  <c r="J47" i="12"/>
  <c r="J47" i="1" s="1"/>
  <c r="AT10" i="6" s="1"/>
  <c r="I47" i="12"/>
  <c r="I47" i="1" s="1"/>
  <c r="AT9" i="6" s="1"/>
  <c r="H47" i="12"/>
  <c r="H47" i="1" s="1"/>
  <c r="AT8" i="6" s="1"/>
  <c r="D132" i="12"/>
  <c r="D132" i="1" s="1"/>
  <c r="EA4" i="6" s="1"/>
  <c r="J132" i="12"/>
  <c r="J132" i="1" s="1"/>
  <c r="EA10" i="6" s="1"/>
  <c r="I132" i="12"/>
  <c r="I132" i="1" s="1"/>
  <c r="EA9" i="6" s="1"/>
  <c r="H132" i="12"/>
  <c r="H132" i="1" s="1"/>
  <c r="EA8" i="6" s="1"/>
  <c r="B132" i="12"/>
  <c r="B132" i="1" s="1"/>
  <c r="EA2" i="6" s="1"/>
  <c r="F132" i="12"/>
  <c r="F132" i="1" s="1"/>
  <c r="EA6" i="6" s="1"/>
  <c r="F135" i="12"/>
  <c r="F135" i="1" s="1"/>
  <c r="ED6" i="6" s="1"/>
  <c r="B81" i="12"/>
  <c r="E81" i="12"/>
  <c r="E81" i="1" s="1"/>
  <c r="CB5" i="6" s="1"/>
  <c r="F81" i="12"/>
  <c r="F81" i="1" s="1"/>
  <c r="CB6" i="6" s="1"/>
  <c r="C81" i="12"/>
  <c r="C81" i="1" s="1"/>
  <c r="CB3" i="6" s="1"/>
  <c r="B26" i="12"/>
  <c r="B26" i="1" s="1"/>
  <c r="Y2" i="6" s="1"/>
  <c r="X143" i="1"/>
  <c r="AD142" i="1"/>
  <c r="K66" i="12"/>
  <c r="K30" i="12"/>
  <c r="B51" i="12"/>
  <c r="B51" i="1" s="1"/>
  <c r="AX2" i="6" s="1"/>
  <c r="I111" i="12"/>
  <c r="I111" i="1" s="1"/>
  <c r="DF9" i="6" s="1"/>
  <c r="E51" i="12"/>
  <c r="E51" i="1" s="1"/>
  <c r="AX5" i="6" s="1"/>
  <c r="K10" i="12"/>
  <c r="G81" i="12"/>
  <c r="G81" i="1" s="1"/>
  <c r="CB7" i="6" s="1"/>
  <c r="K106" i="12"/>
  <c r="E106" i="1"/>
  <c r="DA5" i="6" s="1"/>
  <c r="M141" i="1"/>
  <c r="EJ13" i="6" s="1"/>
  <c r="C174" i="12"/>
  <c r="C174" i="1" s="1"/>
  <c r="FQ3" i="6" s="1"/>
  <c r="D174" i="12"/>
  <c r="D174" i="1" s="1"/>
  <c r="FQ4" i="6" s="1"/>
  <c r="X142" i="1"/>
  <c r="Z150" i="1"/>
  <c r="AE134" i="1"/>
  <c r="Y159" i="1"/>
  <c r="Z176" i="1"/>
  <c r="Y134" i="1"/>
  <c r="AE153" i="1"/>
  <c r="AE141" i="1"/>
  <c r="AD134" i="1"/>
  <c r="AD137" i="1"/>
  <c r="AD150" i="1"/>
  <c r="AF168" i="1"/>
  <c r="EL16" i="6"/>
  <c r="J80" i="12"/>
  <c r="J80" i="1" s="1"/>
  <c r="CA10" i="6" s="1"/>
  <c r="I80" i="12"/>
  <c r="I80" i="1" s="1"/>
  <c r="CA9" i="6" s="1"/>
  <c r="F80" i="12"/>
  <c r="F80" i="1" s="1"/>
  <c r="CA6" i="6" s="1"/>
  <c r="E80" i="12"/>
  <c r="E80" i="1" s="1"/>
  <c r="CA5" i="6" s="1"/>
  <c r="H80" i="12"/>
  <c r="H80" i="1" s="1"/>
  <c r="CA8" i="6" s="1"/>
  <c r="G80" i="12"/>
  <c r="G80" i="1" s="1"/>
  <c r="CA7" i="6" s="1"/>
  <c r="D80" i="12"/>
  <c r="D80" i="1" s="1"/>
  <c r="CA4" i="6" s="1"/>
  <c r="C80" i="12"/>
  <c r="C80" i="1" s="1"/>
  <c r="CA3" i="6" s="1"/>
  <c r="B80" i="12"/>
  <c r="J101" i="12"/>
  <c r="J101" i="1" s="1"/>
  <c r="CV10" i="6" s="1"/>
  <c r="F101" i="12"/>
  <c r="F101" i="1" s="1"/>
  <c r="CV6" i="6" s="1"/>
  <c r="E101" i="12"/>
  <c r="E101" i="1" s="1"/>
  <c r="CV5" i="6" s="1"/>
  <c r="D101" i="12"/>
  <c r="D101" i="1" s="1"/>
  <c r="CV4" i="6" s="1"/>
  <c r="C101" i="12"/>
  <c r="C101" i="1" s="1"/>
  <c r="CV3" i="6" s="1"/>
  <c r="B101" i="12"/>
  <c r="H101" i="12"/>
  <c r="H101" i="1" s="1"/>
  <c r="CV8" i="6" s="1"/>
  <c r="I101" i="12"/>
  <c r="I101" i="1" s="1"/>
  <c r="CV9" i="6" s="1"/>
  <c r="G101" i="12"/>
  <c r="G101" i="1" s="1"/>
  <c r="CV7" i="6" s="1"/>
  <c r="J119" i="12"/>
  <c r="J119" i="1" s="1"/>
  <c r="DN10" i="6" s="1"/>
  <c r="G119" i="12"/>
  <c r="G119" i="1" s="1"/>
  <c r="DN7" i="6" s="1"/>
  <c r="F119" i="12"/>
  <c r="F119" i="1" s="1"/>
  <c r="DN6" i="6" s="1"/>
  <c r="E119" i="12"/>
  <c r="E119" i="1" s="1"/>
  <c r="DN5" i="6" s="1"/>
  <c r="I119" i="12"/>
  <c r="I119" i="1" s="1"/>
  <c r="DN9" i="6" s="1"/>
  <c r="D119" i="12"/>
  <c r="D119" i="1" s="1"/>
  <c r="DN4" i="6" s="1"/>
  <c r="C119" i="12"/>
  <c r="C119" i="1" s="1"/>
  <c r="DN3" i="6" s="1"/>
  <c r="H119" i="12"/>
  <c r="H119" i="1" s="1"/>
  <c r="DN8" i="6" s="1"/>
  <c r="B119" i="12"/>
  <c r="H53" i="12"/>
  <c r="H53" i="1" s="1"/>
  <c r="AZ8" i="6" s="1"/>
  <c r="G53" i="12"/>
  <c r="G53" i="1" s="1"/>
  <c r="AZ7" i="6" s="1"/>
  <c r="J53" i="12"/>
  <c r="J53" i="1" s="1"/>
  <c r="AZ10" i="6" s="1"/>
  <c r="I53" i="12"/>
  <c r="I53" i="1" s="1"/>
  <c r="AZ9" i="6" s="1"/>
  <c r="F53" i="12"/>
  <c r="F53" i="1" s="1"/>
  <c r="AZ6" i="6" s="1"/>
  <c r="E53" i="12"/>
  <c r="E53" i="1" s="1"/>
  <c r="AZ5" i="6" s="1"/>
  <c r="D53" i="12"/>
  <c r="D53" i="1" s="1"/>
  <c r="AZ4" i="6" s="1"/>
  <c r="C53" i="12"/>
  <c r="C53" i="1" s="1"/>
  <c r="AZ3" i="6" s="1"/>
  <c r="B53" i="12"/>
  <c r="I32" i="12"/>
  <c r="I32" i="1" s="1"/>
  <c r="AE9" i="6" s="1"/>
  <c r="H32" i="12"/>
  <c r="H32" i="1" s="1"/>
  <c r="AE8" i="6" s="1"/>
  <c r="C32" i="12"/>
  <c r="C32" i="1" s="1"/>
  <c r="AE3" i="6" s="1"/>
  <c r="G32" i="12"/>
  <c r="G32" i="1" s="1"/>
  <c r="AE7" i="6" s="1"/>
  <c r="F32" i="12"/>
  <c r="F32" i="1" s="1"/>
  <c r="AE6" i="6" s="1"/>
  <c r="D32" i="12"/>
  <c r="D32" i="1" s="1"/>
  <c r="AE4" i="6" s="1"/>
  <c r="E32" i="12"/>
  <c r="E32" i="1" s="1"/>
  <c r="AE5" i="6" s="1"/>
  <c r="B32" i="12"/>
  <c r="J32" i="12"/>
  <c r="J32" i="1" s="1"/>
  <c r="AE10" i="6" s="1"/>
  <c r="Z168" i="1"/>
  <c r="W153" i="1"/>
  <c r="W143" i="1"/>
  <c r="K115" i="12"/>
  <c r="K105" i="12"/>
  <c r="B105" i="1"/>
  <c r="CZ2" i="6" s="1"/>
  <c r="C105" i="12"/>
  <c r="C105" i="1" s="1"/>
  <c r="CZ3" i="6" s="1"/>
  <c r="D23" i="12"/>
  <c r="D23" i="1" s="1"/>
  <c r="V4" i="6" s="1"/>
  <c r="C23" i="12"/>
  <c r="C23" i="1" s="1"/>
  <c r="V3" i="6" s="1"/>
  <c r="J23" i="12"/>
  <c r="J23" i="1" s="1"/>
  <c r="V10" i="6" s="1"/>
  <c r="B23" i="12"/>
  <c r="I23" i="12"/>
  <c r="I23" i="1" s="1"/>
  <c r="V9" i="6" s="1"/>
  <c r="H23" i="12"/>
  <c r="H23" i="1" s="1"/>
  <c r="V8" i="6" s="1"/>
  <c r="G23" i="12"/>
  <c r="G23" i="1" s="1"/>
  <c r="V7" i="6" s="1"/>
  <c r="E23" i="12"/>
  <c r="E23" i="1" s="1"/>
  <c r="V5" i="6" s="1"/>
  <c r="F23" i="12"/>
  <c r="F23" i="1" s="1"/>
  <c r="V6" i="6" s="1"/>
  <c r="K114" i="12"/>
  <c r="G132" i="12"/>
  <c r="G132" i="1" s="1"/>
  <c r="EA7" i="6" s="1"/>
  <c r="W167" i="1"/>
  <c r="D128" i="12"/>
  <c r="D128" i="1" s="1"/>
  <c r="DW4" i="6" s="1"/>
  <c r="C128" i="12"/>
  <c r="C128" i="1" s="1"/>
  <c r="DW3" i="6" s="1"/>
  <c r="B128" i="12"/>
  <c r="J128" i="12"/>
  <c r="J128" i="1" s="1"/>
  <c r="DW10" i="6" s="1"/>
  <c r="I128" i="12"/>
  <c r="I128" i="1" s="1"/>
  <c r="DW9" i="6" s="1"/>
  <c r="H128" i="12"/>
  <c r="H128" i="1" s="1"/>
  <c r="DW8" i="6" s="1"/>
  <c r="F128" i="12"/>
  <c r="F128" i="1" s="1"/>
  <c r="DW6" i="6" s="1"/>
  <c r="G128" i="12"/>
  <c r="G128" i="1" s="1"/>
  <c r="DW7" i="6" s="1"/>
  <c r="E128" i="12"/>
  <c r="E128" i="1" s="1"/>
  <c r="DW5" i="6" s="1"/>
  <c r="K77" i="12"/>
  <c r="M171" i="1"/>
  <c r="FN13" i="6" s="1"/>
  <c r="AA137" i="1"/>
  <c r="AF141" i="1"/>
  <c r="Z142" i="1"/>
  <c r="H148" i="12"/>
  <c r="H148" i="1" s="1"/>
  <c r="EQ8" i="6" s="1"/>
  <c r="H7" i="12"/>
  <c r="H7" i="1" s="1"/>
  <c r="F8" i="6" s="1"/>
  <c r="G7" i="12"/>
  <c r="G7" i="1" s="1"/>
  <c r="F7" i="6" s="1"/>
  <c r="C7" i="12"/>
  <c r="C7" i="1" s="1"/>
  <c r="F3" i="6" s="1"/>
  <c r="F7" i="12"/>
  <c r="F7" i="1" s="1"/>
  <c r="F6" i="6" s="1"/>
  <c r="E7" i="12"/>
  <c r="E7" i="1" s="1"/>
  <c r="F5" i="6" s="1"/>
  <c r="B7" i="12"/>
  <c r="D7" i="12"/>
  <c r="D7" i="1" s="1"/>
  <c r="F4" i="6" s="1"/>
  <c r="I7" i="12"/>
  <c r="I7" i="1" s="1"/>
  <c r="F9" i="6" s="1"/>
  <c r="J7" i="12"/>
  <c r="J7" i="1" s="1"/>
  <c r="F10" i="6" s="1"/>
  <c r="C68" i="12"/>
  <c r="C68" i="1" s="1"/>
  <c r="BO3" i="6" s="1"/>
  <c r="B68" i="12"/>
  <c r="I68" i="12"/>
  <c r="I68" i="1" s="1"/>
  <c r="BO9" i="6" s="1"/>
  <c r="J68" i="12"/>
  <c r="J68" i="1" s="1"/>
  <c r="BO10" i="6" s="1"/>
  <c r="H68" i="12"/>
  <c r="H68" i="1" s="1"/>
  <c r="BO8" i="6" s="1"/>
  <c r="G68" i="12"/>
  <c r="G68" i="1" s="1"/>
  <c r="BO7" i="6" s="1"/>
  <c r="F68" i="12"/>
  <c r="F68" i="1" s="1"/>
  <c r="BO6" i="6" s="1"/>
  <c r="E68" i="12"/>
  <c r="E68" i="1" s="1"/>
  <c r="BO5" i="6" s="1"/>
  <c r="D68" i="12"/>
  <c r="D68" i="1" s="1"/>
  <c r="BO4" i="6" s="1"/>
  <c r="J13" i="12"/>
  <c r="J13" i="1" s="1"/>
  <c r="L10" i="6" s="1"/>
  <c r="I13" i="12"/>
  <c r="I13" i="1" s="1"/>
  <c r="L9" i="6" s="1"/>
  <c r="E13" i="12"/>
  <c r="E13" i="1" s="1"/>
  <c r="L5" i="6" s="1"/>
  <c r="H13" i="12"/>
  <c r="H13" i="1" s="1"/>
  <c r="L8" i="6" s="1"/>
  <c r="D13" i="12"/>
  <c r="D13" i="1" s="1"/>
  <c r="L4" i="6" s="1"/>
  <c r="G13" i="12"/>
  <c r="G13" i="1" s="1"/>
  <c r="L7" i="6" s="1"/>
  <c r="F13" i="12"/>
  <c r="F13" i="1" s="1"/>
  <c r="L6" i="6" s="1"/>
  <c r="C13" i="12"/>
  <c r="C13" i="1" s="1"/>
  <c r="L3" i="6" s="1"/>
  <c r="B13" i="12"/>
  <c r="D105" i="12"/>
  <c r="D105" i="1" s="1"/>
  <c r="CZ4" i="6" s="1"/>
  <c r="N150" i="1"/>
  <c r="ES14" i="6" s="1"/>
  <c r="ES2" i="6"/>
  <c r="AB132" i="1"/>
  <c r="K16" i="12"/>
  <c r="L168" i="1"/>
  <c r="FK12" i="6" s="1"/>
  <c r="FK5" i="6"/>
  <c r="AC169" i="1"/>
  <c r="Z169" i="1"/>
  <c r="AB142" i="1"/>
  <c r="K103" i="12"/>
  <c r="G51" i="12"/>
  <c r="G51" i="1" s="1"/>
  <c r="AX7" i="6" s="1"/>
  <c r="K91" i="12"/>
  <c r="K121" i="12"/>
  <c r="AF164" i="1"/>
  <c r="AA168" i="1"/>
  <c r="X167" i="1"/>
  <c r="FS16" i="6"/>
  <c r="H166" i="12"/>
  <c r="H166" i="1" s="1"/>
  <c r="FI8" i="6" s="1"/>
  <c r="F166" i="12"/>
  <c r="F166" i="1" s="1"/>
  <c r="FI6" i="6" s="1"/>
  <c r="G166" i="12"/>
  <c r="G166" i="1" s="1"/>
  <c r="FI7" i="6" s="1"/>
  <c r="C98" i="12"/>
  <c r="C98" i="1" s="1"/>
  <c r="CS3" i="6" s="1"/>
  <c r="H98" i="12"/>
  <c r="H98" i="1" s="1"/>
  <c r="CS8" i="6" s="1"/>
  <c r="G98" i="12"/>
  <c r="G98" i="1" s="1"/>
  <c r="CS7" i="6" s="1"/>
  <c r="F98" i="12"/>
  <c r="F98" i="1" s="1"/>
  <c r="CS6" i="6" s="1"/>
  <c r="K46" i="12"/>
  <c r="I81" i="12"/>
  <c r="I81" i="1" s="1"/>
  <c r="CB9" i="6" s="1"/>
  <c r="M159" i="1"/>
  <c r="FB13" i="6" s="1"/>
  <c r="M168" i="1"/>
  <c r="FK13" i="6" s="1"/>
  <c r="K171" i="1"/>
  <c r="FN11" i="6" s="1"/>
  <c r="FN7" i="6"/>
  <c r="N153" i="1"/>
  <c r="EV14" i="6" s="1"/>
  <c r="G174" i="12"/>
  <c r="G174" i="1" s="1"/>
  <c r="FQ7" i="6" s="1"/>
  <c r="G151" i="12"/>
  <c r="G151" i="1" s="1"/>
  <c r="ET7" i="6" s="1"/>
  <c r="AE179" i="1"/>
  <c r="AE167" i="1"/>
  <c r="AE143" i="1"/>
  <c r="Z132" i="1"/>
  <c r="Y168" i="1"/>
  <c r="Y144" i="1"/>
  <c r="Y132" i="1"/>
  <c r="AF169" i="1"/>
  <c r="Y179" i="1"/>
  <c r="Y167" i="1"/>
  <c r="Y143" i="1"/>
  <c r="AE150" i="1"/>
  <c r="X164" i="1"/>
  <c r="X137" i="1"/>
  <c r="AF159" i="1"/>
  <c r="AF153" i="1"/>
  <c r="FL16" i="6"/>
  <c r="FK16" i="6"/>
  <c r="D178" i="12"/>
  <c r="D178" i="1" s="1"/>
  <c r="FU4" i="6" s="1"/>
  <c r="F178" i="12"/>
  <c r="F178" i="1" s="1"/>
  <c r="FU6" i="6" s="1"/>
  <c r="I105" i="12"/>
  <c r="I105" i="1" s="1"/>
  <c r="CZ9" i="6" s="1"/>
  <c r="EV16" i="6"/>
  <c r="AE142" i="1"/>
  <c r="K118" i="12"/>
  <c r="H118" i="1"/>
  <c r="DM8" i="6" s="1"/>
  <c r="AA132" i="1"/>
  <c r="Z159" i="1"/>
  <c r="K117" i="12"/>
  <c r="I98" i="12"/>
  <c r="I98" i="1" s="1"/>
  <c r="CS9" i="6" s="1"/>
  <c r="K52" i="12"/>
  <c r="M144" i="1"/>
  <c r="EM13" i="6" s="1"/>
  <c r="M162" i="1"/>
  <c r="FE13" i="6" s="1"/>
  <c r="FE3" i="6"/>
  <c r="E148" i="12"/>
  <c r="E148" i="1" s="1"/>
  <c r="EQ5" i="6" s="1"/>
  <c r="H174" i="12"/>
  <c r="H174" i="1" s="1"/>
  <c r="FQ8" i="6" s="1"/>
  <c r="H151" i="12"/>
  <c r="H151" i="1" s="1"/>
  <c r="ET8" i="6" s="1"/>
  <c r="AB150" i="1"/>
  <c r="W142" i="1"/>
  <c r="Z144" i="1"/>
  <c r="AC179" i="1"/>
  <c r="AC167" i="1"/>
  <c r="AC143" i="1"/>
  <c r="X168" i="1"/>
  <c r="X144" i="1"/>
  <c r="X132" i="1"/>
  <c r="W159" i="1"/>
  <c r="AC142" i="1"/>
  <c r="AF150" i="1"/>
  <c r="W149" i="1"/>
  <c r="W137" i="1"/>
  <c r="X179" i="1"/>
  <c r="EZ16" i="6"/>
  <c r="ES16" i="6"/>
  <c r="FG16" i="6"/>
  <c r="D138" i="12"/>
  <c r="D138" i="1" s="1"/>
  <c r="EG4" i="6" s="1"/>
  <c r="J138" i="12"/>
  <c r="J138" i="1" s="1"/>
  <c r="EG10" i="6" s="1"/>
  <c r="I138" i="12"/>
  <c r="I138" i="1" s="1"/>
  <c r="EG9" i="6" s="1"/>
  <c r="B138" i="12"/>
  <c r="B138" i="1" s="1"/>
  <c r="L138" i="1" s="1"/>
  <c r="EG12" i="6" s="1"/>
  <c r="G136" i="12"/>
  <c r="G136" i="1" s="1"/>
  <c r="EE7" i="6" s="1"/>
  <c r="J56" i="12"/>
  <c r="J56" i="1" s="1"/>
  <c r="BC10" i="6" s="1"/>
  <c r="I56" i="12"/>
  <c r="I56" i="1" s="1"/>
  <c r="BC9" i="6" s="1"/>
  <c r="H56" i="12"/>
  <c r="H56" i="1" s="1"/>
  <c r="BC8" i="6" s="1"/>
  <c r="G56" i="12"/>
  <c r="G56" i="1" s="1"/>
  <c r="BC7" i="6" s="1"/>
  <c r="F56" i="12"/>
  <c r="F56" i="1" s="1"/>
  <c r="BC6" i="6" s="1"/>
  <c r="E56" i="12"/>
  <c r="E56" i="1" s="1"/>
  <c r="BC5" i="6" s="1"/>
  <c r="D56" i="12"/>
  <c r="D56" i="1" s="1"/>
  <c r="BC4" i="6" s="1"/>
  <c r="C56" i="12"/>
  <c r="C56" i="1" s="1"/>
  <c r="BC3" i="6" s="1"/>
  <c r="B56" i="12"/>
  <c r="D18" i="12"/>
  <c r="D18" i="1" s="1"/>
  <c r="Q4" i="6" s="1"/>
  <c r="C18" i="12"/>
  <c r="C18" i="1" s="1"/>
  <c r="Q3" i="6" s="1"/>
  <c r="B18" i="12"/>
  <c r="J18" i="12"/>
  <c r="J18" i="1" s="1"/>
  <c r="Q10" i="6" s="1"/>
  <c r="I18" i="12"/>
  <c r="I18" i="1" s="1"/>
  <c r="Q9" i="6" s="1"/>
  <c r="H18" i="12"/>
  <c r="H18" i="1" s="1"/>
  <c r="Q8" i="6" s="1"/>
  <c r="G18" i="12"/>
  <c r="G18" i="1" s="1"/>
  <c r="Q7" i="6" s="1"/>
  <c r="E18" i="12"/>
  <c r="E18" i="1" s="1"/>
  <c r="Q5" i="6" s="1"/>
  <c r="F18" i="12"/>
  <c r="F18" i="1" s="1"/>
  <c r="Q6" i="6" s="1"/>
  <c r="E12" i="12"/>
  <c r="E12" i="1" s="1"/>
  <c r="K5" i="6" s="1"/>
  <c r="F35" i="12"/>
  <c r="F35" i="1" s="1"/>
  <c r="AH6" i="6" s="1"/>
  <c r="E35" i="12"/>
  <c r="E35" i="1" s="1"/>
  <c r="AH5" i="6" s="1"/>
  <c r="D35" i="12"/>
  <c r="D35" i="1" s="1"/>
  <c r="AH4" i="6" s="1"/>
  <c r="C35" i="12"/>
  <c r="C35" i="1" s="1"/>
  <c r="AH3" i="6" s="1"/>
  <c r="B35" i="12"/>
  <c r="J35" i="12"/>
  <c r="J35" i="1" s="1"/>
  <c r="AH10" i="6" s="1"/>
  <c r="I35" i="12"/>
  <c r="I35" i="1" s="1"/>
  <c r="AH9" i="6" s="1"/>
  <c r="H35" i="12"/>
  <c r="H35" i="1" s="1"/>
  <c r="AH8" i="6" s="1"/>
  <c r="G35" i="12"/>
  <c r="G35" i="1" s="1"/>
  <c r="AH7" i="6" s="1"/>
  <c r="H83" i="12"/>
  <c r="H83" i="1" s="1"/>
  <c r="CD8" i="6" s="1"/>
  <c r="G83" i="12"/>
  <c r="G83" i="1" s="1"/>
  <c r="CD7" i="6" s="1"/>
  <c r="C83" i="12"/>
  <c r="C83" i="1" s="1"/>
  <c r="CD3" i="6" s="1"/>
  <c r="J83" i="12"/>
  <c r="J83" i="1" s="1"/>
  <c r="CD10" i="6" s="1"/>
  <c r="I83" i="12"/>
  <c r="I83" i="1" s="1"/>
  <c r="CD9" i="6" s="1"/>
  <c r="F83" i="12"/>
  <c r="F83" i="1" s="1"/>
  <c r="CD6" i="6" s="1"/>
  <c r="E83" i="12"/>
  <c r="E83" i="1" s="1"/>
  <c r="CD5" i="6" s="1"/>
  <c r="D83" i="12"/>
  <c r="D83" i="1" s="1"/>
  <c r="CD4" i="6" s="1"/>
  <c r="B83" i="12"/>
  <c r="K109" i="12"/>
  <c r="D109" i="1"/>
  <c r="DD4" i="6" s="1"/>
  <c r="E135" i="12"/>
  <c r="E135" i="1" s="1"/>
  <c r="ED5" i="6" s="1"/>
  <c r="D135" i="12"/>
  <c r="D135" i="1" s="1"/>
  <c r="ED4" i="6" s="1"/>
  <c r="B135" i="12"/>
  <c r="B135" i="1" s="1"/>
  <c r="I135" i="12"/>
  <c r="I135" i="1" s="1"/>
  <c r="ED9" i="6" s="1"/>
  <c r="H135" i="12"/>
  <c r="H135" i="1" s="1"/>
  <c r="ED8" i="6" s="1"/>
  <c r="C135" i="12"/>
  <c r="C135" i="1" s="1"/>
  <c r="ED3" i="6" s="1"/>
  <c r="J135" i="12"/>
  <c r="J135" i="1" s="1"/>
  <c r="ED10" i="6" s="1"/>
  <c r="J17" i="12"/>
  <c r="J17" i="1" s="1"/>
  <c r="P10" i="6" s="1"/>
  <c r="H17" i="12"/>
  <c r="H17" i="1" s="1"/>
  <c r="P8" i="6" s="1"/>
  <c r="I17" i="12"/>
  <c r="I17" i="1" s="1"/>
  <c r="P9" i="6" s="1"/>
  <c r="G17" i="12"/>
  <c r="G17" i="1" s="1"/>
  <c r="P7" i="6" s="1"/>
  <c r="F17" i="12"/>
  <c r="F17" i="1" s="1"/>
  <c r="P6" i="6" s="1"/>
  <c r="E17" i="12"/>
  <c r="E17" i="1" s="1"/>
  <c r="P5" i="6" s="1"/>
  <c r="D17" i="12"/>
  <c r="D17" i="1" s="1"/>
  <c r="P4" i="6" s="1"/>
  <c r="C17" i="12"/>
  <c r="C17" i="1" s="1"/>
  <c r="P3" i="6" s="1"/>
  <c r="B17" i="12"/>
  <c r="K150" i="1"/>
  <c r="ES11" i="6" s="1"/>
  <c r="ES5" i="6"/>
  <c r="AB168" i="1"/>
  <c r="L153" i="1"/>
  <c r="EV12" i="6" s="1"/>
  <c r="N133" i="1"/>
  <c r="EB14" i="6" s="1"/>
  <c r="EB10" i="6"/>
  <c r="D26" i="12"/>
  <c r="D26" i="1" s="1"/>
  <c r="Y4" i="6" s="1"/>
  <c r="K82" i="12"/>
  <c r="B174" i="12"/>
  <c r="K174" i="12" s="1"/>
  <c r="F174" i="12"/>
  <c r="F174" i="1" s="1"/>
  <c r="FQ6" i="6" s="1"/>
  <c r="AG169" i="1"/>
  <c r="AG168" i="1"/>
  <c r="AG132" i="1"/>
  <c r="AB169" i="1"/>
  <c r="B98" i="12"/>
  <c r="B98" i="1" s="1"/>
  <c r="CS2" i="6" s="1"/>
  <c r="E74" i="12"/>
  <c r="E74" i="1" s="1"/>
  <c r="BU5" i="6" s="1"/>
  <c r="K45" i="12"/>
  <c r="K22" i="12"/>
  <c r="L159" i="1"/>
  <c r="FB12" i="6" s="1"/>
  <c r="FB7" i="6"/>
  <c r="K139" i="1"/>
  <c r="EH11" i="6" s="1"/>
  <c r="EH9" i="6"/>
  <c r="I148" i="12"/>
  <c r="I148" i="1" s="1"/>
  <c r="EQ9" i="6" s="1"/>
  <c r="C151" i="12"/>
  <c r="C151" i="1" s="1"/>
  <c r="ET3" i="6" s="1"/>
  <c r="AF149" i="1"/>
  <c r="AF137" i="1"/>
  <c r="AA153" i="1"/>
  <c r="AA141" i="1"/>
  <c r="AD179" i="1"/>
  <c r="AG142" i="1"/>
  <c r="AB179" i="1"/>
  <c r="AB167" i="1"/>
  <c r="AB143" i="1"/>
  <c r="AA134" i="1"/>
  <c r="AD169" i="1"/>
  <c r="AG153" i="1"/>
  <c r="AG141" i="1"/>
  <c r="AD168" i="1"/>
  <c r="X134" i="1"/>
  <c r="AD132" i="1"/>
  <c r="AD153" i="1"/>
  <c r="EK16" i="6"/>
  <c r="E165" i="12"/>
  <c r="E165" i="1" s="1"/>
  <c r="FH5" i="6" s="1"/>
  <c r="I165" i="12"/>
  <c r="I165" i="1" s="1"/>
  <c r="FH9" i="6" s="1"/>
  <c r="J165" i="12"/>
  <c r="J165" i="1" s="1"/>
  <c r="FH10" i="6" s="1"/>
  <c r="H165" i="12"/>
  <c r="H165" i="1" s="1"/>
  <c r="FH8" i="6" s="1"/>
  <c r="C165" i="12"/>
  <c r="C165" i="1" s="1"/>
  <c r="FH3" i="6" s="1"/>
  <c r="B165" i="12"/>
  <c r="D165" i="12"/>
  <c r="D165" i="1" s="1"/>
  <c r="FH4" i="6" s="1"/>
  <c r="C125" i="12"/>
  <c r="C125" i="1" s="1"/>
  <c r="DT3" i="6" s="1"/>
  <c r="B125" i="12"/>
  <c r="I125" i="12"/>
  <c r="I125" i="1" s="1"/>
  <c r="DT9" i="6" s="1"/>
  <c r="H125" i="12"/>
  <c r="H125" i="1" s="1"/>
  <c r="DT8" i="6" s="1"/>
  <c r="G125" i="12"/>
  <c r="G125" i="1" s="1"/>
  <c r="DT7" i="6" s="1"/>
  <c r="J125" i="12"/>
  <c r="J125" i="1" s="1"/>
  <c r="DT10" i="6" s="1"/>
  <c r="F125" i="12"/>
  <c r="F125" i="1" s="1"/>
  <c r="DT6" i="6" s="1"/>
  <c r="E125" i="12"/>
  <c r="E125" i="1" s="1"/>
  <c r="DT5" i="6" s="1"/>
  <c r="D125" i="12"/>
  <c r="D125" i="1" s="1"/>
  <c r="DT4" i="6" s="1"/>
  <c r="EA5" i="6"/>
  <c r="H111" i="12"/>
  <c r="H111" i="1" s="1"/>
  <c r="DF8" i="6" s="1"/>
  <c r="J111" i="12"/>
  <c r="J111" i="1" s="1"/>
  <c r="DF10" i="6" s="1"/>
  <c r="F111" i="12"/>
  <c r="F111" i="1" s="1"/>
  <c r="DF6" i="6" s="1"/>
  <c r="D98" i="12"/>
  <c r="D98" i="1" s="1"/>
  <c r="CS4" i="6" s="1"/>
  <c r="FJ16" i="6"/>
  <c r="K65" i="12"/>
  <c r="K54" i="12"/>
  <c r="AB153" i="1"/>
  <c r="W169" i="1"/>
  <c r="K127" i="12"/>
  <c r="C111" i="12"/>
  <c r="C111" i="1" s="1"/>
  <c r="DF3" i="6" s="1"/>
  <c r="K69" i="12"/>
  <c r="C69" i="1"/>
  <c r="BP3" i="6" s="1"/>
  <c r="L133" i="1"/>
  <c r="EB12" i="6" s="1"/>
  <c r="N171" i="1"/>
  <c r="FN14" i="6" s="1"/>
  <c r="K55" i="12"/>
  <c r="J98" i="12"/>
  <c r="J98" i="1" s="1"/>
  <c r="CS10" i="6" s="1"/>
  <c r="C26" i="12"/>
  <c r="C26" i="1" s="1"/>
  <c r="Y3" i="6" s="1"/>
  <c r="K43" i="12"/>
  <c r="K73" i="12"/>
  <c r="K100" i="12"/>
  <c r="K20" i="12"/>
  <c r="H81" i="12"/>
  <c r="H81" i="1" s="1"/>
  <c r="CB8" i="6" s="1"/>
  <c r="L171" i="1"/>
  <c r="FN12" i="6" s="1"/>
  <c r="G148" i="12"/>
  <c r="G148" i="1" s="1"/>
  <c r="EQ7" i="6" s="1"/>
  <c r="K153" i="12"/>
  <c r="J148" i="12"/>
  <c r="J148" i="1" s="1"/>
  <c r="EQ10" i="6" s="1"/>
  <c r="AE176" i="1"/>
  <c r="AE164" i="1"/>
  <c r="Y153" i="1"/>
  <c r="Y141" i="1"/>
  <c r="AF142" i="1"/>
  <c r="AE169" i="1"/>
  <c r="Z167" i="1"/>
  <c r="Y176" i="1"/>
  <c r="Y164" i="1"/>
  <c r="AE159" i="1"/>
  <c r="X149" i="1"/>
  <c r="AD143" i="1"/>
  <c r="AD159" i="1"/>
  <c r="F154" i="12"/>
  <c r="F154" i="1" s="1"/>
  <c r="EW6" i="6" s="1"/>
  <c r="G154" i="12"/>
  <c r="G154" i="1" s="1"/>
  <c r="EW7" i="6" s="1"/>
  <c r="H154" i="12"/>
  <c r="H154" i="1" s="1"/>
  <c r="EW8" i="6" s="1"/>
  <c r="G19" i="12"/>
  <c r="G19" i="1" s="1"/>
  <c r="R7" i="6" s="1"/>
  <c r="F19" i="12"/>
  <c r="F19" i="1" s="1"/>
  <c r="R6" i="6" s="1"/>
  <c r="E19" i="12"/>
  <c r="E19" i="1" s="1"/>
  <c r="R5" i="6" s="1"/>
  <c r="D19" i="12"/>
  <c r="D19" i="1" s="1"/>
  <c r="R4" i="6" s="1"/>
  <c r="C19" i="12"/>
  <c r="C19" i="1" s="1"/>
  <c r="R3" i="6" s="1"/>
  <c r="B19" i="12"/>
  <c r="J19" i="12"/>
  <c r="J19" i="1" s="1"/>
  <c r="R10" i="6" s="1"/>
  <c r="I19" i="12"/>
  <c r="I19" i="1" s="1"/>
  <c r="R9" i="6" s="1"/>
  <c r="H19" i="12"/>
  <c r="H19" i="1" s="1"/>
  <c r="R8" i="6" s="1"/>
  <c r="E116" i="12"/>
  <c r="E116" i="1" s="1"/>
  <c r="DK5" i="6" s="1"/>
  <c r="D116" i="12"/>
  <c r="D116" i="1" s="1"/>
  <c r="DK4" i="6" s="1"/>
  <c r="C116" i="12"/>
  <c r="C116" i="1" s="1"/>
  <c r="DK3" i="6" s="1"/>
  <c r="B116" i="12"/>
  <c r="J116" i="12"/>
  <c r="J116" i="1" s="1"/>
  <c r="DK10" i="6" s="1"/>
  <c r="I116" i="12"/>
  <c r="I116" i="1" s="1"/>
  <c r="DK9" i="6" s="1"/>
  <c r="F116" i="12"/>
  <c r="F116" i="1" s="1"/>
  <c r="DK6" i="6" s="1"/>
  <c r="H116" i="12"/>
  <c r="H116" i="1" s="1"/>
  <c r="DK8" i="6" s="1"/>
  <c r="G116" i="12"/>
  <c r="G116" i="1" s="1"/>
  <c r="DK7" i="6" s="1"/>
  <c r="J44" i="12"/>
  <c r="J44" i="1" s="1"/>
  <c r="AQ10" i="6" s="1"/>
  <c r="I44" i="12"/>
  <c r="I44" i="1" s="1"/>
  <c r="AQ9" i="6" s="1"/>
  <c r="H44" i="12"/>
  <c r="H44" i="1" s="1"/>
  <c r="AQ8" i="6" s="1"/>
  <c r="G44" i="12"/>
  <c r="G44" i="1" s="1"/>
  <c r="AQ7" i="6" s="1"/>
  <c r="E44" i="12"/>
  <c r="E44" i="1" s="1"/>
  <c r="AQ5" i="6" s="1"/>
  <c r="D44" i="12"/>
  <c r="D44" i="1" s="1"/>
  <c r="AQ4" i="6" s="1"/>
  <c r="F44" i="12"/>
  <c r="F44" i="1" s="1"/>
  <c r="AQ6" i="6" s="1"/>
  <c r="C44" i="12"/>
  <c r="C44" i="1" s="1"/>
  <c r="AQ3" i="6" s="1"/>
  <c r="B44" i="12"/>
  <c r="D6" i="12"/>
  <c r="D6" i="1" s="1"/>
  <c r="E4" i="6" s="1"/>
  <c r="C6" i="12"/>
  <c r="C6" i="1" s="1"/>
  <c r="E3" i="6" s="1"/>
  <c r="B6" i="12"/>
  <c r="J6" i="12"/>
  <c r="J6" i="1" s="1"/>
  <c r="E10" i="6" s="1"/>
  <c r="I6" i="12"/>
  <c r="I6" i="1" s="1"/>
  <c r="E9" i="6" s="1"/>
  <c r="H6" i="12"/>
  <c r="H6" i="1" s="1"/>
  <c r="E8" i="6" s="1"/>
  <c r="G6" i="12"/>
  <c r="G6" i="1" s="1"/>
  <c r="E7" i="6" s="1"/>
  <c r="F6" i="12"/>
  <c r="F6" i="1" s="1"/>
  <c r="E6" i="6" s="1"/>
  <c r="E6" i="12"/>
  <c r="E6" i="1" s="1"/>
  <c r="E5" i="6" s="1"/>
  <c r="K64" i="12"/>
  <c r="B64" i="1"/>
  <c r="BK2" i="6" s="1"/>
  <c r="I5" i="12"/>
  <c r="I5" i="1" s="1"/>
  <c r="D9" i="6" s="1"/>
  <c r="F5" i="12"/>
  <c r="F5" i="1" s="1"/>
  <c r="D6" i="6" s="1"/>
  <c r="J5" i="12"/>
  <c r="J5" i="1" s="1"/>
  <c r="D10" i="6" s="1"/>
  <c r="G5" i="12"/>
  <c r="G5" i="1" s="1"/>
  <c r="D7" i="6" s="1"/>
  <c r="H5" i="12"/>
  <c r="H5" i="1" s="1"/>
  <c r="D8" i="6" s="1"/>
  <c r="E5" i="12"/>
  <c r="E5" i="1" s="1"/>
  <c r="D5" i="6" s="1"/>
  <c r="H11" i="12"/>
  <c r="H11" i="1" s="1"/>
  <c r="J8" i="6" s="1"/>
  <c r="G11" i="12"/>
  <c r="G11" i="1" s="1"/>
  <c r="J7" i="6" s="1"/>
  <c r="F11" i="12"/>
  <c r="F11" i="1" s="1"/>
  <c r="J6" i="6" s="1"/>
  <c r="E11" i="12"/>
  <c r="E11" i="1" s="1"/>
  <c r="J5" i="6" s="1"/>
  <c r="B11" i="12"/>
  <c r="D11" i="12"/>
  <c r="D11" i="1" s="1"/>
  <c r="J4" i="6" s="1"/>
  <c r="C11" i="12"/>
  <c r="C11" i="1" s="1"/>
  <c r="J3" i="6" s="1"/>
  <c r="J11" i="12"/>
  <c r="J11" i="1" s="1"/>
  <c r="J10" i="6" s="1"/>
  <c r="I11" i="12"/>
  <c r="I11" i="1" s="1"/>
  <c r="J9" i="6" s="1"/>
  <c r="J89" i="12"/>
  <c r="J89" i="1" s="1"/>
  <c r="CJ10" i="6" s="1"/>
  <c r="G89" i="12"/>
  <c r="G89" i="1" s="1"/>
  <c r="CJ7" i="6" s="1"/>
  <c r="F89" i="12"/>
  <c r="F89" i="1" s="1"/>
  <c r="CJ6" i="6" s="1"/>
  <c r="I89" i="12"/>
  <c r="I89" i="1" s="1"/>
  <c r="CJ9" i="6" s="1"/>
  <c r="H89" i="12"/>
  <c r="H89" i="1" s="1"/>
  <c r="CJ8" i="6" s="1"/>
  <c r="E89" i="12"/>
  <c r="E89" i="1" s="1"/>
  <c r="CJ5" i="6" s="1"/>
  <c r="D89" i="12"/>
  <c r="D89" i="1" s="1"/>
  <c r="CJ4" i="6" s="1"/>
  <c r="C89" i="12"/>
  <c r="C89" i="1" s="1"/>
  <c r="CJ3" i="6" s="1"/>
  <c r="B89" i="12"/>
  <c r="E95" i="12"/>
  <c r="E95" i="1" s="1"/>
  <c r="CP5" i="6" s="1"/>
  <c r="D95" i="12"/>
  <c r="D95" i="1" s="1"/>
  <c r="CP4" i="6" s="1"/>
  <c r="C95" i="12"/>
  <c r="C95" i="1" s="1"/>
  <c r="CP3" i="6" s="1"/>
  <c r="B95" i="12"/>
  <c r="G95" i="12"/>
  <c r="G95" i="1" s="1"/>
  <c r="CP7" i="6" s="1"/>
  <c r="J95" i="12"/>
  <c r="J95" i="1" s="1"/>
  <c r="CP10" i="6" s="1"/>
  <c r="I95" i="12"/>
  <c r="I95" i="1" s="1"/>
  <c r="CP9" i="6" s="1"/>
  <c r="H95" i="12"/>
  <c r="H95" i="1" s="1"/>
  <c r="CP8" i="6" s="1"/>
  <c r="F95" i="12"/>
  <c r="F95" i="1" s="1"/>
  <c r="CP6" i="6" s="1"/>
  <c r="K61" i="12"/>
  <c r="K113" i="12"/>
  <c r="K40" i="12"/>
  <c r="K97" i="12"/>
  <c r="C51" i="12"/>
  <c r="C51" i="1" s="1"/>
  <c r="AX3" i="6" s="1"/>
  <c r="J26" i="12"/>
  <c r="J26" i="1" s="1"/>
  <c r="Y10" i="6" s="1"/>
  <c r="K85" i="12"/>
  <c r="K90" i="12"/>
  <c r="K31" i="12"/>
  <c r="J51" i="12"/>
  <c r="J51" i="1" s="1"/>
  <c r="AX10" i="6" s="1"/>
  <c r="K41" i="12"/>
  <c r="K79" i="12"/>
  <c r="J74" i="12"/>
  <c r="J74" i="1" s="1"/>
  <c r="BU10" i="6" s="1"/>
  <c r="K88" i="12"/>
  <c r="K58" i="12"/>
  <c r="E105" i="12"/>
  <c r="E105" i="1" s="1"/>
  <c r="CZ5" i="6" s="1"/>
  <c r="D81" i="12"/>
  <c r="D81" i="1" s="1"/>
  <c r="CB4" i="6" s="1"/>
  <c r="G147" i="12"/>
  <c r="G147" i="1" s="1"/>
  <c r="K153" i="1"/>
  <c r="EV11" i="6" s="1"/>
  <c r="K159" i="12"/>
  <c r="C148" i="12"/>
  <c r="C148" i="1" s="1"/>
  <c r="EQ3" i="6" s="1"/>
  <c r="I151" i="12"/>
  <c r="I151" i="1" s="1"/>
  <c r="ET9" i="6" s="1"/>
  <c r="AB159" i="1"/>
  <c r="AD176" i="1"/>
  <c r="AC176" i="1"/>
  <c r="AC164" i="1"/>
  <c r="X153" i="1"/>
  <c r="X141" i="1"/>
  <c r="W168" i="1"/>
  <c r="W144" i="1"/>
  <c r="W132" i="1"/>
  <c r="W134" i="1"/>
  <c r="Z153" i="1"/>
  <c r="AD167" i="1"/>
  <c r="AF132" i="1"/>
  <c r="Z143" i="1"/>
  <c r="Z137" i="1"/>
  <c r="EM16" i="6"/>
  <c r="B107" i="12"/>
  <c r="H107" i="12"/>
  <c r="H107" i="1" s="1"/>
  <c r="DB8" i="6" s="1"/>
  <c r="G107" i="12"/>
  <c r="G107" i="1" s="1"/>
  <c r="DB7" i="6" s="1"/>
  <c r="F107" i="12"/>
  <c r="F107" i="1" s="1"/>
  <c r="DB6" i="6" s="1"/>
  <c r="I107" i="12"/>
  <c r="I107" i="1" s="1"/>
  <c r="DB9" i="6" s="1"/>
  <c r="J107" i="12"/>
  <c r="J107" i="1" s="1"/>
  <c r="DB10" i="6" s="1"/>
  <c r="E107" i="12"/>
  <c r="E107" i="1" s="1"/>
  <c r="DB5" i="6" s="1"/>
  <c r="D107" i="12"/>
  <c r="D107" i="1" s="1"/>
  <c r="DB4" i="6" s="1"/>
  <c r="C107" i="12"/>
  <c r="C107" i="1" s="1"/>
  <c r="DB3" i="6" s="1"/>
  <c r="J81" i="12"/>
  <c r="J81" i="1" s="1"/>
  <c r="CB10" i="6" s="1"/>
  <c r="E21" i="12"/>
  <c r="E21" i="1" s="1"/>
  <c r="T5" i="6" s="1"/>
  <c r="B21" i="12"/>
  <c r="D21" i="12"/>
  <c r="D21" i="1" s="1"/>
  <c r="T4" i="6" s="1"/>
  <c r="C21" i="12"/>
  <c r="C21" i="1" s="1"/>
  <c r="T3" i="6" s="1"/>
  <c r="J21" i="12"/>
  <c r="J21" i="1" s="1"/>
  <c r="T10" i="6" s="1"/>
  <c r="I21" i="12"/>
  <c r="I21" i="1" s="1"/>
  <c r="T9" i="6" s="1"/>
  <c r="H21" i="12"/>
  <c r="H21" i="1" s="1"/>
  <c r="T8" i="6" s="1"/>
  <c r="G21" i="12"/>
  <c r="G21" i="1" s="1"/>
  <c r="T7" i="6" s="1"/>
  <c r="F21" i="12"/>
  <c r="F21" i="1" s="1"/>
  <c r="T6" i="6" s="1"/>
  <c r="L150" i="1"/>
  <c r="ES12" i="6" s="1"/>
  <c r="N162" i="1"/>
  <c r="FE14" i="6" s="1"/>
  <c r="L141" i="1"/>
  <c r="EJ12" i="6" s="1"/>
  <c r="H176" i="12"/>
  <c r="H176" i="1" s="1"/>
  <c r="FS8" i="6" s="1"/>
  <c r="G176" i="12"/>
  <c r="G176" i="1" s="1"/>
  <c r="FS7" i="6" s="1"/>
  <c r="F176" i="12"/>
  <c r="F176" i="1" s="1"/>
  <c r="FS6" i="6" s="1"/>
  <c r="D176" i="12"/>
  <c r="D176" i="1" s="1"/>
  <c r="FS4" i="6" s="1"/>
  <c r="C176" i="12"/>
  <c r="C176" i="1" s="1"/>
  <c r="FS3" i="6" s="1"/>
  <c r="B176" i="12"/>
  <c r="I176" i="12"/>
  <c r="I176" i="1" s="1"/>
  <c r="FS9" i="6" s="1"/>
  <c r="J176" i="12"/>
  <c r="J176" i="1" s="1"/>
  <c r="FS10" i="6" s="1"/>
  <c r="E176" i="12"/>
  <c r="E176" i="1" s="1"/>
  <c r="FS5" i="6" s="1"/>
  <c r="B137" i="12"/>
  <c r="J137" i="12"/>
  <c r="J137" i="1" s="1"/>
  <c r="EF10" i="6" s="1"/>
  <c r="I137" i="12"/>
  <c r="I137" i="1" s="1"/>
  <c r="EF9" i="6" s="1"/>
  <c r="H137" i="12"/>
  <c r="H137" i="1" s="1"/>
  <c r="EF8" i="6" s="1"/>
  <c r="G137" i="12"/>
  <c r="G137" i="1" s="1"/>
  <c r="EF7" i="6" s="1"/>
  <c r="C137" i="12"/>
  <c r="C137" i="1" s="1"/>
  <c r="EF3" i="6" s="1"/>
  <c r="D137" i="12"/>
  <c r="D137" i="1" s="1"/>
  <c r="EF4" i="6" s="1"/>
  <c r="F137" i="12"/>
  <c r="F137" i="1" s="1"/>
  <c r="EF6" i="6" s="1"/>
  <c r="E137" i="12"/>
  <c r="E137" i="1" s="1"/>
  <c r="EF5" i="6" s="1"/>
  <c r="K159" i="1"/>
  <c r="FB11" i="6" s="1"/>
  <c r="K171" i="12"/>
  <c r="N159" i="1"/>
  <c r="FB14" i="6" s="1"/>
  <c r="H146" i="12"/>
  <c r="H146" i="1" s="1"/>
  <c r="EO8" i="6" s="1"/>
  <c r="G146" i="12"/>
  <c r="G146" i="1" s="1"/>
  <c r="EO7" i="6" s="1"/>
  <c r="D146" i="12"/>
  <c r="D146" i="1" s="1"/>
  <c r="EO4" i="6" s="1"/>
  <c r="C146" i="12"/>
  <c r="C146" i="1" s="1"/>
  <c r="EO3" i="6" s="1"/>
  <c r="B146" i="12"/>
  <c r="I146" i="12"/>
  <c r="I146" i="1" s="1"/>
  <c r="EO9" i="6" s="1"/>
  <c r="J146" i="12"/>
  <c r="J146" i="1" s="1"/>
  <c r="EO10" i="6" s="1"/>
  <c r="F146" i="12"/>
  <c r="F146" i="1" s="1"/>
  <c r="EO6" i="6" s="1"/>
  <c r="E146" i="12"/>
  <c r="E146" i="1" s="1"/>
  <c r="EO5" i="6" s="1"/>
  <c r="B155" i="12"/>
  <c r="J155" i="12"/>
  <c r="J155" i="1" s="1"/>
  <c r="EX10" i="6" s="1"/>
  <c r="I155" i="12"/>
  <c r="I155" i="1" s="1"/>
  <c r="EX9" i="6" s="1"/>
  <c r="H155" i="12"/>
  <c r="H155" i="1" s="1"/>
  <c r="EX8" i="6" s="1"/>
  <c r="G155" i="12"/>
  <c r="G155" i="1" s="1"/>
  <c r="EX7" i="6" s="1"/>
  <c r="C155" i="12"/>
  <c r="C155" i="1" s="1"/>
  <c r="EX3" i="6" s="1"/>
  <c r="F155" i="12"/>
  <c r="F155" i="1" s="1"/>
  <c r="EX6" i="6" s="1"/>
  <c r="E155" i="12"/>
  <c r="E155" i="1" s="1"/>
  <c r="EX5" i="6" s="1"/>
  <c r="D155" i="12"/>
  <c r="D155" i="1" s="1"/>
  <c r="EX4" i="6" s="1"/>
  <c r="K139" i="12"/>
  <c r="B151" i="12"/>
  <c r="J145" i="12"/>
  <c r="J145" i="1" s="1"/>
  <c r="EN10" i="6" s="1"/>
  <c r="I145" i="12"/>
  <c r="I145" i="1" s="1"/>
  <c r="EN9" i="6" s="1"/>
  <c r="F145" i="12"/>
  <c r="F145" i="1" s="1"/>
  <c r="EN6" i="6" s="1"/>
  <c r="E145" i="12"/>
  <c r="E145" i="1" s="1"/>
  <c r="EN5" i="6" s="1"/>
  <c r="D145" i="12"/>
  <c r="D145" i="1" s="1"/>
  <c r="EN4" i="6" s="1"/>
  <c r="C145" i="12"/>
  <c r="C145" i="1" s="1"/>
  <c r="EN3" i="6" s="1"/>
  <c r="G145" i="12"/>
  <c r="G145" i="1" s="1"/>
  <c r="EN7" i="6" s="1"/>
  <c r="B145" i="12"/>
  <c r="H145" i="12"/>
  <c r="H145" i="1" s="1"/>
  <c r="EN8" i="6" s="1"/>
  <c r="K162" i="12"/>
  <c r="K141" i="1"/>
  <c r="EJ11" i="6" s="1"/>
  <c r="H134" i="12"/>
  <c r="H134" i="1" s="1"/>
  <c r="EC8" i="6" s="1"/>
  <c r="G134" i="12"/>
  <c r="G134" i="1" s="1"/>
  <c r="EC7" i="6" s="1"/>
  <c r="C134" i="12"/>
  <c r="C134" i="1" s="1"/>
  <c r="EC3" i="6" s="1"/>
  <c r="B134" i="12"/>
  <c r="I134" i="12"/>
  <c r="I134" i="1" s="1"/>
  <c r="EC9" i="6" s="1"/>
  <c r="E134" i="12"/>
  <c r="E134" i="1" s="1"/>
  <c r="EC5" i="6" s="1"/>
  <c r="J134" i="12"/>
  <c r="J134" i="1" s="1"/>
  <c r="EC10" i="6" s="1"/>
  <c r="D134" i="12"/>
  <c r="D134" i="1" s="1"/>
  <c r="EC4" i="6" s="1"/>
  <c r="F134" i="12"/>
  <c r="F134" i="1" s="1"/>
  <c r="EC6" i="6" s="1"/>
  <c r="L144" i="1"/>
  <c r="EM12" i="6" s="1"/>
  <c r="N144" i="1"/>
  <c r="EM14" i="6" s="1"/>
  <c r="K136" i="12"/>
  <c r="B136" i="1"/>
  <c r="EE2" i="6" s="1"/>
  <c r="B154" i="1"/>
  <c r="EW2" i="6" s="1"/>
  <c r="K144" i="1"/>
  <c r="EM11" i="6" s="1"/>
  <c r="N139" i="1"/>
  <c r="EH14" i="6" s="1"/>
  <c r="H152" i="12"/>
  <c r="H152" i="1" s="1"/>
  <c r="EU8" i="6" s="1"/>
  <c r="G152" i="12"/>
  <c r="G152" i="1" s="1"/>
  <c r="EU7" i="6" s="1"/>
  <c r="D152" i="12"/>
  <c r="D152" i="1" s="1"/>
  <c r="EU4" i="6" s="1"/>
  <c r="C152" i="12"/>
  <c r="C152" i="1" s="1"/>
  <c r="EU3" i="6" s="1"/>
  <c r="B152" i="12"/>
  <c r="I152" i="12"/>
  <c r="I152" i="1" s="1"/>
  <c r="EU9" i="6" s="1"/>
  <c r="J152" i="12"/>
  <c r="J152" i="1" s="1"/>
  <c r="EU10" i="6" s="1"/>
  <c r="F152" i="12"/>
  <c r="F152" i="1" s="1"/>
  <c r="EU6" i="6" s="1"/>
  <c r="E152" i="12"/>
  <c r="E152" i="1" s="1"/>
  <c r="EU5" i="6" s="1"/>
  <c r="K144" i="12"/>
  <c r="K142" i="12"/>
  <c r="B142" i="1"/>
  <c r="EK2" i="6" s="1"/>
  <c r="M133" i="1"/>
  <c r="EB13" i="6" s="1"/>
  <c r="B143" i="12"/>
  <c r="J143" i="12"/>
  <c r="J143" i="1" s="1"/>
  <c r="EL10" i="6" s="1"/>
  <c r="I143" i="12"/>
  <c r="I143" i="1" s="1"/>
  <c r="EL9" i="6" s="1"/>
  <c r="H143" i="12"/>
  <c r="H143" i="1" s="1"/>
  <c r="EL8" i="6" s="1"/>
  <c r="G143" i="12"/>
  <c r="G143" i="1" s="1"/>
  <c r="EL7" i="6" s="1"/>
  <c r="C143" i="12"/>
  <c r="C143" i="1" s="1"/>
  <c r="EL3" i="6" s="1"/>
  <c r="F143" i="12"/>
  <c r="F143" i="1" s="1"/>
  <c r="EL6" i="6" s="1"/>
  <c r="E143" i="12"/>
  <c r="E143" i="1" s="1"/>
  <c r="EL5" i="6" s="1"/>
  <c r="D143" i="12"/>
  <c r="D143" i="1" s="1"/>
  <c r="EL4" i="6" s="1"/>
  <c r="B179" i="12"/>
  <c r="J179" i="12"/>
  <c r="J179" i="1" s="1"/>
  <c r="FV10" i="6" s="1"/>
  <c r="I179" i="12"/>
  <c r="I179" i="1" s="1"/>
  <c r="FV9" i="6" s="1"/>
  <c r="H179" i="12"/>
  <c r="H179" i="1" s="1"/>
  <c r="FV8" i="6" s="1"/>
  <c r="G179" i="12"/>
  <c r="G179" i="1" s="1"/>
  <c r="FV7" i="6" s="1"/>
  <c r="F179" i="12"/>
  <c r="F179" i="1" s="1"/>
  <c r="FV6" i="6" s="1"/>
  <c r="E179" i="12"/>
  <c r="E179" i="1" s="1"/>
  <c r="FV5" i="6" s="1"/>
  <c r="C179" i="12"/>
  <c r="C179" i="1" s="1"/>
  <c r="FV3" i="6" s="1"/>
  <c r="D179" i="12"/>
  <c r="D179" i="1" s="1"/>
  <c r="FV4" i="6" s="1"/>
  <c r="L162" i="1"/>
  <c r="FE12" i="6" s="1"/>
  <c r="K172" i="12"/>
  <c r="B172" i="1"/>
  <c r="FO2" i="6" s="1"/>
  <c r="B161" i="12"/>
  <c r="J161" i="12"/>
  <c r="J161" i="1" s="1"/>
  <c r="FD10" i="6" s="1"/>
  <c r="I161" i="12"/>
  <c r="I161" i="1" s="1"/>
  <c r="FD9" i="6" s="1"/>
  <c r="H161" i="12"/>
  <c r="H161" i="1" s="1"/>
  <c r="FD8" i="6" s="1"/>
  <c r="G161" i="12"/>
  <c r="G161" i="1" s="1"/>
  <c r="FD7" i="6" s="1"/>
  <c r="C161" i="12"/>
  <c r="C161" i="1" s="1"/>
  <c r="FD3" i="6" s="1"/>
  <c r="D161" i="12"/>
  <c r="D161" i="1" s="1"/>
  <c r="FD4" i="6" s="1"/>
  <c r="F161" i="12"/>
  <c r="F161" i="1" s="1"/>
  <c r="FD6" i="6" s="1"/>
  <c r="E161" i="12"/>
  <c r="E161" i="1" s="1"/>
  <c r="FD5" i="6" s="1"/>
  <c r="J169" i="12"/>
  <c r="J169" i="1" s="1"/>
  <c r="FL10" i="6" s="1"/>
  <c r="I169" i="12"/>
  <c r="I169" i="1" s="1"/>
  <c r="FL9" i="6" s="1"/>
  <c r="F169" i="12"/>
  <c r="F169" i="1" s="1"/>
  <c r="FL6" i="6" s="1"/>
  <c r="E169" i="12"/>
  <c r="E169" i="1" s="1"/>
  <c r="FL5" i="6" s="1"/>
  <c r="D169" i="12"/>
  <c r="D169" i="1" s="1"/>
  <c r="FL4" i="6" s="1"/>
  <c r="C169" i="12"/>
  <c r="C169" i="1" s="1"/>
  <c r="FL3" i="6" s="1"/>
  <c r="G169" i="12"/>
  <c r="G169" i="1" s="1"/>
  <c r="FL7" i="6" s="1"/>
  <c r="B169" i="12"/>
  <c r="H169" i="12"/>
  <c r="H169" i="1" s="1"/>
  <c r="FL8" i="6" s="1"/>
  <c r="K133" i="12"/>
  <c r="E151" i="12"/>
  <c r="E151" i="1" s="1"/>
  <c r="ET5" i="6" s="1"/>
  <c r="K130" i="12"/>
  <c r="C130" i="1"/>
  <c r="DY3" i="6" s="1"/>
  <c r="K177" i="12"/>
  <c r="B177" i="1"/>
  <c r="K133" i="1"/>
  <c r="EB11" i="6" s="1"/>
  <c r="B131" i="12"/>
  <c r="I131" i="12"/>
  <c r="I131" i="1" s="1"/>
  <c r="DZ9" i="6" s="1"/>
  <c r="H131" i="12"/>
  <c r="H131" i="1" s="1"/>
  <c r="DZ8" i="6" s="1"/>
  <c r="G131" i="12"/>
  <c r="G131" i="1" s="1"/>
  <c r="DZ7" i="6" s="1"/>
  <c r="C131" i="12"/>
  <c r="C131" i="1" s="1"/>
  <c r="DZ3" i="6" s="1"/>
  <c r="E131" i="12"/>
  <c r="E131" i="1" s="1"/>
  <c r="DZ5" i="6" s="1"/>
  <c r="D131" i="12"/>
  <c r="D131" i="1" s="1"/>
  <c r="DZ4" i="6" s="1"/>
  <c r="J131" i="12"/>
  <c r="J131" i="1" s="1"/>
  <c r="DZ10" i="6" s="1"/>
  <c r="F131" i="12"/>
  <c r="F131" i="1" s="1"/>
  <c r="DZ6" i="6" s="1"/>
  <c r="K141" i="12"/>
  <c r="H140" i="12"/>
  <c r="H140" i="1" s="1"/>
  <c r="EI8" i="6" s="1"/>
  <c r="G140" i="12"/>
  <c r="G140" i="1" s="1"/>
  <c r="EI7" i="6" s="1"/>
  <c r="D140" i="12"/>
  <c r="D140" i="1" s="1"/>
  <c r="EI4" i="6" s="1"/>
  <c r="C140" i="12"/>
  <c r="C140" i="1" s="1"/>
  <c r="EI3" i="6" s="1"/>
  <c r="B140" i="12"/>
  <c r="I140" i="12"/>
  <c r="I140" i="1" s="1"/>
  <c r="EI9" i="6" s="1"/>
  <c r="J140" i="12"/>
  <c r="J140" i="1" s="1"/>
  <c r="EI10" i="6" s="1"/>
  <c r="F140" i="12"/>
  <c r="F140" i="1" s="1"/>
  <c r="EI6" i="6" s="1"/>
  <c r="E140" i="12"/>
  <c r="E140" i="1" s="1"/>
  <c r="EI5" i="6" s="1"/>
  <c r="H170" i="12"/>
  <c r="H170" i="1" s="1"/>
  <c r="FM8" i="6" s="1"/>
  <c r="G170" i="12"/>
  <c r="G170" i="1" s="1"/>
  <c r="FM7" i="6" s="1"/>
  <c r="D170" i="12"/>
  <c r="D170" i="1" s="1"/>
  <c r="FM4" i="6" s="1"/>
  <c r="C170" i="12"/>
  <c r="C170" i="1" s="1"/>
  <c r="FM3" i="6" s="1"/>
  <c r="B170" i="12"/>
  <c r="I170" i="12"/>
  <c r="I170" i="1" s="1"/>
  <c r="FM9" i="6" s="1"/>
  <c r="J170" i="12"/>
  <c r="J170" i="1" s="1"/>
  <c r="FM10" i="6" s="1"/>
  <c r="F170" i="12"/>
  <c r="F170" i="1" s="1"/>
  <c r="FM6" i="6" s="1"/>
  <c r="E170" i="12"/>
  <c r="E170" i="1" s="1"/>
  <c r="FM5" i="6" s="1"/>
  <c r="K168" i="12"/>
  <c r="B167" i="12"/>
  <c r="J167" i="12"/>
  <c r="J167" i="1" s="1"/>
  <c r="FJ10" i="6" s="1"/>
  <c r="I167" i="12"/>
  <c r="I167" i="1" s="1"/>
  <c r="FJ9" i="6" s="1"/>
  <c r="H167" i="12"/>
  <c r="H167" i="1" s="1"/>
  <c r="FJ8" i="6" s="1"/>
  <c r="G167" i="12"/>
  <c r="G167" i="1" s="1"/>
  <c r="FJ7" i="6" s="1"/>
  <c r="C167" i="12"/>
  <c r="C167" i="1" s="1"/>
  <c r="FJ3" i="6" s="1"/>
  <c r="F167" i="12"/>
  <c r="F167" i="1" s="1"/>
  <c r="FJ6" i="6" s="1"/>
  <c r="E167" i="12"/>
  <c r="E167" i="1" s="1"/>
  <c r="FJ5" i="6" s="1"/>
  <c r="D167" i="12"/>
  <c r="D167" i="1" s="1"/>
  <c r="FJ4" i="6" s="1"/>
  <c r="B163" i="1"/>
  <c r="K163" i="12"/>
  <c r="B173" i="12"/>
  <c r="J173" i="12"/>
  <c r="J173" i="1" s="1"/>
  <c r="FP10" i="6" s="1"/>
  <c r="I173" i="12"/>
  <c r="I173" i="1" s="1"/>
  <c r="FP9" i="6" s="1"/>
  <c r="H173" i="12"/>
  <c r="H173" i="1" s="1"/>
  <c r="FP8" i="6" s="1"/>
  <c r="G173" i="12"/>
  <c r="G173" i="1" s="1"/>
  <c r="FP7" i="6" s="1"/>
  <c r="F173" i="12"/>
  <c r="F173" i="1" s="1"/>
  <c r="FP6" i="6" s="1"/>
  <c r="C173" i="12"/>
  <c r="C173" i="1" s="1"/>
  <c r="FP3" i="6" s="1"/>
  <c r="E173" i="12"/>
  <c r="E173" i="1" s="1"/>
  <c r="FP5" i="6" s="1"/>
  <c r="D173" i="12"/>
  <c r="D173" i="1" s="1"/>
  <c r="FP4" i="6" s="1"/>
  <c r="K156" i="12"/>
  <c r="B156" i="1"/>
  <c r="K175" i="12"/>
  <c r="B175" i="1"/>
  <c r="M142" i="1"/>
  <c r="EK13" i="6" s="1"/>
  <c r="K160" i="12"/>
  <c r="B160" i="1"/>
  <c r="B178" i="1"/>
  <c r="FU2" i="6" s="1"/>
  <c r="K157" i="12"/>
  <c r="B157" i="1"/>
  <c r="H158" i="12"/>
  <c r="H158" i="1" s="1"/>
  <c r="FA8" i="6" s="1"/>
  <c r="G158" i="12"/>
  <c r="G158" i="1" s="1"/>
  <c r="FA7" i="6" s="1"/>
  <c r="D158" i="12"/>
  <c r="D158" i="1" s="1"/>
  <c r="FA4" i="6" s="1"/>
  <c r="C158" i="12"/>
  <c r="C158" i="1" s="1"/>
  <c r="FA3" i="6" s="1"/>
  <c r="B158" i="12"/>
  <c r="I158" i="12"/>
  <c r="I158" i="1" s="1"/>
  <c r="FA9" i="6" s="1"/>
  <c r="E158" i="12"/>
  <c r="E158" i="1" s="1"/>
  <c r="FA5" i="6" s="1"/>
  <c r="J158" i="12"/>
  <c r="J158" i="1" s="1"/>
  <c r="FA10" i="6" s="1"/>
  <c r="F158" i="12"/>
  <c r="F158" i="1" s="1"/>
  <c r="FA6" i="6" s="1"/>
  <c r="K166" i="12"/>
  <c r="B166" i="1"/>
  <c r="B149" i="12"/>
  <c r="J149" i="12"/>
  <c r="J149" i="1" s="1"/>
  <c r="ER10" i="6" s="1"/>
  <c r="I149" i="12"/>
  <c r="I149" i="1" s="1"/>
  <c r="ER9" i="6" s="1"/>
  <c r="H149" i="12"/>
  <c r="H149" i="1" s="1"/>
  <c r="ER8" i="6" s="1"/>
  <c r="G149" i="12"/>
  <c r="G149" i="1" s="1"/>
  <c r="ER7" i="6" s="1"/>
  <c r="C149" i="12"/>
  <c r="C149" i="1" s="1"/>
  <c r="ER3" i="6" s="1"/>
  <c r="F149" i="12"/>
  <c r="F149" i="1" s="1"/>
  <c r="ER6" i="6" s="1"/>
  <c r="E149" i="12"/>
  <c r="E149" i="1" s="1"/>
  <c r="ER5" i="6" s="1"/>
  <c r="D149" i="12"/>
  <c r="D149" i="1" s="1"/>
  <c r="ER4" i="6" s="1"/>
  <c r="H164" i="12"/>
  <c r="H164" i="1" s="1"/>
  <c r="FG8" i="6" s="1"/>
  <c r="G164" i="12"/>
  <c r="G164" i="1" s="1"/>
  <c r="FG7" i="6" s="1"/>
  <c r="D164" i="12"/>
  <c r="D164" i="1" s="1"/>
  <c r="FG4" i="6" s="1"/>
  <c r="C164" i="12"/>
  <c r="C164" i="1" s="1"/>
  <c r="FG3" i="6" s="1"/>
  <c r="B164" i="12"/>
  <c r="I164" i="12"/>
  <c r="I164" i="1" s="1"/>
  <c r="FG9" i="6" s="1"/>
  <c r="J164" i="12"/>
  <c r="J164" i="1" s="1"/>
  <c r="FG10" i="6" s="1"/>
  <c r="F164" i="12"/>
  <c r="F164" i="1" s="1"/>
  <c r="FG6" i="6" s="1"/>
  <c r="E164" i="12"/>
  <c r="E164" i="1" s="1"/>
  <c r="FG5" i="6" s="1"/>
  <c r="K150" i="12"/>
  <c r="M139" i="1"/>
  <c r="EH13" i="6" s="1"/>
  <c r="L139" i="1"/>
  <c r="EH12" i="6" s="1"/>
  <c r="B148" i="1"/>
  <c r="EQ2" i="6" s="1"/>
  <c r="K84" i="12"/>
  <c r="K96" i="12"/>
  <c r="K63" i="12"/>
  <c r="K15" i="12"/>
  <c r="K87" i="12"/>
  <c r="K38" i="12"/>
  <c r="K75" i="12"/>
  <c r="K24" i="12"/>
  <c r="K72" i="12"/>
  <c r="K123" i="12"/>
  <c r="K122" i="12"/>
  <c r="K48" i="12"/>
  <c r="K62" i="12"/>
  <c r="K74" i="12"/>
  <c r="K39" i="12"/>
  <c r="K36" i="12"/>
  <c r="K27" i="12"/>
  <c r="K110" i="12"/>
  <c r="K14" i="12"/>
  <c r="K86" i="12"/>
  <c r="K120" i="12"/>
  <c r="K50" i="12"/>
  <c r="K108" i="12"/>
  <c r="K99" i="12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K61" i="9"/>
  <c r="AJ61" i="9"/>
  <c r="AK60" i="9"/>
  <c r="AJ60" i="9"/>
  <c r="AK59" i="9"/>
  <c r="AJ59" i="9"/>
  <c r="AK58" i="9"/>
  <c r="AJ58" i="9"/>
  <c r="AK57" i="9"/>
  <c r="AJ57" i="9"/>
  <c r="AK56" i="9"/>
  <c r="AJ56" i="9"/>
  <c r="AK55" i="9"/>
  <c r="AJ55" i="9"/>
  <c r="AK54" i="9"/>
  <c r="AJ54" i="9"/>
  <c r="AK52" i="9"/>
  <c r="AJ52" i="9"/>
  <c r="AK51" i="9"/>
  <c r="AJ51" i="9"/>
  <c r="AK50" i="9"/>
  <c r="AJ50" i="9"/>
  <c r="AK49" i="9"/>
  <c r="AJ49" i="9"/>
  <c r="AK48" i="9"/>
  <c r="AJ48" i="9"/>
  <c r="AK47" i="9"/>
  <c r="AJ47" i="9"/>
  <c r="AK46" i="9"/>
  <c r="AJ46" i="9"/>
  <c r="AK45" i="9"/>
  <c r="AJ45" i="9"/>
  <c r="AK43" i="9"/>
  <c r="AJ43" i="9"/>
  <c r="AK42" i="9"/>
  <c r="AJ42" i="9"/>
  <c r="AK41" i="9"/>
  <c r="AJ41" i="9"/>
  <c r="AK40" i="9"/>
  <c r="AJ40" i="9"/>
  <c r="AK39" i="9"/>
  <c r="AJ39" i="9"/>
  <c r="AK38" i="9"/>
  <c r="AJ38" i="9"/>
  <c r="AK37" i="9"/>
  <c r="AJ37" i="9"/>
  <c r="AK36" i="9"/>
  <c r="AJ36" i="9"/>
  <c r="AJ34" i="9"/>
  <c r="AJ33" i="9"/>
  <c r="AJ32" i="9"/>
  <c r="AJ31" i="9"/>
  <c r="AJ30" i="9"/>
  <c r="AJ29" i="9"/>
  <c r="AJ28" i="9"/>
  <c r="AJ27" i="9"/>
  <c r="AJ26" i="9"/>
  <c r="AK25" i="9"/>
  <c r="AJ25" i="9"/>
  <c r="AK24" i="9"/>
  <c r="AJ24" i="9"/>
  <c r="AK23" i="9"/>
  <c r="AJ23" i="9"/>
  <c r="AK22" i="9"/>
  <c r="AJ22" i="9"/>
  <c r="AK21" i="9"/>
  <c r="AJ21" i="9"/>
  <c r="AJ19" i="9"/>
  <c r="AJ18" i="9"/>
  <c r="AJ17" i="9"/>
  <c r="AJ16" i="9"/>
  <c r="AJ15" i="9"/>
  <c r="AJ14" i="9"/>
  <c r="AJ13" i="9"/>
  <c r="AJ12" i="9"/>
  <c r="AJ11" i="9"/>
  <c r="AK8" i="9"/>
  <c r="AJ8" i="9"/>
  <c r="AK7" i="9"/>
  <c r="AJ7" i="9"/>
  <c r="AK6" i="9"/>
  <c r="AJ6" i="9"/>
  <c r="AK5" i="9"/>
  <c r="AJ5" i="9"/>
  <c r="AK4" i="9"/>
  <c r="AJ4" i="9"/>
  <c r="AK2" i="9"/>
  <c r="AV1" i="9"/>
  <c r="AU1" i="9"/>
  <c r="AT1" i="9"/>
  <c r="AS1" i="9"/>
  <c r="AR1" i="9"/>
  <c r="AQ1" i="9"/>
  <c r="AP1" i="9"/>
  <c r="AO1" i="9"/>
  <c r="AN1" i="9"/>
  <c r="AM1" i="9"/>
  <c r="AL1" i="9"/>
  <c r="B119" i="1" l="1"/>
  <c r="DN2" i="6" s="1"/>
  <c r="K119" i="12"/>
  <c r="ED2" i="6"/>
  <c r="M135" i="1"/>
  <c r="ED13" i="6" s="1"/>
  <c r="N135" i="1"/>
  <c r="ED14" i="6" s="1"/>
  <c r="B44" i="1"/>
  <c r="AQ2" i="6" s="1"/>
  <c r="K44" i="12"/>
  <c r="B7" i="1"/>
  <c r="F2" i="6" s="1"/>
  <c r="K7" i="12"/>
  <c r="B165" i="1"/>
  <c r="K165" i="12"/>
  <c r="B17" i="1"/>
  <c r="P2" i="6" s="1"/>
  <c r="K17" i="12"/>
  <c r="K51" i="12"/>
  <c r="K5" i="12"/>
  <c r="K156" i="1"/>
  <c r="EY11" i="6" s="1"/>
  <c r="EY2" i="6"/>
  <c r="K163" i="1"/>
  <c r="FF11" i="6" s="1"/>
  <c r="FF2" i="6"/>
  <c r="K138" i="1"/>
  <c r="EG11" i="6" s="1"/>
  <c r="B11" i="1"/>
  <c r="J2" i="6" s="1"/>
  <c r="K11" i="12"/>
  <c r="B116" i="1"/>
  <c r="DK2" i="6" s="1"/>
  <c r="K116" i="12"/>
  <c r="B104" i="1"/>
  <c r="CY2" i="6" s="1"/>
  <c r="K104" i="12"/>
  <c r="N132" i="1"/>
  <c r="EA14" i="6" s="1"/>
  <c r="B89" i="1"/>
  <c r="CJ2" i="6" s="1"/>
  <c r="K89" i="12"/>
  <c r="B53" i="1"/>
  <c r="AZ2" i="6" s="1"/>
  <c r="K53" i="12"/>
  <c r="K12" i="12"/>
  <c r="K138" i="12"/>
  <c r="B13" i="1"/>
  <c r="L2" i="6" s="1"/>
  <c r="K13" i="12"/>
  <c r="K132" i="1"/>
  <c r="EA11" i="6" s="1"/>
  <c r="K111" i="12"/>
  <c r="K135" i="1"/>
  <c r="ED11" i="6" s="1"/>
  <c r="B83" i="1"/>
  <c r="CD2" i="6" s="1"/>
  <c r="K83" i="12"/>
  <c r="B80" i="1"/>
  <c r="CA2" i="6" s="1"/>
  <c r="K80" i="12"/>
  <c r="B107" i="1"/>
  <c r="DB2" i="6" s="1"/>
  <c r="K107" i="12"/>
  <c r="K98" i="12"/>
  <c r="M166" i="1"/>
  <c r="FI13" i="6" s="1"/>
  <c r="FI2" i="6"/>
  <c r="K157" i="1"/>
  <c r="EZ11" i="6" s="1"/>
  <c r="EZ2" i="6"/>
  <c r="K154" i="12"/>
  <c r="B35" i="1"/>
  <c r="AH2" i="6" s="1"/>
  <c r="K35" i="12"/>
  <c r="B18" i="1"/>
  <c r="Q2" i="6" s="1"/>
  <c r="K18" i="12"/>
  <c r="B23" i="1"/>
  <c r="V2" i="6" s="1"/>
  <c r="K23" i="12"/>
  <c r="B32" i="1"/>
  <c r="AE2" i="6" s="1"/>
  <c r="K32" i="12"/>
  <c r="EP7" i="6"/>
  <c r="B101" i="1"/>
  <c r="CV2" i="6" s="1"/>
  <c r="K101" i="12"/>
  <c r="EG2" i="6"/>
  <c r="M138" i="1"/>
  <c r="EG13" i="6" s="1"/>
  <c r="B128" i="1"/>
  <c r="DW2" i="6" s="1"/>
  <c r="K128" i="12"/>
  <c r="B59" i="1"/>
  <c r="BF2" i="6" s="1"/>
  <c r="K59" i="12"/>
  <c r="B71" i="1"/>
  <c r="BR2" i="6" s="1"/>
  <c r="K71" i="12"/>
  <c r="K148" i="12"/>
  <c r="L132" i="1"/>
  <c r="EA12" i="6" s="1"/>
  <c r="K135" i="12"/>
  <c r="B174" i="1"/>
  <c r="L135" i="1"/>
  <c r="ED12" i="6" s="1"/>
  <c r="B125" i="1"/>
  <c r="DT2" i="6" s="1"/>
  <c r="K125" i="12"/>
  <c r="B68" i="1"/>
  <c r="BO2" i="6" s="1"/>
  <c r="K68" i="12"/>
  <c r="B47" i="1"/>
  <c r="AT2" i="6" s="1"/>
  <c r="K47" i="12"/>
  <c r="B147" i="1"/>
  <c r="N147" i="1" s="1"/>
  <c r="EP14" i="6" s="1"/>
  <c r="K147" i="12"/>
  <c r="K175" i="1"/>
  <c r="FR11" i="6" s="1"/>
  <c r="FR2" i="6"/>
  <c r="B56" i="1"/>
  <c r="BC2" i="6" s="1"/>
  <c r="K56" i="12"/>
  <c r="B81" i="1"/>
  <c r="CB2" i="6" s="1"/>
  <c r="K81" i="12"/>
  <c r="N138" i="1"/>
  <c r="EG14" i="6" s="1"/>
  <c r="K26" i="12"/>
  <c r="K178" i="12"/>
  <c r="K160" i="1"/>
  <c r="FC11" i="6" s="1"/>
  <c r="FC2" i="6"/>
  <c r="K177" i="1"/>
  <c r="FT11" i="6" s="1"/>
  <c r="FT2" i="6"/>
  <c r="K132" i="12"/>
  <c r="M132" i="1"/>
  <c r="EA13" i="6" s="1"/>
  <c r="B95" i="1"/>
  <c r="CP2" i="6" s="1"/>
  <c r="K95" i="12"/>
  <c r="B6" i="1"/>
  <c r="E2" i="6" s="1"/>
  <c r="K6" i="12"/>
  <c r="B19" i="1"/>
  <c r="R2" i="6" s="1"/>
  <c r="K19" i="12"/>
  <c r="B92" i="1"/>
  <c r="CM2" i="6" s="1"/>
  <c r="K92" i="12"/>
  <c r="B21" i="1"/>
  <c r="T2" i="6" s="1"/>
  <c r="K21" i="12"/>
  <c r="B137" i="1"/>
  <c r="EF2" i="6" s="1"/>
  <c r="K137" i="12"/>
  <c r="K179" i="1"/>
  <c r="FV11" i="6" s="1"/>
  <c r="L178" i="1"/>
  <c r="FU12" i="6" s="1"/>
  <c r="N178" i="1"/>
  <c r="FU14" i="6" s="1"/>
  <c r="K151" i="12"/>
  <c r="B151" i="1"/>
  <c r="ET2" i="6" s="1"/>
  <c r="B170" i="1"/>
  <c r="K170" i="12"/>
  <c r="K140" i="12"/>
  <c r="B140" i="1"/>
  <c r="B169" i="1"/>
  <c r="FL2" i="6" s="1"/>
  <c r="K169" i="12"/>
  <c r="N142" i="1"/>
  <c r="EK14" i="6" s="1"/>
  <c r="K142" i="1"/>
  <c r="EK11" i="6" s="1"/>
  <c r="L142" i="1"/>
  <c r="EK12" i="6" s="1"/>
  <c r="B176" i="1"/>
  <c r="K176" i="12"/>
  <c r="B158" i="1"/>
  <c r="FA2" i="6" s="1"/>
  <c r="K158" i="12"/>
  <c r="L160" i="1"/>
  <c r="FC12" i="6" s="1"/>
  <c r="M160" i="1"/>
  <c r="FC13" i="6" s="1"/>
  <c r="N160" i="1"/>
  <c r="FC14" i="6" s="1"/>
  <c r="B131" i="1"/>
  <c r="DZ2" i="6" s="1"/>
  <c r="K131" i="12"/>
  <c r="K169" i="1"/>
  <c r="FL11" i="6" s="1"/>
  <c r="K145" i="12"/>
  <c r="B145" i="1"/>
  <c r="EN2" i="6" s="1"/>
  <c r="K146" i="12"/>
  <c r="B146" i="1"/>
  <c r="EO2" i="6" s="1"/>
  <c r="K137" i="1"/>
  <c r="EF11" i="6" s="1"/>
  <c r="K151" i="1"/>
  <c r="ET11" i="6" s="1"/>
  <c r="B155" i="1"/>
  <c r="EX2" i="6" s="1"/>
  <c r="K155" i="12"/>
  <c r="K161" i="12"/>
  <c r="B161" i="1"/>
  <c r="FD2" i="6" s="1"/>
  <c r="B143" i="1"/>
  <c r="EL2" i="6" s="1"/>
  <c r="K143" i="12"/>
  <c r="K164" i="12"/>
  <c r="B164" i="1"/>
  <c r="FG2" i="6" s="1"/>
  <c r="K167" i="12"/>
  <c r="B167" i="1"/>
  <c r="FJ2" i="6" s="1"/>
  <c r="M178" i="1"/>
  <c r="FU13" i="6" s="1"/>
  <c r="N177" i="1"/>
  <c r="FT14" i="6" s="1"/>
  <c r="M177" i="1"/>
  <c r="FT13" i="6" s="1"/>
  <c r="L177" i="1"/>
  <c r="FT12" i="6" s="1"/>
  <c r="N174" i="1"/>
  <c r="FQ14" i="6" s="1"/>
  <c r="K174" i="1"/>
  <c r="FQ11" i="6" s="1"/>
  <c r="L148" i="1"/>
  <c r="EQ12" i="6" s="1"/>
  <c r="N148" i="1"/>
  <c r="EQ14" i="6" s="1"/>
  <c r="K148" i="1"/>
  <c r="EQ11" i="6" s="1"/>
  <c r="M148" i="1"/>
  <c r="EQ13" i="6" s="1"/>
  <c r="K149" i="12"/>
  <c r="B149" i="1"/>
  <c r="ER2" i="6" s="1"/>
  <c r="N175" i="1"/>
  <c r="FR14" i="6" s="1"/>
  <c r="M175" i="1"/>
  <c r="FR13" i="6" s="1"/>
  <c r="L175" i="1"/>
  <c r="FR12" i="6" s="1"/>
  <c r="B173" i="1"/>
  <c r="FP2" i="6" s="1"/>
  <c r="K173" i="12"/>
  <c r="K179" i="12"/>
  <c r="B179" i="1"/>
  <c r="FV2" i="6" s="1"/>
  <c r="L154" i="1"/>
  <c r="EW12" i="6" s="1"/>
  <c r="N154" i="1"/>
  <c r="EW14" i="6" s="1"/>
  <c r="M154" i="1"/>
  <c r="EW13" i="6" s="1"/>
  <c r="K145" i="1"/>
  <c r="EN11" i="6" s="1"/>
  <c r="K178" i="1"/>
  <c r="FU11" i="6" s="1"/>
  <c r="K149" i="1"/>
  <c r="ER11" i="6" s="1"/>
  <c r="K166" i="1"/>
  <c r="FI11" i="6" s="1"/>
  <c r="L166" i="1"/>
  <c r="FI12" i="6" s="1"/>
  <c r="N166" i="1"/>
  <c r="FI14" i="6" s="1"/>
  <c r="N157" i="1"/>
  <c r="EZ14" i="6" s="1"/>
  <c r="M157" i="1"/>
  <c r="EZ13" i="6" s="1"/>
  <c r="L157" i="1"/>
  <c r="EZ12" i="6" s="1"/>
  <c r="L172" i="1"/>
  <c r="FO12" i="6" s="1"/>
  <c r="N172" i="1"/>
  <c r="FO14" i="6" s="1"/>
  <c r="M172" i="1"/>
  <c r="FO13" i="6" s="1"/>
  <c r="K172" i="1"/>
  <c r="FO11" i="6" s="1"/>
  <c r="B134" i="1"/>
  <c r="EC2" i="6" s="1"/>
  <c r="K134" i="12"/>
  <c r="K154" i="1"/>
  <c r="EW11" i="6" s="1"/>
  <c r="L156" i="1"/>
  <c r="EY12" i="6" s="1"/>
  <c r="N156" i="1"/>
  <c r="EY14" i="6" s="1"/>
  <c r="M156" i="1"/>
  <c r="EY13" i="6" s="1"/>
  <c r="N163" i="1"/>
  <c r="FF14" i="6" s="1"/>
  <c r="M163" i="1"/>
  <c r="FF13" i="6" s="1"/>
  <c r="L163" i="1"/>
  <c r="FF12" i="6" s="1"/>
  <c r="B152" i="1"/>
  <c r="K152" i="12"/>
  <c r="L136" i="1"/>
  <c r="EE12" i="6" s="1"/>
  <c r="M136" i="1"/>
  <c r="EE13" i="6" s="1"/>
  <c r="N136" i="1"/>
  <c r="EE14" i="6" s="1"/>
  <c r="K136" i="1"/>
  <c r="EE11" i="6" s="1"/>
  <c r="F2" i="9"/>
  <c r="E2" i="9"/>
  <c r="D2" i="9"/>
  <c r="C2" i="9"/>
  <c r="G2" i="9"/>
  <c r="T4" i="1"/>
  <c r="C20" i="6" s="1"/>
  <c r="K140" i="1" l="1"/>
  <c r="EI11" i="6" s="1"/>
  <c r="EI2" i="6"/>
  <c r="EP2" i="6"/>
  <c r="L147" i="1"/>
  <c r="EP12" i="6" s="1"/>
  <c r="M147" i="1"/>
  <c r="EP13" i="6" s="1"/>
  <c r="K147" i="1"/>
  <c r="EP11" i="6" s="1"/>
  <c r="FH2" i="6"/>
  <c r="M165" i="1"/>
  <c r="FH13" i="6" s="1"/>
  <c r="N165" i="1"/>
  <c r="FH14" i="6" s="1"/>
  <c r="K165" i="1"/>
  <c r="FH11" i="6" s="1"/>
  <c r="L165" i="1"/>
  <c r="FH12" i="6" s="1"/>
  <c r="K152" i="1"/>
  <c r="EU11" i="6" s="1"/>
  <c r="EU2" i="6"/>
  <c r="K167" i="1"/>
  <c r="FJ11" i="6" s="1"/>
  <c r="K161" i="1"/>
  <c r="FD11" i="6" s="1"/>
  <c r="L170" i="1"/>
  <c r="FM12" i="6" s="1"/>
  <c r="FM2" i="6"/>
  <c r="K176" i="1"/>
  <c r="FS11" i="6" s="1"/>
  <c r="FS2" i="6"/>
  <c r="M146" i="1"/>
  <c r="EO13" i="6" s="1"/>
  <c r="L146" i="1"/>
  <c r="EO12" i="6" s="1"/>
  <c r="K131" i="1"/>
  <c r="DZ11" i="6" s="1"/>
  <c r="K146" i="1"/>
  <c r="EO11" i="6" s="1"/>
  <c r="M174" i="1"/>
  <c r="FQ13" i="6" s="1"/>
  <c r="FQ2" i="6"/>
  <c r="L174" i="1"/>
  <c r="FQ12" i="6" s="1"/>
  <c r="N173" i="1"/>
  <c r="FP14" i="6" s="1"/>
  <c r="L173" i="1"/>
  <c r="FP12" i="6" s="1"/>
  <c r="M173" i="1"/>
  <c r="FP13" i="6" s="1"/>
  <c r="N158" i="1"/>
  <c r="FA14" i="6" s="1"/>
  <c r="N134" i="1"/>
  <c r="EC14" i="6" s="1"/>
  <c r="M134" i="1"/>
  <c r="EC13" i="6" s="1"/>
  <c r="L164" i="1"/>
  <c r="FG12" i="6" s="1"/>
  <c r="M164" i="1"/>
  <c r="FG13" i="6" s="1"/>
  <c r="N164" i="1"/>
  <c r="FG14" i="6" s="1"/>
  <c r="N149" i="1"/>
  <c r="ER14" i="6" s="1"/>
  <c r="L149" i="1"/>
  <c r="ER12" i="6" s="1"/>
  <c r="M149" i="1"/>
  <c r="ER13" i="6" s="1"/>
  <c r="N137" i="1"/>
  <c r="EF14" i="6" s="1"/>
  <c r="L137" i="1"/>
  <c r="EF12" i="6" s="1"/>
  <c r="M137" i="1"/>
  <c r="EF13" i="6" s="1"/>
  <c r="K164" i="1"/>
  <c r="FG11" i="6" s="1"/>
  <c r="N146" i="1"/>
  <c r="EO14" i="6" s="1"/>
  <c r="N155" i="1"/>
  <c r="EX14" i="6" s="1"/>
  <c r="L155" i="1"/>
  <c r="EX12" i="6" s="1"/>
  <c r="M155" i="1"/>
  <c r="EX13" i="6" s="1"/>
  <c r="L176" i="1"/>
  <c r="FS12" i="6" s="1"/>
  <c r="N176" i="1"/>
  <c r="FS14" i="6" s="1"/>
  <c r="M176" i="1"/>
  <c r="FS13" i="6" s="1"/>
  <c r="N131" i="1"/>
  <c r="DZ14" i="6" s="1"/>
  <c r="L131" i="1"/>
  <c r="DZ12" i="6" s="1"/>
  <c r="M131" i="1"/>
  <c r="DZ13" i="6" s="1"/>
  <c r="L158" i="1"/>
  <c r="FA12" i="6" s="1"/>
  <c r="N143" i="1"/>
  <c r="EL14" i="6" s="1"/>
  <c r="M143" i="1"/>
  <c r="EL13" i="6" s="1"/>
  <c r="L143" i="1"/>
  <c r="EL12" i="6" s="1"/>
  <c r="N161" i="1"/>
  <c r="FD14" i="6" s="1"/>
  <c r="L161" i="1"/>
  <c r="FD12" i="6" s="1"/>
  <c r="M161" i="1"/>
  <c r="FD13" i="6" s="1"/>
  <c r="L134" i="1"/>
  <c r="EC12" i="6" s="1"/>
  <c r="N151" i="1"/>
  <c r="ET14" i="6" s="1"/>
  <c r="L151" i="1"/>
  <c r="ET12" i="6" s="1"/>
  <c r="M151" i="1"/>
  <c r="ET13" i="6" s="1"/>
  <c r="M170" i="1"/>
  <c r="FM13" i="6" s="1"/>
  <c r="L179" i="1"/>
  <c r="FV12" i="6" s="1"/>
  <c r="N179" i="1"/>
  <c r="FV14" i="6" s="1"/>
  <c r="M179" i="1"/>
  <c r="FV13" i="6" s="1"/>
  <c r="L152" i="1"/>
  <c r="EU12" i="6" s="1"/>
  <c r="M152" i="1"/>
  <c r="EU13" i="6" s="1"/>
  <c r="N152" i="1"/>
  <c r="EU14" i="6" s="1"/>
  <c r="K158" i="1"/>
  <c r="FA11" i="6" s="1"/>
  <c r="K134" i="1"/>
  <c r="EC11" i="6" s="1"/>
  <c r="N170" i="1"/>
  <c r="FM14" i="6" s="1"/>
  <c r="K155" i="1"/>
  <c r="EX11" i="6" s="1"/>
  <c r="K170" i="1"/>
  <c r="FM11" i="6" s="1"/>
  <c r="N145" i="1"/>
  <c r="EN14" i="6" s="1"/>
  <c r="L145" i="1"/>
  <c r="EN12" i="6" s="1"/>
  <c r="M145" i="1"/>
  <c r="EN13" i="6" s="1"/>
  <c r="K143" i="1"/>
  <c r="EL11" i="6" s="1"/>
  <c r="N167" i="1"/>
  <c r="FJ14" i="6" s="1"/>
  <c r="L167" i="1"/>
  <c r="FJ12" i="6" s="1"/>
  <c r="M167" i="1"/>
  <c r="FJ13" i="6" s="1"/>
  <c r="M158" i="1"/>
  <c r="FA13" i="6" s="1"/>
  <c r="N169" i="1"/>
  <c r="FL14" i="6" s="1"/>
  <c r="L169" i="1"/>
  <c r="FL12" i="6" s="1"/>
  <c r="M169" i="1"/>
  <c r="FL13" i="6" s="1"/>
  <c r="L140" i="1"/>
  <c r="EI12" i="6" s="1"/>
  <c r="N140" i="1"/>
  <c r="EI14" i="6" s="1"/>
  <c r="M140" i="1"/>
  <c r="EI13" i="6" s="1"/>
  <c r="K173" i="1"/>
  <c r="FP11" i="6" s="1"/>
  <c r="AG2" i="1"/>
  <c r="AF2" i="1"/>
  <c r="AE2" i="1"/>
  <c r="AD2" i="1"/>
  <c r="AC2" i="1"/>
  <c r="AB2" i="1"/>
  <c r="AA2" i="1"/>
  <c r="Z2" i="1"/>
  <c r="Y2" i="1"/>
  <c r="X2" i="1"/>
  <c r="W2" i="1"/>
  <c r="BD2" i="1"/>
  <c r="BC2" i="1"/>
  <c r="BB2" i="1"/>
  <c r="BA2" i="1"/>
  <c r="AZ2" i="1"/>
  <c r="AY2" i="1"/>
  <c r="AX2" i="1"/>
  <c r="AW2" i="1"/>
  <c r="AV2" i="1"/>
  <c r="AU2" i="1"/>
  <c r="AT2" i="1"/>
  <c r="AJ3" i="9" l="1"/>
  <c r="A5" i="8"/>
  <c r="B25" i="7" s="1"/>
  <c r="A4" i="8"/>
  <c r="B24" i="7" s="1"/>
  <c r="A3" i="8"/>
  <c r="B23" i="7" s="1"/>
  <c r="A2" i="8"/>
  <c r="B22" i="7" s="1"/>
  <c r="A1" i="8"/>
  <c r="B21" i="7" s="1"/>
  <c r="AK3" i="9"/>
  <c r="K4" i="1" l="1"/>
  <c r="C11" i="6" s="1"/>
  <c r="M4" i="1"/>
  <c r="C13" i="6" s="1"/>
  <c r="N4" i="1"/>
  <c r="C14" i="6" s="1"/>
  <c r="L4" i="1"/>
  <c r="C12" i="6" s="1"/>
  <c r="U130" i="1" l="1"/>
  <c r="DY21" i="6" s="1"/>
  <c r="T130" i="1"/>
  <c r="DY20" i="6" s="1"/>
  <c r="S130" i="1"/>
  <c r="DY19" i="6" s="1"/>
  <c r="R130" i="1"/>
  <c r="DY18" i="6" s="1"/>
  <c r="U129" i="1"/>
  <c r="DX21" i="6" s="1"/>
  <c r="T129" i="1"/>
  <c r="DX20" i="6" s="1"/>
  <c r="S129" i="1"/>
  <c r="DX19" i="6" s="1"/>
  <c r="R129" i="1"/>
  <c r="DX18" i="6" s="1"/>
  <c r="U128" i="1"/>
  <c r="DW21" i="6" s="1"/>
  <c r="T128" i="1"/>
  <c r="DW20" i="6" s="1"/>
  <c r="S128" i="1"/>
  <c r="DW19" i="6" s="1"/>
  <c r="R128" i="1"/>
  <c r="DW18" i="6" s="1"/>
  <c r="U127" i="1"/>
  <c r="DV21" i="6" s="1"/>
  <c r="T127" i="1"/>
  <c r="DV20" i="6" s="1"/>
  <c r="S127" i="1"/>
  <c r="DV19" i="6" s="1"/>
  <c r="R127" i="1"/>
  <c r="DV18" i="6" s="1"/>
  <c r="U126" i="1"/>
  <c r="DU21" i="6" s="1"/>
  <c r="T126" i="1"/>
  <c r="DU20" i="6" s="1"/>
  <c r="S126" i="1"/>
  <c r="DU19" i="6" s="1"/>
  <c r="R126" i="1"/>
  <c r="DU18" i="6" s="1"/>
  <c r="U125" i="1"/>
  <c r="DT21" i="6" s="1"/>
  <c r="T125" i="1"/>
  <c r="DT20" i="6" s="1"/>
  <c r="S125" i="1"/>
  <c r="DT19" i="6" s="1"/>
  <c r="R125" i="1"/>
  <c r="DT18" i="6" s="1"/>
  <c r="U124" i="1"/>
  <c r="DS21" i="6" s="1"/>
  <c r="T124" i="1"/>
  <c r="DS20" i="6" s="1"/>
  <c r="S124" i="1"/>
  <c r="DS19" i="6" s="1"/>
  <c r="R124" i="1"/>
  <c r="DS18" i="6" s="1"/>
  <c r="U123" i="1"/>
  <c r="DR21" i="6" s="1"/>
  <c r="T123" i="1"/>
  <c r="DR20" i="6" s="1"/>
  <c r="S123" i="1"/>
  <c r="DR19" i="6" s="1"/>
  <c r="R123" i="1"/>
  <c r="DR18" i="6" s="1"/>
  <c r="U122" i="1"/>
  <c r="DQ21" i="6" s="1"/>
  <c r="T122" i="1"/>
  <c r="DQ20" i="6" s="1"/>
  <c r="S122" i="1"/>
  <c r="DQ19" i="6" s="1"/>
  <c r="R122" i="1"/>
  <c r="DQ18" i="6" s="1"/>
  <c r="U121" i="1"/>
  <c r="DP21" i="6" s="1"/>
  <c r="T121" i="1"/>
  <c r="DP20" i="6" s="1"/>
  <c r="S121" i="1"/>
  <c r="DP19" i="6" s="1"/>
  <c r="R121" i="1"/>
  <c r="DP18" i="6" s="1"/>
  <c r="U120" i="1"/>
  <c r="DO21" i="6" s="1"/>
  <c r="T120" i="1"/>
  <c r="DO20" i="6" s="1"/>
  <c r="S120" i="1"/>
  <c r="DO19" i="6" s="1"/>
  <c r="R120" i="1"/>
  <c r="DO18" i="6" s="1"/>
  <c r="U119" i="1"/>
  <c r="DN21" i="6" s="1"/>
  <c r="T119" i="1"/>
  <c r="DN20" i="6" s="1"/>
  <c r="S119" i="1"/>
  <c r="DN19" i="6" s="1"/>
  <c r="R119" i="1"/>
  <c r="DN18" i="6" s="1"/>
  <c r="U118" i="1"/>
  <c r="DM21" i="6" s="1"/>
  <c r="T118" i="1"/>
  <c r="DM20" i="6" s="1"/>
  <c r="S118" i="1"/>
  <c r="DM19" i="6" s="1"/>
  <c r="R118" i="1"/>
  <c r="DM18" i="6" s="1"/>
  <c r="U117" i="1"/>
  <c r="DL21" i="6" s="1"/>
  <c r="T117" i="1"/>
  <c r="DL20" i="6" s="1"/>
  <c r="S117" i="1"/>
  <c r="DL19" i="6" s="1"/>
  <c r="R117" i="1"/>
  <c r="DL18" i="6" s="1"/>
  <c r="U116" i="1"/>
  <c r="DK21" i="6" s="1"/>
  <c r="T116" i="1"/>
  <c r="DK20" i="6" s="1"/>
  <c r="S116" i="1"/>
  <c r="DK19" i="6" s="1"/>
  <c r="R116" i="1"/>
  <c r="DK18" i="6" s="1"/>
  <c r="U115" i="1"/>
  <c r="DJ21" i="6" s="1"/>
  <c r="T115" i="1"/>
  <c r="DJ20" i="6" s="1"/>
  <c r="S115" i="1"/>
  <c r="DJ19" i="6" s="1"/>
  <c r="R115" i="1"/>
  <c r="DJ18" i="6" s="1"/>
  <c r="U114" i="1"/>
  <c r="DI21" i="6" s="1"/>
  <c r="T114" i="1"/>
  <c r="DI20" i="6" s="1"/>
  <c r="S114" i="1"/>
  <c r="DI19" i="6" s="1"/>
  <c r="R114" i="1"/>
  <c r="DI18" i="6" s="1"/>
  <c r="U113" i="1"/>
  <c r="DH21" i="6" s="1"/>
  <c r="T113" i="1"/>
  <c r="DH20" i="6" s="1"/>
  <c r="S113" i="1"/>
  <c r="DH19" i="6" s="1"/>
  <c r="R113" i="1"/>
  <c r="DH18" i="6" s="1"/>
  <c r="U112" i="1"/>
  <c r="DG21" i="6" s="1"/>
  <c r="T112" i="1"/>
  <c r="DG20" i="6" s="1"/>
  <c r="S112" i="1"/>
  <c r="DG19" i="6" s="1"/>
  <c r="R112" i="1"/>
  <c r="DG18" i="6" s="1"/>
  <c r="U111" i="1"/>
  <c r="DF21" i="6" s="1"/>
  <c r="T111" i="1"/>
  <c r="DF20" i="6" s="1"/>
  <c r="S111" i="1"/>
  <c r="DF19" i="6" s="1"/>
  <c r="R111" i="1"/>
  <c r="DF18" i="6" s="1"/>
  <c r="U110" i="1"/>
  <c r="DE21" i="6" s="1"/>
  <c r="T110" i="1"/>
  <c r="DE20" i="6" s="1"/>
  <c r="S110" i="1"/>
  <c r="DE19" i="6" s="1"/>
  <c r="R110" i="1"/>
  <c r="DE18" i="6" s="1"/>
  <c r="U109" i="1"/>
  <c r="DD21" i="6" s="1"/>
  <c r="T109" i="1"/>
  <c r="DD20" i="6" s="1"/>
  <c r="S109" i="1"/>
  <c r="DD19" i="6" s="1"/>
  <c r="R109" i="1"/>
  <c r="DD18" i="6" s="1"/>
  <c r="U108" i="1"/>
  <c r="DC21" i="6" s="1"/>
  <c r="T108" i="1"/>
  <c r="DC20" i="6" s="1"/>
  <c r="S108" i="1"/>
  <c r="DC19" i="6" s="1"/>
  <c r="R108" i="1"/>
  <c r="DC18" i="6" s="1"/>
  <c r="U107" i="1"/>
  <c r="DB21" i="6" s="1"/>
  <c r="T107" i="1"/>
  <c r="DB20" i="6" s="1"/>
  <c r="S107" i="1"/>
  <c r="DB19" i="6" s="1"/>
  <c r="R107" i="1"/>
  <c r="DB18" i="6" s="1"/>
  <c r="U106" i="1"/>
  <c r="DA21" i="6" s="1"/>
  <c r="T106" i="1"/>
  <c r="DA20" i="6" s="1"/>
  <c r="S106" i="1"/>
  <c r="DA19" i="6" s="1"/>
  <c r="R106" i="1"/>
  <c r="DA18" i="6" s="1"/>
  <c r="U105" i="1"/>
  <c r="CZ21" i="6" s="1"/>
  <c r="T105" i="1"/>
  <c r="CZ20" i="6" s="1"/>
  <c r="S105" i="1"/>
  <c r="CZ19" i="6" s="1"/>
  <c r="R105" i="1"/>
  <c r="CZ18" i="6" s="1"/>
  <c r="U104" i="1"/>
  <c r="CY21" i="6" s="1"/>
  <c r="T104" i="1"/>
  <c r="CY20" i="6" s="1"/>
  <c r="S104" i="1"/>
  <c r="CY19" i="6" s="1"/>
  <c r="R104" i="1"/>
  <c r="CY18" i="6" s="1"/>
  <c r="U103" i="1"/>
  <c r="CX21" i="6" s="1"/>
  <c r="T103" i="1"/>
  <c r="CX20" i="6" s="1"/>
  <c r="S103" i="1"/>
  <c r="CX19" i="6" s="1"/>
  <c r="R103" i="1"/>
  <c r="CX18" i="6" s="1"/>
  <c r="U102" i="1"/>
  <c r="CW21" i="6" s="1"/>
  <c r="T102" i="1"/>
  <c r="CW20" i="6" s="1"/>
  <c r="S102" i="1"/>
  <c r="CW19" i="6" s="1"/>
  <c r="R102" i="1"/>
  <c r="CW18" i="6" s="1"/>
  <c r="U101" i="1"/>
  <c r="CV21" i="6" s="1"/>
  <c r="T101" i="1"/>
  <c r="CV20" i="6" s="1"/>
  <c r="S101" i="1"/>
  <c r="CV19" i="6" s="1"/>
  <c r="R101" i="1"/>
  <c r="CV18" i="6" s="1"/>
  <c r="U100" i="1"/>
  <c r="CU21" i="6" s="1"/>
  <c r="T100" i="1"/>
  <c r="CU20" i="6" s="1"/>
  <c r="S100" i="1"/>
  <c r="CU19" i="6" s="1"/>
  <c r="R100" i="1"/>
  <c r="CU18" i="6" s="1"/>
  <c r="U99" i="1"/>
  <c r="CT21" i="6" s="1"/>
  <c r="T99" i="1"/>
  <c r="CT20" i="6" s="1"/>
  <c r="S99" i="1"/>
  <c r="CT19" i="6" s="1"/>
  <c r="R99" i="1"/>
  <c r="CT18" i="6" s="1"/>
  <c r="U98" i="1"/>
  <c r="CS21" i="6" s="1"/>
  <c r="T98" i="1"/>
  <c r="CS20" i="6" s="1"/>
  <c r="S98" i="1"/>
  <c r="CS19" i="6" s="1"/>
  <c r="R98" i="1"/>
  <c r="CS18" i="6" s="1"/>
  <c r="U97" i="1"/>
  <c r="CR21" i="6" s="1"/>
  <c r="T97" i="1"/>
  <c r="CR20" i="6" s="1"/>
  <c r="S97" i="1"/>
  <c r="CR19" i="6" s="1"/>
  <c r="R97" i="1"/>
  <c r="CR18" i="6" s="1"/>
  <c r="U96" i="1"/>
  <c r="CQ21" i="6" s="1"/>
  <c r="T96" i="1"/>
  <c r="CQ20" i="6" s="1"/>
  <c r="S96" i="1"/>
  <c r="CQ19" i="6" s="1"/>
  <c r="R96" i="1"/>
  <c r="CQ18" i="6" s="1"/>
  <c r="U95" i="1"/>
  <c r="CP21" i="6" s="1"/>
  <c r="T95" i="1"/>
  <c r="CP20" i="6" s="1"/>
  <c r="S95" i="1"/>
  <c r="CP19" i="6" s="1"/>
  <c r="R95" i="1"/>
  <c r="CP18" i="6" s="1"/>
  <c r="U94" i="1"/>
  <c r="CO21" i="6" s="1"/>
  <c r="T94" i="1"/>
  <c r="CO20" i="6" s="1"/>
  <c r="S94" i="1"/>
  <c r="CO19" i="6" s="1"/>
  <c r="R94" i="1"/>
  <c r="CO18" i="6" s="1"/>
  <c r="U93" i="1"/>
  <c r="CN21" i="6" s="1"/>
  <c r="T93" i="1"/>
  <c r="CN20" i="6" s="1"/>
  <c r="S93" i="1"/>
  <c r="CN19" i="6" s="1"/>
  <c r="R93" i="1"/>
  <c r="CN18" i="6" s="1"/>
  <c r="U92" i="1"/>
  <c r="CM21" i="6" s="1"/>
  <c r="T92" i="1"/>
  <c r="CM20" i="6" s="1"/>
  <c r="S92" i="1"/>
  <c r="CM19" i="6" s="1"/>
  <c r="R92" i="1"/>
  <c r="CM18" i="6" s="1"/>
  <c r="U91" i="1"/>
  <c r="CL21" i="6" s="1"/>
  <c r="T91" i="1"/>
  <c r="CL20" i="6" s="1"/>
  <c r="S91" i="1"/>
  <c r="CL19" i="6" s="1"/>
  <c r="R91" i="1"/>
  <c r="CL18" i="6" s="1"/>
  <c r="U90" i="1"/>
  <c r="CK21" i="6" s="1"/>
  <c r="T90" i="1"/>
  <c r="CK20" i="6" s="1"/>
  <c r="S90" i="1"/>
  <c r="CK19" i="6" s="1"/>
  <c r="R90" i="1"/>
  <c r="CK18" i="6" s="1"/>
  <c r="U89" i="1"/>
  <c r="CJ21" i="6" s="1"/>
  <c r="T89" i="1"/>
  <c r="CJ20" i="6" s="1"/>
  <c r="S89" i="1"/>
  <c r="CJ19" i="6" s="1"/>
  <c r="R89" i="1"/>
  <c r="CJ18" i="6" s="1"/>
  <c r="U88" i="1"/>
  <c r="CI21" i="6" s="1"/>
  <c r="T88" i="1"/>
  <c r="CI20" i="6" s="1"/>
  <c r="S88" i="1"/>
  <c r="CI19" i="6" s="1"/>
  <c r="R88" i="1"/>
  <c r="CI18" i="6" s="1"/>
  <c r="U87" i="1"/>
  <c r="CH21" i="6" s="1"/>
  <c r="T87" i="1"/>
  <c r="CH20" i="6" s="1"/>
  <c r="S87" i="1"/>
  <c r="CH19" i="6" s="1"/>
  <c r="R87" i="1"/>
  <c r="CH18" i="6" s="1"/>
  <c r="U86" i="1"/>
  <c r="CG21" i="6" s="1"/>
  <c r="T86" i="1"/>
  <c r="CG20" i="6" s="1"/>
  <c r="S86" i="1"/>
  <c r="CG19" i="6" s="1"/>
  <c r="R86" i="1"/>
  <c r="CG18" i="6" s="1"/>
  <c r="U85" i="1"/>
  <c r="CF21" i="6" s="1"/>
  <c r="T85" i="1"/>
  <c r="CF20" i="6" s="1"/>
  <c r="S85" i="1"/>
  <c r="CF19" i="6" s="1"/>
  <c r="R85" i="1"/>
  <c r="CF18" i="6" s="1"/>
  <c r="U84" i="1"/>
  <c r="CE21" i="6" s="1"/>
  <c r="T84" i="1"/>
  <c r="CE20" i="6" s="1"/>
  <c r="S84" i="1"/>
  <c r="CE19" i="6" s="1"/>
  <c r="R84" i="1"/>
  <c r="CE18" i="6" s="1"/>
  <c r="U83" i="1"/>
  <c r="CD21" i="6" s="1"/>
  <c r="T83" i="1"/>
  <c r="CD20" i="6" s="1"/>
  <c r="S83" i="1"/>
  <c r="CD19" i="6" s="1"/>
  <c r="R83" i="1"/>
  <c r="CD18" i="6" s="1"/>
  <c r="U82" i="1"/>
  <c r="CC21" i="6" s="1"/>
  <c r="T82" i="1"/>
  <c r="CC20" i="6" s="1"/>
  <c r="S82" i="1"/>
  <c r="CC19" i="6" s="1"/>
  <c r="R82" i="1"/>
  <c r="CC18" i="6" s="1"/>
  <c r="U81" i="1"/>
  <c r="CB21" i="6" s="1"/>
  <c r="T81" i="1"/>
  <c r="CB20" i="6" s="1"/>
  <c r="S81" i="1"/>
  <c r="CB19" i="6" s="1"/>
  <c r="R81" i="1"/>
  <c r="CB18" i="6" s="1"/>
  <c r="U80" i="1"/>
  <c r="CA21" i="6" s="1"/>
  <c r="T80" i="1"/>
  <c r="CA20" i="6" s="1"/>
  <c r="S80" i="1"/>
  <c r="CA19" i="6" s="1"/>
  <c r="R80" i="1"/>
  <c r="CA18" i="6" s="1"/>
  <c r="U79" i="1"/>
  <c r="BZ21" i="6" s="1"/>
  <c r="T79" i="1"/>
  <c r="BZ20" i="6" s="1"/>
  <c r="S79" i="1"/>
  <c r="BZ19" i="6" s="1"/>
  <c r="R79" i="1"/>
  <c r="BZ18" i="6" s="1"/>
  <c r="U78" i="1"/>
  <c r="BY21" i="6" s="1"/>
  <c r="T78" i="1"/>
  <c r="BY20" i="6" s="1"/>
  <c r="S78" i="1"/>
  <c r="BY19" i="6" s="1"/>
  <c r="R78" i="1"/>
  <c r="BY18" i="6" s="1"/>
  <c r="U77" i="1"/>
  <c r="BX21" i="6" s="1"/>
  <c r="T77" i="1"/>
  <c r="BX20" i="6" s="1"/>
  <c r="S77" i="1"/>
  <c r="BX19" i="6" s="1"/>
  <c r="R77" i="1"/>
  <c r="BX18" i="6" s="1"/>
  <c r="U76" i="1"/>
  <c r="BW21" i="6" s="1"/>
  <c r="T76" i="1"/>
  <c r="BW20" i="6" s="1"/>
  <c r="S76" i="1"/>
  <c r="BW19" i="6" s="1"/>
  <c r="R76" i="1"/>
  <c r="BW18" i="6" s="1"/>
  <c r="U75" i="1"/>
  <c r="BV21" i="6" s="1"/>
  <c r="T75" i="1"/>
  <c r="BV20" i="6" s="1"/>
  <c r="S75" i="1"/>
  <c r="BV19" i="6" s="1"/>
  <c r="R75" i="1"/>
  <c r="BV18" i="6" s="1"/>
  <c r="U74" i="1"/>
  <c r="BU21" i="6" s="1"/>
  <c r="T74" i="1"/>
  <c r="BU20" i="6" s="1"/>
  <c r="S74" i="1"/>
  <c r="BU19" i="6" s="1"/>
  <c r="R74" i="1"/>
  <c r="BU18" i="6" s="1"/>
  <c r="U73" i="1"/>
  <c r="BT21" i="6" s="1"/>
  <c r="T73" i="1"/>
  <c r="BT20" i="6" s="1"/>
  <c r="S73" i="1"/>
  <c r="BT19" i="6" s="1"/>
  <c r="R73" i="1"/>
  <c r="BT18" i="6" s="1"/>
  <c r="U72" i="1"/>
  <c r="BS21" i="6" s="1"/>
  <c r="T72" i="1"/>
  <c r="BS20" i="6" s="1"/>
  <c r="S72" i="1"/>
  <c r="BS19" i="6" s="1"/>
  <c r="R72" i="1"/>
  <c r="BS18" i="6" s="1"/>
  <c r="U71" i="1"/>
  <c r="BR21" i="6" s="1"/>
  <c r="T71" i="1"/>
  <c r="BR20" i="6" s="1"/>
  <c r="S71" i="1"/>
  <c r="BR19" i="6" s="1"/>
  <c r="R71" i="1"/>
  <c r="BR18" i="6" s="1"/>
  <c r="U70" i="1"/>
  <c r="BQ21" i="6" s="1"/>
  <c r="T70" i="1"/>
  <c r="BQ20" i="6" s="1"/>
  <c r="S70" i="1"/>
  <c r="BQ19" i="6" s="1"/>
  <c r="R70" i="1"/>
  <c r="BQ18" i="6" s="1"/>
  <c r="U69" i="1"/>
  <c r="BP21" i="6" s="1"/>
  <c r="T69" i="1"/>
  <c r="BP20" i="6" s="1"/>
  <c r="S69" i="1"/>
  <c r="BP19" i="6" s="1"/>
  <c r="R69" i="1"/>
  <c r="BP18" i="6" s="1"/>
  <c r="U68" i="1"/>
  <c r="BO21" i="6" s="1"/>
  <c r="T68" i="1"/>
  <c r="BO20" i="6" s="1"/>
  <c r="S68" i="1"/>
  <c r="BO19" i="6" s="1"/>
  <c r="R68" i="1"/>
  <c r="BO18" i="6" s="1"/>
  <c r="U67" i="1"/>
  <c r="BN21" i="6" s="1"/>
  <c r="T67" i="1"/>
  <c r="BN20" i="6" s="1"/>
  <c r="S67" i="1"/>
  <c r="BN19" i="6" s="1"/>
  <c r="R67" i="1"/>
  <c r="BN18" i="6" s="1"/>
  <c r="U66" i="1"/>
  <c r="BM21" i="6" s="1"/>
  <c r="T66" i="1"/>
  <c r="BM20" i="6" s="1"/>
  <c r="S66" i="1"/>
  <c r="BM19" i="6" s="1"/>
  <c r="R66" i="1"/>
  <c r="BM18" i="6" s="1"/>
  <c r="U65" i="1"/>
  <c r="BL21" i="6" s="1"/>
  <c r="T65" i="1"/>
  <c r="BL20" i="6" s="1"/>
  <c r="S65" i="1"/>
  <c r="BL19" i="6" s="1"/>
  <c r="R65" i="1"/>
  <c r="BL18" i="6" s="1"/>
  <c r="U64" i="1"/>
  <c r="BK21" i="6" s="1"/>
  <c r="T64" i="1"/>
  <c r="BK20" i="6" s="1"/>
  <c r="S64" i="1"/>
  <c r="BK19" i="6" s="1"/>
  <c r="R64" i="1"/>
  <c r="BK18" i="6" s="1"/>
  <c r="U63" i="1"/>
  <c r="BJ21" i="6" s="1"/>
  <c r="T63" i="1"/>
  <c r="BJ20" i="6" s="1"/>
  <c r="S63" i="1"/>
  <c r="BJ19" i="6" s="1"/>
  <c r="R63" i="1"/>
  <c r="BJ18" i="6" s="1"/>
  <c r="U62" i="1"/>
  <c r="BI21" i="6" s="1"/>
  <c r="T62" i="1"/>
  <c r="BI20" i="6" s="1"/>
  <c r="S62" i="1"/>
  <c r="BI19" i="6" s="1"/>
  <c r="R62" i="1"/>
  <c r="BI18" i="6" s="1"/>
  <c r="U61" i="1"/>
  <c r="BH21" i="6" s="1"/>
  <c r="T61" i="1"/>
  <c r="BH20" i="6" s="1"/>
  <c r="S61" i="1"/>
  <c r="BH19" i="6" s="1"/>
  <c r="R61" i="1"/>
  <c r="BH18" i="6" s="1"/>
  <c r="U60" i="1"/>
  <c r="BG21" i="6" s="1"/>
  <c r="T60" i="1"/>
  <c r="BG20" i="6" s="1"/>
  <c r="S60" i="1"/>
  <c r="BG19" i="6" s="1"/>
  <c r="R60" i="1"/>
  <c r="BG18" i="6" s="1"/>
  <c r="U59" i="1"/>
  <c r="BF21" i="6" s="1"/>
  <c r="T59" i="1"/>
  <c r="BF20" i="6" s="1"/>
  <c r="S59" i="1"/>
  <c r="BF19" i="6" s="1"/>
  <c r="R59" i="1"/>
  <c r="BF18" i="6" s="1"/>
  <c r="U58" i="1"/>
  <c r="BE21" i="6" s="1"/>
  <c r="T58" i="1"/>
  <c r="BE20" i="6" s="1"/>
  <c r="S58" i="1"/>
  <c r="BE19" i="6" s="1"/>
  <c r="R58" i="1"/>
  <c r="BE18" i="6" s="1"/>
  <c r="U57" i="1"/>
  <c r="BD21" i="6" s="1"/>
  <c r="T57" i="1"/>
  <c r="BD20" i="6" s="1"/>
  <c r="S57" i="1"/>
  <c r="BD19" i="6" s="1"/>
  <c r="R57" i="1"/>
  <c r="BD18" i="6" s="1"/>
  <c r="U56" i="1"/>
  <c r="BC21" i="6" s="1"/>
  <c r="T56" i="1"/>
  <c r="BC20" i="6" s="1"/>
  <c r="S56" i="1"/>
  <c r="BC19" i="6" s="1"/>
  <c r="R56" i="1"/>
  <c r="BC18" i="6" s="1"/>
  <c r="U55" i="1"/>
  <c r="BB21" i="6" s="1"/>
  <c r="T55" i="1"/>
  <c r="BB20" i="6" s="1"/>
  <c r="S55" i="1"/>
  <c r="BB19" i="6" s="1"/>
  <c r="R55" i="1"/>
  <c r="BB18" i="6" s="1"/>
  <c r="U54" i="1"/>
  <c r="BA21" i="6" s="1"/>
  <c r="T54" i="1"/>
  <c r="BA20" i="6" s="1"/>
  <c r="S54" i="1"/>
  <c r="BA19" i="6" s="1"/>
  <c r="R54" i="1"/>
  <c r="BA18" i="6" s="1"/>
  <c r="U53" i="1"/>
  <c r="AZ21" i="6" s="1"/>
  <c r="T53" i="1"/>
  <c r="AZ20" i="6" s="1"/>
  <c r="S53" i="1"/>
  <c r="AZ19" i="6" s="1"/>
  <c r="R53" i="1"/>
  <c r="AZ18" i="6" s="1"/>
  <c r="U52" i="1"/>
  <c r="AY21" i="6" s="1"/>
  <c r="T52" i="1"/>
  <c r="AY20" i="6" s="1"/>
  <c r="S52" i="1"/>
  <c r="AY19" i="6" s="1"/>
  <c r="R52" i="1"/>
  <c r="AY18" i="6" s="1"/>
  <c r="U51" i="1"/>
  <c r="AX21" i="6" s="1"/>
  <c r="T51" i="1"/>
  <c r="AX20" i="6" s="1"/>
  <c r="S51" i="1"/>
  <c r="AX19" i="6" s="1"/>
  <c r="R51" i="1"/>
  <c r="AX18" i="6" s="1"/>
  <c r="U50" i="1"/>
  <c r="AW21" i="6" s="1"/>
  <c r="T50" i="1"/>
  <c r="AW20" i="6" s="1"/>
  <c r="S50" i="1"/>
  <c r="AW19" i="6" s="1"/>
  <c r="R50" i="1"/>
  <c r="AW18" i="6" s="1"/>
  <c r="U49" i="1"/>
  <c r="AV21" i="6" s="1"/>
  <c r="T49" i="1"/>
  <c r="AV20" i="6" s="1"/>
  <c r="S49" i="1"/>
  <c r="AV19" i="6" s="1"/>
  <c r="R49" i="1"/>
  <c r="AV18" i="6" s="1"/>
  <c r="U48" i="1"/>
  <c r="AU21" i="6" s="1"/>
  <c r="T48" i="1"/>
  <c r="AU20" i="6" s="1"/>
  <c r="S48" i="1"/>
  <c r="AU19" i="6" s="1"/>
  <c r="R48" i="1"/>
  <c r="AU18" i="6" s="1"/>
  <c r="U47" i="1"/>
  <c r="AT21" i="6" s="1"/>
  <c r="T47" i="1"/>
  <c r="AT20" i="6" s="1"/>
  <c r="S47" i="1"/>
  <c r="AT19" i="6" s="1"/>
  <c r="R47" i="1"/>
  <c r="AT18" i="6" s="1"/>
  <c r="U46" i="1"/>
  <c r="AS21" i="6" s="1"/>
  <c r="T46" i="1"/>
  <c r="AS20" i="6" s="1"/>
  <c r="S46" i="1"/>
  <c r="AS19" i="6" s="1"/>
  <c r="R46" i="1"/>
  <c r="AS18" i="6" s="1"/>
  <c r="U45" i="1"/>
  <c r="AR21" i="6" s="1"/>
  <c r="T45" i="1"/>
  <c r="AR20" i="6" s="1"/>
  <c r="S45" i="1"/>
  <c r="AR19" i="6" s="1"/>
  <c r="R45" i="1"/>
  <c r="AR18" i="6" s="1"/>
  <c r="U44" i="1"/>
  <c r="AQ21" i="6" s="1"/>
  <c r="T44" i="1"/>
  <c r="AQ20" i="6" s="1"/>
  <c r="S44" i="1"/>
  <c r="AQ19" i="6" s="1"/>
  <c r="R44" i="1"/>
  <c r="AQ18" i="6" s="1"/>
  <c r="U43" i="1"/>
  <c r="AP21" i="6" s="1"/>
  <c r="T43" i="1"/>
  <c r="AP20" i="6" s="1"/>
  <c r="S43" i="1"/>
  <c r="AP19" i="6" s="1"/>
  <c r="R43" i="1"/>
  <c r="AP18" i="6" s="1"/>
  <c r="U42" i="1"/>
  <c r="AO21" i="6" s="1"/>
  <c r="T42" i="1"/>
  <c r="AO20" i="6" s="1"/>
  <c r="S42" i="1"/>
  <c r="AO19" i="6" s="1"/>
  <c r="R42" i="1"/>
  <c r="AO18" i="6" s="1"/>
  <c r="U41" i="1"/>
  <c r="AN21" i="6" s="1"/>
  <c r="T41" i="1"/>
  <c r="AN20" i="6" s="1"/>
  <c r="S41" i="1"/>
  <c r="AN19" i="6" s="1"/>
  <c r="R41" i="1"/>
  <c r="AN18" i="6" s="1"/>
  <c r="U40" i="1"/>
  <c r="AM21" i="6" s="1"/>
  <c r="T40" i="1"/>
  <c r="AM20" i="6" s="1"/>
  <c r="S40" i="1"/>
  <c r="AM19" i="6" s="1"/>
  <c r="R40" i="1"/>
  <c r="AM18" i="6" s="1"/>
  <c r="U39" i="1"/>
  <c r="AL21" i="6" s="1"/>
  <c r="T39" i="1"/>
  <c r="AL20" i="6" s="1"/>
  <c r="S39" i="1"/>
  <c r="AL19" i="6" s="1"/>
  <c r="R39" i="1"/>
  <c r="AL18" i="6" s="1"/>
  <c r="U38" i="1"/>
  <c r="AK21" i="6" s="1"/>
  <c r="T38" i="1"/>
  <c r="AK20" i="6" s="1"/>
  <c r="S38" i="1"/>
  <c r="AK19" i="6" s="1"/>
  <c r="R38" i="1"/>
  <c r="AK18" i="6" s="1"/>
  <c r="U37" i="1"/>
  <c r="AJ21" i="6" s="1"/>
  <c r="T37" i="1"/>
  <c r="AJ20" i="6" s="1"/>
  <c r="S37" i="1"/>
  <c r="AJ19" i="6" s="1"/>
  <c r="R37" i="1"/>
  <c r="AJ18" i="6" s="1"/>
  <c r="U36" i="1"/>
  <c r="AI21" i="6" s="1"/>
  <c r="T36" i="1"/>
  <c r="AI20" i="6" s="1"/>
  <c r="S36" i="1"/>
  <c r="AI19" i="6" s="1"/>
  <c r="R36" i="1"/>
  <c r="AI18" i="6" s="1"/>
  <c r="U35" i="1"/>
  <c r="AH21" i="6" s="1"/>
  <c r="T35" i="1"/>
  <c r="AH20" i="6" s="1"/>
  <c r="S35" i="1"/>
  <c r="AH19" i="6" s="1"/>
  <c r="R35" i="1"/>
  <c r="AH18" i="6" s="1"/>
  <c r="U34" i="1"/>
  <c r="AG21" i="6" s="1"/>
  <c r="T34" i="1"/>
  <c r="AG20" i="6" s="1"/>
  <c r="S34" i="1"/>
  <c r="AG19" i="6" s="1"/>
  <c r="R34" i="1"/>
  <c r="AG18" i="6" s="1"/>
  <c r="U33" i="1"/>
  <c r="AF21" i="6" s="1"/>
  <c r="T33" i="1"/>
  <c r="AF20" i="6" s="1"/>
  <c r="S33" i="1"/>
  <c r="AF19" i="6" s="1"/>
  <c r="R33" i="1"/>
  <c r="AF18" i="6" s="1"/>
  <c r="U32" i="1"/>
  <c r="AE21" i="6" s="1"/>
  <c r="T32" i="1"/>
  <c r="AE20" i="6" s="1"/>
  <c r="S32" i="1"/>
  <c r="AE19" i="6" s="1"/>
  <c r="R32" i="1"/>
  <c r="AE18" i="6" s="1"/>
  <c r="U31" i="1"/>
  <c r="AD21" i="6" s="1"/>
  <c r="T31" i="1"/>
  <c r="AD20" i="6" s="1"/>
  <c r="S31" i="1"/>
  <c r="AD19" i="6" s="1"/>
  <c r="R31" i="1"/>
  <c r="AD18" i="6" s="1"/>
  <c r="U30" i="1"/>
  <c r="AC21" i="6" s="1"/>
  <c r="T30" i="1"/>
  <c r="AC20" i="6" s="1"/>
  <c r="S30" i="1"/>
  <c r="AC19" i="6" s="1"/>
  <c r="R30" i="1"/>
  <c r="AC18" i="6" s="1"/>
  <c r="U29" i="1"/>
  <c r="AB21" i="6" s="1"/>
  <c r="T29" i="1"/>
  <c r="AB20" i="6" s="1"/>
  <c r="S29" i="1"/>
  <c r="AB19" i="6" s="1"/>
  <c r="R29" i="1"/>
  <c r="AB18" i="6" s="1"/>
  <c r="U28" i="1"/>
  <c r="AA21" i="6" s="1"/>
  <c r="T28" i="1"/>
  <c r="AA20" i="6" s="1"/>
  <c r="S28" i="1"/>
  <c r="AA19" i="6" s="1"/>
  <c r="R28" i="1"/>
  <c r="AA18" i="6" s="1"/>
  <c r="U27" i="1"/>
  <c r="Z21" i="6" s="1"/>
  <c r="T27" i="1"/>
  <c r="Z20" i="6" s="1"/>
  <c r="S27" i="1"/>
  <c r="Z19" i="6" s="1"/>
  <c r="R27" i="1"/>
  <c r="Z18" i="6" s="1"/>
  <c r="U26" i="1"/>
  <c r="Y21" i="6" s="1"/>
  <c r="T26" i="1"/>
  <c r="Y20" i="6" s="1"/>
  <c r="S26" i="1"/>
  <c r="Y19" i="6" s="1"/>
  <c r="R26" i="1"/>
  <c r="Y18" i="6" s="1"/>
  <c r="U25" i="1"/>
  <c r="X21" i="6" s="1"/>
  <c r="T25" i="1"/>
  <c r="X20" i="6" s="1"/>
  <c r="S25" i="1"/>
  <c r="X19" i="6" s="1"/>
  <c r="R25" i="1"/>
  <c r="X18" i="6" s="1"/>
  <c r="U24" i="1"/>
  <c r="W21" i="6" s="1"/>
  <c r="T24" i="1"/>
  <c r="W20" i="6" s="1"/>
  <c r="S24" i="1"/>
  <c r="W19" i="6" s="1"/>
  <c r="R24" i="1"/>
  <c r="W18" i="6" s="1"/>
  <c r="U23" i="1"/>
  <c r="V21" i="6" s="1"/>
  <c r="T23" i="1"/>
  <c r="V20" i="6" s="1"/>
  <c r="S23" i="1"/>
  <c r="V19" i="6" s="1"/>
  <c r="R23" i="1"/>
  <c r="V18" i="6" s="1"/>
  <c r="U22" i="1"/>
  <c r="U21" i="6" s="1"/>
  <c r="T22" i="1"/>
  <c r="U20" i="6" s="1"/>
  <c r="S22" i="1"/>
  <c r="U19" i="6" s="1"/>
  <c r="R22" i="1"/>
  <c r="U18" i="6" s="1"/>
  <c r="U21" i="1"/>
  <c r="T21" i="6" s="1"/>
  <c r="T21" i="1"/>
  <c r="T20" i="6" s="1"/>
  <c r="S21" i="1"/>
  <c r="T19" i="6" s="1"/>
  <c r="R21" i="1"/>
  <c r="T18" i="6" s="1"/>
  <c r="U20" i="1"/>
  <c r="S21" i="6" s="1"/>
  <c r="T20" i="1"/>
  <c r="S20" i="6" s="1"/>
  <c r="S20" i="1"/>
  <c r="S19" i="6" s="1"/>
  <c r="R20" i="1"/>
  <c r="S18" i="6" s="1"/>
  <c r="U19" i="1"/>
  <c r="R21" i="6" s="1"/>
  <c r="T19" i="1"/>
  <c r="R20" i="6" s="1"/>
  <c r="S19" i="1"/>
  <c r="R19" i="6" s="1"/>
  <c r="R19" i="1"/>
  <c r="R18" i="6" s="1"/>
  <c r="U18" i="1"/>
  <c r="Q21" i="6" s="1"/>
  <c r="T18" i="1"/>
  <c r="Q20" i="6" s="1"/>
  <c r="S18" i="1"/>
  <c r="Q19" i="6" s="1"/>
  <c r="R18" i="1"/>
  <c r="Q18" i="6" s="1"/>
  <c r="U17" i="1"/>
  <c r="P21" i="6" s="1"/>
  <c r="T17" i="1"/>
  <c r="P20" i="6" s="1"/>
  <c r="S17" i="1"/>
  <c r="P19" i="6" s="1"/>
  <c r="R17" i="1"/>
  <c r="P18" i="6" s="1"/>
  <c r="U16" i="1"/>
  <c r="O21" i="6" s="1"/>
  <c r="T16" i="1"/>
  <c r="O20" i="6" s="1"/>
  <c r="S16" i="1"/>
  <c r="O19" i="6" s="1"/>
  <c r="R16" i="1"/>
  <c r="O18" i="6" s="1"/>
  <c r="U15" i="1"/>
  <c r="N21" i="6" s="1"/>
  <c r="T15" i="1"/>
  <c r="N20" i="6" s="1"/>
  <c r="S15" i="1"/>
  <c r="N19" i="6" s="1"/>
  <c r="R15" i="1"/>
  <c r="N18" i="6" s="1"/>
  <c r="U14" i="1"/>
  <c r="M21" i="6" s="1"/>
  <c r="T14" i="1"/>
  <c r="M20" i="6" s="1"/>
  <c r="S14" i="1"/>
  <c r="M19" i="6" s="1"/>
  <c r="R14" i="1"/>
  <c r="M18" i="6" s="1"/>
  <c r="U13" i="1"/>
  <c r="L21" i="6" s="1"/>
  <c r="T13" i="1"/>
  <c r="L20" i="6" s="1"/>
  <c r="S13" i="1"/>
  <c r="L19" i="6" s="1"/>
  <c r="R13" i="1"/>
  <c r="L18" i="6" s="1"/>
  <c r="U12" i="1"/>
  <c r="K21" i="6" s="1"/>
  <c r="T12" i="1"/>
  <c r="K20" i="6" s="1"/>
  <c r="S12" i="1"/>
  <c r="K19" i="6" s="1"/>
  <c r="R12" i="1"/>
  <c r="K18" i="6" s="1"/>
  <c r="U11" i="1"/>
  <c r="J21" i="6" s="1"/>
  <c r="T11" i="1"/>
  <c r="J20" i="6" s="1"/>
  <c r="S11" i="1"/>
  <c r="J19" i="6" s="1"/>
  <c r="R11" i="1"/>
  <c r="J18" i="6" s="1"/>
  <c r="U10" i="1"/>
  <c r="I21" i="6" s="1"/>
  <c r="T10" i="1"/>
  <c r="I20" i="6" s="1"/>
  <c r="S10" i="1"/>
  <c r="I19" i="6" s="1"/>
  <c r="R10" i="1"/>
  <c r="I18" i="6" s="1"/>
  <c r="U9" i="1"/>
  <c r="H21" i="6" s="1"/>
  <c r="T9" i="1"/>
  <c r="H20" i="6" s="1"/>
  <c r="S9" i="1"/>
  <c r="H19" i="6" s="1"/>
  <c r="R9" i="1"/>
  <c r="H18" i="6" s="1"/>
  <c r="U8" i="1"/>
  <c r="G21" i="6" s="1"/>
  <c r="T8" i="1"/>
  <c r="G20" i="6" s="1"/>
  <c r="S8" i="1"/>
  <c r="G19" i="6" s="1"/>
  <c r="R8" i="1"/>
  <c r="G18" i="6" s="1"/>
  <c r="U7" i="1"/>
  <c r="F21" i="6" s="1"/>
  <c r="T7" i="1"/>
  <c r="F20" i="6" s="1"/>
  <c r="S7" i="1"/>
  <c r="F19" i="6" s="1"/>
  <c r="R7" i="1"/>
  <c r="F18" i="6" s="1"/>
  <c r="U6" i="1"/>
  <c r="E21" i="6" s="1"/>
  <c r="T6" i="1"/>
  <c r="E20" i="6" s="1"/>
  <c r="S6" i="1"/>
  <c r="E19" i="6" s="1"/>
  <c r="R6" i="1"/>
  <c r="E18" i="6" s="1"/>
  <c r="U5" i="1"/>
  <c r="D21" i="6" s="1"/>
  <c r="T5" i="1"/>
  <c r="D20" i="6" s="1"/>
  <c r="S5" i="1"/>
  <c r="D19" i="6" s="1"/>
  <c r="R5" i="1"/>
  <c r="D18" i="6" s="1"/>
  <c r="U4" i="1"/>
  <c r="C21" i="6" s="1"/>
  <c r="S4" i="1"/>
  <c r="C19" i="6" s="1"/>
  <c r="R4" i="1"/>
  <c r="C18" i="6" s="1"/>
  <c r="U3" i="1"/>
  <c r="B21" i="6" s="1"/>
  <c r="T3" i="1"/>
  <c r="B20" i="6" s="1"/>
  <c r="S3" i="1"/>
  <c r="B19" i="6" s="1"/>
  <c r="R3" i="1"/>
  <c r="B18" i="6" s="1"/>
  <c r="U2" i="1"/>
  <c r="A21" i="6" s="1"/>
  <c r="T2" i="1"/>
  <c r="A20" i="6" s="1"/>
  <c r="S2" i="1"/>
  <c r="A19" i="6" s="1"/>
  <c r="R2" i="1"/>
  <c r="A18" i="6" s="1"/>
  <c r="G1" i="1"/>
  <c r="F1" i="1"/>
  <c r="E1" i="1"/>
  <c r="CE17" i="6" l="1"/>
  <c r="CE16" i="6"/>
  <c r="B17" i="6"/>
  <c r="B16" i="6"/>
  <c r="G16" i="6"/>
  <c r="G17" i="6"/>
  <c r="S17" i="6"/>
  <c r="AE16" i="6"/>
  <c r="AE17" i="6"/>
  <c r="AQ17" i="6"/>
  <c r="BC16" i="6"/>
  <c r="BC17" i="6"/>
  <c r="BO17" i="6"/>
  <c r="CA16" i="6"/>
  <c r="CA17" i="6"/>
  <c r="CM16" i="6"/>
  <c r="CM17" i="6"/>
  <c r="CY17" i="6"/>
  <c r="DK17" i="6"/>
  <c r="DW16" i="6"/>
  <c r="DW17" i="6"/>
  <c r="X17" i="6"/>
  <c r="X16" i="6"/>
  <c r="BT17" i="6"/>
  <c r="BT16" i="6"/>
  <c r="CF17" i="6"/>
  <c r="CF16" i="6"/>
  <c r="CR17" i="6"/>
  <c r="DD16" i="6"/>
  <c r="DD17" i="6"/>
  <c r="DP16" i="6"/>
  <c r="DP17" i="6"/>
  <c r="E17" i="6"/>
  <c r="Q16" i="6"/>
  <c r="Q17" i="6"/>
  <c r="AC17" i="6"/>
  <c r="AO16" i="6"/>
  <c r="AO17" i="6"/>
  <c r="BA17" i="6"/>
  <c r="BM16" i="6"/>
  <c r="BM17" i="6"/>
  <c r="BY17" i="6"/>
  <c r="CK17" i="6"/>
  <c r="CW16" i="6"/>
  <c r="CW17" i="6"/>
  <c r="DI17" i="6"/>
  <c r="DU17" i="6"/>
  <c r="W17" i="6"/>
  <c r="W16" i="6"/>
  <c r="J17" i="6"/>
  <c r="J16" i="6"/>
  <c r="V17" i="6"/>
  <c r="V16" i="6"/>
  <c r="AH17" i="6"/>
  <c r="AH16" i="6"/>
  <c r="AT17" i="6"/>
  <c r="BF17" i="6"/>
  <c r="BR17" i="6"/>
  <c r="CD17" i="6"/>
  <c r="CD16" i="6"/>
  <c r="CP17" i="6"/>
  <c r="CP16" i="6"/>
  <c r="DB17" i="6"/>
  <c r="DB16" i="6"/>
  <c r="DN17" i="6"/>
  <c r="AJ17" i="6"/>
  <c r="AV17" i="6"/>
  <c r="AV16" i="6"/>
  <c r="BH17" i="6"/>
  <c r="AA17" i="6"/>
  <c r="AA16" i="6"/>
  <c r="AM16" i="6"/>
  <c r="AM17" i="6"/>
  <c r="AY17" i="6"/>
  <c r="AY16" i="6"/>
  <c r="BK17" i="6"/>
  <c r="BW17" i="6"/>
  <c r="BW16" i="6"/>
  <c r="CI17" i="6"/>
  <c r="CI16" i="6"/>
  <c r="CU17" i="6"/>
  <c r="DG16" i="6"/>
  <c r="DG17" i="6"/>
  <c r="DS17" i="6"/>
  <c r="DS16" i="6"/>
  <c r="L17" i="6"/>
  <c r="O17" i="6"/>
  <c r="C17" i="6"/>
  <c r="H17" i="6"/>
  <c r="H16" i="6"/>
  <c r="T17" i="6"/>
  <c r="T16" i="6"/>
  <c r="AF17" i="6"/>
  <c r="AF16" i="6"/>
  <c r="AR17" i="6"/>
  <c r="BD17" i="6"/>
  <c r="BD16" i="6"/>
  <c r="BP17" i="6"/>
  <c r="BP16" i="6"/>
  <c r="CB17" i="6"/>
  <c r="CB16" i="6"/>
  <c r="CN17" i="6"/>
  <c r="CN16" i="6"/>
  <c r="CZ17" i="6"/>
  <c r="DL17" i="6"/>
  <c r="DX17" i="6"/>
  <c r="M17" i="6"/>
  <c r="M16" i="6"/>
  <c r="Y17" i="6"/>
  <c r="AK17" i="6"/>
  <c r="AK16" i="6"/>
  <c r="AW17" i="6"/>
  <c r="AW16" i="6"/>
  <c r="BI17" i="6"/>
  <c r="BU17" i="6"/>
  <c r="BU16" i="6"/>
  <c r="CG17" i="6"/>
  <c r="CG16" i="6"/>
  <c r="CS17" i="6"/>
  <c r="CS16" i="6"/>
  <c r="DE17" i="6"/>
  <c r="DQ16" i="6"/>
  <c r="DQ17" i="6"/>
  <c r="F16" i="6"/>
  <c r="F17" i="6"/>
  <c r="R16" i="6"/>
  <c r="R17" i="6"/>
  <c r="AD17" i="6"/>
  <c r="AP17" i="6"/>
  <c r="BB17" i="6"/>
  <c r="BN17" i="6"/>
  <c r="BZ16" i="6"/>
  <c r="BZ17" i="6"/>
  <c r="CL16" i="6"/>
  <c r="CL17" i="6"/>
  <c r="CX17" i="6"/>
  <c r="DJ17" i="6"/>
  <c r="DV17" i="6"/>
  <c r="BG17" i="6"/>
  <c r="BG16" i="6"/>
  <c r="BS17" i="6"/>
  <c r="DC17" i="6"/>
  <c r="DO17" i="6"/>
  <c r="DO16" i="6"/>
  <c r="K17" i="6"/>
  <c r="K16" i="6"/>
  <c r="D16" i="6"/>
  <c r="D17" i="6"/>
  <c r="P16" i="6"/>
  <c r="P17" i="6"/>
  <c r="AB16" i="6"/>
  <c r="AB17" i="6"/>
  <c r="AN17" i="6"/>
  <c r="AZ16" i="6"/>
  <c r="AZ17" i="6"/>
  <c r="BL16" i="6"/>
  <c r="BL17" i="6"/>
  <c r="BX16" i="6"/>
  <c r="BX17" i="6"/>
  <c r="CJ17" i="6"/>
  <c r="CV16" i="6"/>
  <c r="CV17" i="6"/>
  <c r="DH17" i="6"/>
  <c r="DT16" i="6"/>
  <c r="DT17" i="6"/>
  <c r="AI17" i="6"/>
  <c r="AU17" i="6"/>
  <c r="AU16" i="6"/>
  <c r="CQ17" i="6"/>
  <c r="I17" i="6"/>
  <c r="U17" i="6"/>
  <c r="AG17" i="6"/>
  <c r="AS17" i="6"/>
  <c r="AS16" i="6"/>
  <c r="BE17" i="6"/>
  <c r="BE16" i="6"/>
  <c r="BQ17" i="6"/>
  <c r="BQ16" i="6"/>
  <c r="CC17" i="6"/>
  <c r="CO17" i="6"/>
  <c r="DA17" i="6"/>
  <c r="DM17" i="6"/>
  <c r="DM16" i="6"/>
  <c r="DY17" i="6"/>
  <c r="DY16" i="6"/>
  <c r="N16" i="6"/>
  <c r="N17" i="6"/>
  <c r="Z17" i="6"/>
  <c r="AL17" i="6"/>
  <c r="AL16" i="6"/>
  <c r="AX17" i="6"/>
  <c r="BJ17" i="6"/>
  <c r="BV17" i="6"/>
  <c r="CH17" i="6"/>
  <c r="CT17" i="6"/>
  <c r="DF17" i="6"/>
  <c r="DR17" i="6"/>
  <c r="DR16" i="6"/>
  <c r="AK14" i="9"/>
  <c r="C3" i="8"/>
  <c r="AK15" i="9"/>
  <c r="AK30" i="9"/>
  <c r="AK31" i="9"/>
  <c r="AK16" i="9"/>
  <c r="AK33" i="9"/>
  <c r="AK18" i="9"/>
  <c r="AK34" i="9"/>
  <c r="AK19" i="9"/>
  <c r="AK17" i="9"/>
  <c r="AK32" i="9"/>
  <c r="AK26" i="9"/>
  <c r="AK11" i="9"/>
  <c r="AK12" i="9"/>
  <c r="AK27" i="9"/>
  <c r="AK28" i="9"/>
  <c r="AK13" i="9"/>
  <c r="B1" i="1"/>
  <c r="X85" i="1" l="1"/>
  <c r="AA128" i="1"/>
  <c r="AG56" i="1"/>
  <c r="AA66" i="1"/>
  <c r="AD56" i="1"/>
  <c r="Y11" i="1"/>
  <c r="AC57" i="1"/>
  <c r="AE8" i="1"/>
  <c r="AE84" i="1"/>
  <c r="X73" i="1"/>
  <c r="X80" i="1"/>
  <c r="AG93" i="1"/>
  <c r="AF58" i="1"/>
  <c r="AG76" i="1"/>
  <c r="AB107" i="1"/>
  <c r="X28" i="1"/>
  <c r="Y35" i="1"/>
  <c r="X99" i="1"/>
  <c r="CT16" i="6"/>
  <c r="AF82" i="1"/>
  <c r="CC16" i="6"/>
  <c r="AB10" i="1"/>
  <c r="I16" i="6"/>
  <c r="AD72" i="1"/>
  <c r="BS16" i="6"/>
  <c r="X62" i="1"/>
  <c r="BI16" i="6"/>
  <c r="AF117" i="1"/>
  <c r="DL16" i="6"/>
  <c r="X45" i="1"/>
  <c r="AR16" i="6"/>
  <c r="Y13" i="1"/>
  <c r="L16" i="6"/>
  <c r="Y64" i="1"/>
  <c r="BK16" i="6"/>
  <c r="AF37" i="1"/>
  <c r="AJ16" i="6"/>
  <c r="AC59" i="1"/>
  <c r="BF16" i="6"/>
  <c r="AB103" i="1"/>
  <c r="CX16" i="6"/>
  <c r="AF126" i="1"/>
  <c r="DU16" i="6"/>
  <c r="W54" i="1"/>
  <c r="BA16" i="6"/>
  <c r="W116" i="1"/>
  <c r="DK16" i="6"/>
  <c r="AA44" i="1"/>
  <c r="AQ16" i="6"/>
  <c r="X63" i="1"/>
  <c r="BJ16" i="6"/>
  <c r="X4" i="1"/>
  <c r="C16" i="6"/>
  <c r="W87" i="1"/>
  <c r="CH16" i="6"/>
  <c r="Z96" i="1"/>
  <c r="CQ16" i="6"/>
  <c r="Z105" i="1"/>
  <c r="CZ16" i="6"/>
  <c r="AE119" i="1"/>
  <c r="DN16" i="6"/>
  <c r="X47" i="1"/>
  <c r="AT16" i="6"/>
  <c r="X78" i="1"/>
  <c r="BY16" i="6"/>
  <c r="W25" i="1"/>
  <c r="AG27" i="1"/>
  <c r="Z16" i="6"/>
  <c r="W9" i="1"/>
  <c r="AD3" i="1"/>
  <c r="AB88" i="1"/>
  <c r="Y89" i="1"/>
  <c r="CJ16" i="6"/>
  <c r="W67" i="1"/>
  <c r="BN16" i="6"/>
  <c r="AG114" i="1"/>
  <c r="DI16" i="6"/>
  <c r="AD97" i="1"/>
  <c r="CR16" i="6"/>
  <c r="W104" i="1"/>
  <c r="CY16" i="6"/>
  <c r="Y36" i="1"/>
  <c r="AI16" i="6"/>
  <c r="AG61" i="1"/>
  <c r="BH16" i="6"/>
  <c r="AF75" i="1"/>
  <c r="BV16" i="6"/>
  <c r="AF106" i="1"/>
  <c r="DA16" i="6"/>
  <c r="AE3" i="1"/>
  <c r="Z127" i="1"/>
  <c r="DV16" i="6"/>
  <c r="Y55" i="1"/>
  <c r="BB16" i="6"/>
  <c r="Y110" i="1"/>
  <c r="DE16" i="6"/>
  <c r="AA30" i="1"/>
  <c r="AC16" i="6"/>
  <c r="AD20" i="1"/>
  <c r="S16" i="6"/>
  <c r="X100" i="1"/>
  <c r="CU16" i="6"/>
  <c r="AA115" i="1"/>
  <c r="DJ16" i="6"/>
  <c r="AF43" i="1"/>
  <c r="AP16" i="6"/>
  <c r="Y26" i="1"/>
  <c r="Y16" i="6"/>
  <c r="X90" i="1"/>
  <c r="CK16" i="6"/>
  <c r="AB6" i="1"/>
  <c r="E16" i="6"/>
  <c r="AC68" i="1"/>
  <c r="BO16" i="6"/>
  <c r="AD22" i="1"/>
  <c r="U16" i="6"/>
  <c r="Y108" i="1"/>
  <c r="DC16" i="6"/>
  <c r="Z129" i="1"/>
  <c r="DX16" i="6"/>
  <c r="AA16" i="1"/>
  <c r="O16" i="6"/>
  <c r="X71" i="1"/>
  <c r="BR16" i="6"/>
  <c r="W34" i="1"/>
  <c r="AG16" i="6"/>
  <c r="AG51" i="1"/>
  <c r="AX16" i="6"/>
  <c r="AB31" i="1"/>
  <c r="AD16" i="6"/>
  <c r="W98" i="1"/>
  <c r="W94" i="1"/>
  <c r="CO16" i="6"/>
  <c r="AD38" i="1"/>
  <c r="AC111" i="1"/>
  <c r="DF16" i="6"/>
  <c r="Z113" i="1"/>
  <c r="DH16" i="6"/>
  <c r="Z41" i="1"/>
  <c r="AN16" i="6"/>
  <c r="O56" i="7"/>
  <c r="O42" i="7"/>
  <c r="O36" i="7"/>
  <c r="N56" i="7"/>
  <c r="N49" i="7"/>
  <c r="N42" i="7"/>
  <c r="N36" i="7"/>
  <c r="N41" i="7"/>
  <c r="O55" i="7"/>
  <c r="O48" i="7"/>
  <c r="O41" i="7"/>
  <c r="N48" i="7"/>
  <c r="N55" i="7"/>
  <c r="O60" i="7"/>
  <c r="O54" i="7"/>
  <c r="O47" i="7"/>
  <c r="O40" i="7"/>
  <c r="N60" i="7"/>
  <c r="N47" i="7"/>
  <c r="N40" i="7"/>
  <c r="O59" i="7"/>
  <c r="O46" i="7"/>
  <c r="O39" i="7"/>
  <c r="N46" i="7"/>
  <c r="N39" i="7"/>
  <c r="O51" i="7"/>
  <c r="O45" i="7"/>
  <c r="O38" i="7"/>
  <c r="N58" i="7"/>
  <c r="N51" i="7"/>
  <c r="N45" i="7"/>
  <c r="N38" i="7"/>
  <c r="O57" i="7"/>
  <c r="O50" i="7"/>
  <c r="O43" i="7"/>
  <c r="O37" i="7"/>
  <c r="N57" i="7"/>
  <c r="N50" i="7"/>
  <c r="N43" i="7"/>
  <c r="N37" i="7"/>
  <c r="AD111" i="1"/>
  <c r="C2" i="7"/>
  <c r="AL2" i="9" s="1"/>
  <c r="AG111" i="1"/>
  <c r="AB111" i="1"/>
  <c r="AA111" i="1"/>
  <c r="X111" i="1"/>
  <c r="Y111" i="1"/>
  <c r="Z111" i="1"/>
  <c r="W111" i="1"/>
  <c r="AF111" i="1"/>
  <c r="AE111" i="1"/>
  <c r="AE22" i="1"/>
  <c r="AB22" i="1"/>
  <c r="AA22" i="1"/>
  <c r="Y104" i="1"/>
  <c r="AK29" i="9"/>
  <c r="AC22" i="1"/>
  <c r="Z22" i="1"/>
  <c r="AG22" i="1"/>
  <c r="Y22" i="1"/>
  <c r="X22" i="1"/>
  <c r="W22" i="1"/>
  <c r="AF22" i="1"/>
  <c r="AE82" i="1"/>
  <c r="AD104" i="1"/>
  <c r="AA104" i="1"/>
  <c r="W47" i="1"/>
  <c r="AD82" i="1"/>
  <c r="AC82" i="1"/>
  <c r="AB82" i="1"/>
  <c r="AA82" i="1"/>
  <c r="Z82" i="1"/>
  <c r="Y82" i="1"/>
  <c r="AG82" i="1"/>
  <c r="X82" i="1"/>
  <c r="W82" i="1"/>
  <c r="AD119" i="1"/>
  <c r="AA76" i="1"/>
  <c r="X76" i="1"/>
  <c r="W3" i="1"/>
  <c r="AC27" i="1"/>
  <c r="AB27" i="1"/>
  <c r="X27" i="1"/>
  <c r="W73" i="1"/>
  <c r="W99" i="1"/>
  <c r="AB73" i="1"/>
  <c r="Z73" i="1"/>
  <c r="Y30" i="1"/>
  <c r="AG99" i="1"/>
  <c r="AG73" i="1"/>
  <c r="AF99" i="1"/>
  <c r="Y99" i="1"/>
  <c r="AE44" i="1"/>
  <c r="AE34" i="1"/>
  <c r="AE94" i="1"/>
  <c r="Z68" i="1"/>
  <c r="Y128" i="1"/>
  <c r="AA68" i="1"/>
  <c r="AB8" i="1"/>
  <c r="X66" i="1"/>
  <c r="X128" i="1"/>
  <c r="Y66" i="1"/>
  <c r="AC8" i="1"/>
  <c r="AG34" i="1"/>
  <c r="AF94" i="1"/>
  <c r="AF34" i="1"/>
  <c r="AD94" i="1"/>
  <c r="AD34" i="1"/>
  <c r="AC94" i="1"/>
  <c r="AC34" i="1"/>
  <c r="AB94" i="1"/>
  <c r="AB34" i="1"/>
  <c r="AA94" i="1"/>
  <c r="AA34" i="1"/>
  <c r="Z94" i="1"/>
  <c r="Z34" i="1"/>
  <c r="Y94" i="1"/>
  <c r="Y34" i="1"/>
  <c r="X94" i="1"/>
  <c r="X34" i="1"/>
  <c r="AG94" i="1"/>
  <c r="AA10" i="1"/>
  <c r="Z10" i="1"/>
  <c r="AF107" i="1"/>
  <c r="AC64" i="1"/>
  <c r="AA61" i="1"/>
  <c r="AG98" i="1"/>
  <c r="AC35" i="1"/>
  <c r="AC87" i="1"/>
  <c r="AG10" i="1"/>
  <c r="Y10" i="1"/>
  <c r="X10" i="1"/>
  <c r="AD87" i="1"/>
  <c r="W10" i="1"/>
  <c r="AB87" i="1"/>
  <c r="AE87" i="1"/>
  <c r="AA87" i="1"/>
  <c r="AF10" i="1"/>
  <c r="AF87" i="1"/>
  <c r="Z87" i="1"/>
  <c r="AE10" i="1"/>
  <c r="Y87" i="1"/>
  <c r="AD10" i="1"/>
  <c r="X87" i="1"/>
  <c r="AC10" i="1"/>
  <c r="AG87" i="1"/>
  <c r="X93" i="1"/>
  <c r="AC26" i="1"/>
  <c r="AA98" i="1"/>
  <c r="X114" i="1"/>
  <c r="AD106" i="1"/>
  <c r="AA129" i="1"/>
  <c r="AF100" i="1"/>
  <c r="AD114" i="1"/>
  <c r="AC114" i="1"/>
  <c r="AE97" i="1"/>
  <c r="Z114" i="1"/>
  <c r="W114" i="1"/>
  <c r="AB114" i="1"/>
  <c r="AA114" i="1"/>
  <c r="Y114" i="1"/>
  <c r="AF114" i="1"/>
  <c r="AE114" i="1"/>
  <c r="Z98" i="1"/>
  <c r="AA64" i="1"/>
  <c r="AA107" i="1"/>
  <c r="AE93" i="1"/>
  <c r="X64" i="1"/>
  <c r="Z44" i="1"/>
  <c r="X35" i="1"/>
  <c r="X26" i="1"/>
  <c r="W64" i="1"/>
  <c r="W35" i="1"/>
  <c r="AG35" i="1"/>
  <c r="W26" i="1"/>
  <c r="AG44" i="1"/>
  <c r="Y107" i="1"/>
  <c r="AE98" i="1"/>
  <c r="AE61" i="1"/>
  <c r="W44" i="1"/>
  <c r="AG64" i="1"/>
  <c r="AD93" i="1"/>
  <c r="AF61" i="1"/>
  <c r="X44" i="1"/>
  <c r="X107" i="1"/>
  <c r="AB93" i="1"/>
  <c r="W107" i="1"/>
  <c r="AD98" i="1"/>
  <c r="AA93" i="1"/>
  <c r="AF64" i="1"/>
  <c r="AD61" i="1"/>
  <c r="AF51" i="1"/>
  <c r="AF35" i="1"/>
  <c r="AF26" i="1"/>
  <c r="Z107" i="1"/>
  <c r="Y44" i="1"/>
  <c r="AG107" i="1"/>
  <c r="AF98" i="1"/>
  <c r="AC93" i="1"/>
  <c r="AC98" i="1"/>
  <c r="Z93" i="1"/>
  <c r="AE64" i="1"/>
  <c r="AC61" i="1"/>
  <c r="AE35" i="1"/>
  <c r="AE26" i="1"/>
  <c r="AB98" i="1"/>
  <c r="Y93" i="1"/>
  <c r="AD64" i="1"/>
  <c r="AB61" i="1"/>
  <c r="AF44" i="1"/>
  <c r="AD35" i="1"/>
  <c r="AD26" i="1"/>
  <c r="AB35" i="1"/>
  <c r="AG26" i="1"/>
  <c r="AE107" i="1"/>
  <c r="W93" i="1"/>
  <c r="AD44" i="1"/>
  <c r="AB26" i="1"/>
  <c r="AD107" i="1"/>
  <c r="Z61" i="1"/>
  <c r="Y98" i="1"/>
  <c r="Y61" i="1"/>
  <c r="AC44" i="1"/>
  <c r="AA26" i="1"/>
  <c r="AC107" i="1"/>
  <c r="X98" i="1"/>
  <c r="Z64" i="1"/>
  <c r="X61" i="1"/>
  <c r="AB44" i="1"/>
  <c r="Z35" i="1"/>
  <c r="Z26" i="1"/>
  <c r="AB64" i="1"/>
  <c r="AA35" i="1"/>
  <c r="AF93" i="1"/>
  <c r="W61" i="1"/>
  <c r="AE129" i="1"/>
  <c r="AC66" i="1"/>
  <c r="AD129" i="1"/>
  <c r="Y78" i="1"/>
  <c r="AB66" i="1"/>
  <c r="Y28" i="1"/>
  <c r="AF8" i="1"/>
  <c r="AC129" i="1"/>
  <c r="AB129" i="1"/>
  <c r="Z128" i="1"/>
  <c r="AE106" i="1"/>
  <c r="AF97" i="1"/>
  <c r="W78" i="1"/>
  <c r="AB68" i="1"/>
  <c r="Z66" i="1"/>
  <c r="W28" i="1"/>
  <c r="AD8" i="1"/>
  <c r="AG129" i="1"/>
  <c r="AG28" i="1"/>
  <c r="Y129" i="1"/>
  <c r="W128" i="1"/>
  <c r="AB106" i="1"/>
  <c r="AD100" i="1"/>
  <c r="AC97" i="1"/>
  <c r="AF78" i="1"/>
  <c r="Y68" i="1"/>
  <c r="W66" i="1"/>
  <c r="Z62" i="1"/>
  <c r="AF28" i="1"/>
  <c r="AE25" i="1"/>
  <c r="AA8" i="1"/>
  <c r="GS4" i="8"/>
  <c r="AG106" i="1"/>
  <c r="AG128" i="1"/>
  <c r="AG78" i="1"/>
  <c r="X129" i="1"/>
  <c r="AA106" i="1"/>
  <c r="AC100" i="1"/>
  <c r="AB97" i="1"/>
  <c r="AE78" i="1"/>
  <c r="X68" i="1"/>
  <c r="AE28" i="1"/>
  <c r="AD25" i="1"/>
  <c r="Z8" i="1"/>
  <c r="W129" i="1"/>
  <c r="Z106" i="1"/>
  <c r="AB100" i="1"/>
  <c r="AA97" i="1"/>
  <c r="AD78" i="1"/>
  <c r="W68" i="1"/>
  <c r="AD28" i="1"/>
  <c r="AC25" i="1"/>
  <c r="Y8" i="1"/>
  <c r="AG68" i="1"/>
  <c r="AG66" i="1"/>
  <c r="AC106" i="1"/>
  <c r="AE62" i="1"/>
  <c r="AF66" i="1"/>
  <c r="AC28" i="1"/>
  <c r="X8" i="1"/>
  <c r="AF128" i="1"/>
  <c r="AA100" i="1"/>
  <c r="AB25" i="1"/>
  <c r="AE128" i="1"/>
  <c r="X106" i="1"/>
  <c r="Z100" i="1"/>
  <c r="Y97" i="1"/>
  <c r="AB78" i="1"/>
  <c r="AE66" i="1"/>
  <c r="AB28" i="1"/>
  <c r="AA25" i="1"/>
  <c r="W8" i="1"/>
  <c r="AG97" i="1"/>
  <c r="AG8" i="1"/>
  <c r="AF25" i="1"/>
  <c r="AC78" i="1"/>
  <c r="AF129" i="1"/>
  <c r="AD128" i="1"/>
  <c r="W106" i="1"/>
  <c r="Y100" i="1"/>
  <c r="X97" i="1"/>
  <c r="AA78" i="1"/>
  <c r="AF68" i="1"/>
  <c r="AD66" i="1"/>
  <c r="AA28" i="1"/>
  <c r="Z25" i="1"/>
  <c r="AE100" i="1"/>
  <c r="Z97" i="1"/>
  <c r="W97" i="1"/>
  <c r="AE68" i="1"/>
  <c r="AC128" i="1"/>
  <c r="Z78" i="1"/>
  <c r="Z28" i="1"/>
  <c r="W100" i="1"/>
  <c r="X25" i="1"/>
  <c r="AG25" i="1"/>
  <c r="AG100" i="1"/>
  <c r="Y106" i="1"/>
  <c r="Y25" i="1"/>
  <c r="AB128" i="1"/>
  <c r="AD68" i="1"/>
  <c r="W56" i="1"/>
  <c r="AD30" i="1"/>
  <c r="AE56" i="1"/>
  <c r="Z30" i="1"/>
  <c r="AF116" i="1"/>
  <c r="AC56" i="1"/>
  <c r="X30" i="1"/>
  <c r="AB56" i="1"/>
  <c r="AD116" i="1"/>
  <c r="AA56" i="1"/>
  <c r="AE116" i="1"/>
  <c r="W30" i="1"/>
  <c r="AC116" i="1"/>
  <c r="Z56" i="1"/>
  <c r="AB116" i="1"/>
  <c r="AF30" i="1"/>
  <c r="Y56" i="1"/>
  <c r="AA116" i="1"/>
  <c r="X56" i="1"/>
  <c r="AE30" i="1"/>
  <c r="Z116" i="1"/>
  <c r="Y116" i="1"/>
  <c r="AC30" i="1"/>
  <c r="AG116" i="1"/>
  <c r="AG30" i="1"/>
  <c r="X116" i="1"/>
  <c r="AB30" i="1"/>
  <c r="AF56" i="1"/>
  <c r="GP4" i="8"/>
  <c r="AT199" i="1"/>
  <c r="GP3" i="8"/>
  <c r="EB3" i="8"/>
  <c r="K61" i="1"/>
  <c r="BH11" i="6" s="1"/>
  <c r="L61" i="1"/>
  <c r="BH12" i="6" s="1"/>
  <c r="M61" i="1"/>
  <c r="N61" i="1"/>
  <c r="GE3" i="8"/>
  <c r="GE2" i="8"/>
  <c r="FS3" i="8"/>
  <c r="AT176" i="1"/>
  <c r="N99" i="1"/>
  <c r="L99" i="1"/>
  <c r="CT12" i="6" s="1"/>
  <c r="M99" i="1"/>
  <c r="K99" i="1"/>
  <c r="CT11" i="6" s="1"/>
  <c r="N106" i="1"/>
  <c r="L106" i="1"/>
  <c r="DA12" i="6" s="1"/>
  <c r="K106" i="1"/>
  <c r="DA11" i="6" s="1"/>
  <c r="M106" i="1"/>
  <c r="N58" i="1"/>
  <c r="L58" i="1"/>
  <c r="BE12" i="6" s="1"/>
  <c r="M58" i="1"/>
  <c r="K58" i="1"/>
  <c r="BE11" i="6" s="1"/>
  <c r="N10" i="1"/>
  <c r="I14" i="6" s="1"/>
  <c r="L10" i="1"/>
  <c r="I12" i="6" s="1"/>
  <c r="K10" i="1"/>
  <c r="I11" i="6" s="1"/>
  <c r="M10" i="1"/>
  <c r="AT185" i="1"/>
  <c r="GB3" i="8"/>
  <c r="FD3" i="8"/>
  <c r="AT161" i="1"/>
  <c r="ER3" i="8"/>
  <c r="AT149" i="1"/>
  <c r="L89" i="1"/>
  <c r="CJ12" i="6" s="1"/>
  <c r="M89" i="1"/>
  <c r="K89" i="1"/>
  <c r="N89" i="1"/>
  <c r="CJ14" i="6" s="1"/>
  <c r="L53" i="1"/>
  <c r="AZ12" i="6" s="1"/>
  <c r="N53" i="1"/>
  <c r="AZ14" i="6" s="1"/>
  <c r="K53" i="1"/>
  <c r="AZ11" i="6" s="1"/>
  <c r="M53" i="1"/>
  <c r="FW3" i="8"/>
  <c r="AT180" i="1"/>
  <c r="L50" i="1"/>
  <c r="AW12" i="6" s="1"/>
  <c r="M50" i="1"/>
  <c r="K50" i="1"/>
  <c r="AW11" i="6" s="1"/>
  <c r="N50" i="1"/>
  <c r="FY3" i="8"/>
  <c r="AT182" i="1"/>
  <c r="EC5" i="8"/>
  <c r="EC3" i="8"/>
  <c r="AT134" i="1"/>
  <c r="L98" i="1"/>
  <c r="M98" i="1"/>
  <c r="K98" i="1"/>
  <c r="CS11" i="6" s="1"/>
  <c r="N98" i="1"/>
  <c r="FT3" i="8"/>
  <c r="AT165" i="1"/>
  <c r="FH3" i="8"/>
  <c r="N69" i="1"/>
  <c r="L69" i="1"/>
  <c r="BP12" i="6" s="1"/>
  <c r="M69" i="1"/>
  <c r="K69" i="1"/>
  <c r="BP11" i="6" s="1"/>
  <c r="L88" i="1"/>
  <c r="CI12" i="6" s="1"/>
  <c r="N88" i="1"/>
  <c r="M88" i="1"/>
  <c r="K88" i="1"/>
  <c r="L119" i="1"/>
  <c r="DN12" i="6" s="1"/>
  <c r="M119" i="1"/>
  <c r="N119" i="1"/>
  <c r="K119" i="1"/>
  <c r="DN11" i="6" s="1"/>
  <c r="L83" i="1"/>
  <c r="CD12" i="6" s="1"/>
  <c r="N83" i="1"/>
  <c r="CD14" i="6" s="1"/>
  <c r="K83" i="1"/>
  <c r="CD11" i="6" s="1"/>
  <c r="M83" i="1"/>
  <c r="FQ4" i="8"/>
  <c r="FQ3" i="8"/>
  <c r="AT174" i="1"/>
  <c r="AT138" i="1"/>
  <c r="EG3" i="8"/>
  <c r="L90" i="1"/>
  <c r="CK12" i="6" s="1"/>
  <c r="K90" i="1"/>
  <c r="CK11" i="6" s="1"/>
  <c r="M90" i="1"/>
  <c r="N90" i="1"/>
  <c r="CK14" i="6" s="1"/>
  <c r="L42" i="1"/>
  <c r="AO12" i="6" s="1"/>
  <c r="K42" i="1"/>
  <c r="AO11" i="6" s="1"/>
  <c r="N42" i="1"/>
  <c r="M42" i="1"/>
  <c r="L30" i="1"/>
  <c r="AC12" i="6" s="1"/>
  <c r="K30" i="1"/>
  <c r="AC11" i="6" s="1"/>
  <c r="N30" i="1"/>
  <c r="M30" i="1"/>
  <c r="K49" i="1"/>
  <c r="AV11" i="6" s="1"/>
  <c r="L49" i="1"/>
  <c r="AV12" i="6" s="1"/>
  <c r="M49" i="1"/>
  <c r="N49" i="1"/>
  <c r="EI3" i="8"/>
  <c r="EI4" i="8"/>
  <c r="AT140" i="1"/>
  <c r="M20" i="1"/>
  <c r="K20" i="1"/>
  <c r="S11" i="6" s="1"/>
  <c r="L20" i="1"/>
  <c r="S12" i="6" s="1"/>
  <c r="N20" i="1"/>
  <c r="L3" i="1"/>
  <c r="N3" i="1"/>
  <c r="K3" i="1"/>
  <c r="B11" i="6" s="1"/>
  <c r="M3" i="1"/>
  <c r="B13" i="6" s="1"/>
  <c r="AT183" i="1"/>
  <c r="FZ3" i="8"/>
  <c r="N51" i="1"/>
  <c r="AX14" i="6" s="1"/>
  <c r="L51" i="1"/>
  <c r="AX12" i="6" s="1"/>
  <c r="M51" i="1"/>
  <c r="K51" i="1"/>
  <c r="AX11" i="6" s="1"/>
  <c r="L15" i="1"/>
  <c r="N12" i="6" s="1"/>
  <c r="M15" i="1"/>
  <c r="N15" i="1"/>
  <c r="K15" i="1"/>
  <c r="L12" i="1"/>
  <c r="K12" i="6" s="1"/>
  <c r="K12" i="1"/>
  <c r="K11" i="6" s="1"/>
  <c r="M12" i="1"/>
  <c r="N12" i="1"/>
  <c r="K14" i="6" s="1"/>
  <c r="GD3" i="8"/>
  <c r="K55" i="1"/>
  <c r="BB11" i="6" s="1"/>
  <c r="L55" i="1"/>
  <c r="BB12" i="6" s="1"/>
  <c r="N55" i="1"/>
  <c r="M55" i="1"/>
  <c r="L86" i="1"/>
  <c r="CG12" i="6" s="1"/>
  <c r="M86" i="1"/>
  <c r="K86" i="1"/>
  <c r="CG11" i="6" s="1"/>
  <c r="N86" i="1"/>
  <c r="N117" i="1"/>
  <c r="L117" i="1"/>
  <c r="DL12" i="6" s="1"/>
  <c r="M117" i="1"/>
  <c r="K117" i="1"/>
  <c r="DL11" i="6" s="1"/>
  <c r="N81" i="1"/>
  <c r="L81" i="1"/>
  <c r="M81" i="1"/>
  <c r="K81" i="1"/>
  <c r="CB11" i="6" s="1"/>
  <c r="N33" i="1"/>
  <c r="L33" i="1"/>
  <c r="AF12" i="6" s="1"/>
  <c r="M33" i="1"/>
  <c r="K33" i="1"/>
  <c r="AF11" i="6" s="1"/>
  <c r="L76" i="1"/>
  <c r="BW12" i="6" s="1"/>
  <c r="N76" i="1"/>
  <c r="K76" i="1"/>
  <c r="BW11" i="6" s="1"/>
  <c r="M76" i="1"/>
  <c r="L16" i="1"/>
  <c r="O12" i="6" s="1"/>
  <c r="N16" i="1"/>
  <c r="K16" i="1"/>
  <c r="M16" i="1"/>
  <c r="L71" i="1"/>
  <c r="BR12" i="6" s="1"/>
  <c r="K71" i="1"/>
  <c r="N71" i="1"/>
  <c r="BR14" i="6" s="1"/>
  <c r="M71" i="1"/>
  <c r="K109" i="1"/>
  <c r="DD11" i="6" s="1"/>
  <c r="L109" i="1"/>
  <c r="DD12" i="6" s="1"/>
  <c r="M109" i="1"/>
  <c r="N109" i="1"/>
  <c r="M80" i="1"/>
  <c r="K80" i="1"/>
  <c r="CA11" i="6" s="1"/>
  <c r="N80" i="1"/>
  <c r="CA14" i="6" s="1"/>
  <c r="L80" i="1"/>
  <c r="CA12" i="6" s="1"/>
  <c r="L17" i="1"/>
  <c r="P12" i="6" s="1"/>
  <c r="M17" i="1"/>
  <c r="K17" i="1"/>
  <c r="P11" i="6" s="1"/>
  <c r="N17" i="1"/>
  <c r="FK3" i="8"/>
  <c r="AT168" i="1"/>
  <c r="L120" i="1"/>
  <c r="DO12" i="6" s="1"/>
  <c r="K120" i="1"/>
  <c r="DO11" i="6" s="1"/>
  <c r="N120" i="1"/>
  <c r="DO14" i="6" s="1"/>
  <c r="M120" i="1"/>
  <c r="L72" i="1"/>
  <c r="BS12" i="6" s="1"/>
  <c r="K72" i="1"/>
  <c r="BS11" i="6" s="1"/>
  <c r="N72" i="1"/>
  <c r="M72" i="1"/>
  <c r="K7" i="1"/>
  <c r="L7" i="1"/>
  <c r="F12" i="6" s="1"/>
  <c r="M7" i="1"/>
  <c r="N7" i="1"/>
  <c r="N52" i="7" s="1"/>
  <c r="GR2" i="8"/>
  <c r="GR3" i="8"/>
  <c r="AT136" i="1"/>
  <c r="EE3" i="8"/>
  <c r="GJ3" i="8"/>
  <c r="AT193" i="1"/>
  <c r="GL3" i="8"/>
  <c r="N123" i="1"/>
  <c r="L123" i="1"/>
  <c r="M123" i="1"/>
  <c r="K123" i="1"/>
  <c r="DR11" i="6" s="1"/>
  <c r="N75" i="1"/>
  <c r="L75" i="1"/>
  <c r="BV12" i="6" s="1"/>
  <c r="M75" i="1"/>
  <c r="K75" i="1"/>
  <c r="BV11" i="6" s="1"/>
  <c r="AT166" i="1"/>
  <c r="FI3" i="8"/>
  <c r="N70" i="1"/>
  <c r="L70" i="1"/>
  <c r="BQ12" i="6" s="1"/>
  <c r="K70" i="1"/>
  <c r="BQ11" i="6" s="1"/>
  <c r="M70" i="1"/>
  <c r="L77" i="1"/>
  <c r="BX12" i="6" s="1"/>
  <c r="N77" i="1"/>
  <c r="K77" i="1"/>
  <c r="BX11" i="6" s="1"/>
  <c r="M77" i="1"/>
  <c r="L65" i="1"/>
  <c r="BL12" i="6" s="1"/>
  <c r="N65" i="1"/>
  <c r="M65" i="1"/>
  <c r="K65" i="1"/>
  <c r="BL11" i="6" s="1"/>
  <c r="AT132" i="1"/>
  <c r="EA3" i="8"/>
  <c r="L84" i="1"/>
  <c r="K84" i="1"/>
  <c r="CE11" i="6" s="1"/>
  <c r="N84" i="1"/>
  <c r="M84" i="1"/>
  <c r="FR3" i="8"/>
  <c r="K31" i="1"/>
  <c r="AD11" i="6" s="1"/>
  <c r="L31" i="1"/>
  <c r="AD12" i="6" s="1"/>
  <c r="N31" i="1"/>
  <c r="M31" i="1"/>
  <c r="L62" i="1"/>
  <c r="M62" i="1"/>
  <c r="K62" i="1"/>
  <c r="BI11" i="6" s="1"/>
  <c r="N62" i="1"/>
  <c r="FA5" i="8"/>
  <c r="FA3" i="8"/>
  <c r="AT158" i="1"/>
  <c r="N93" i="1"/>
  <c r="L93" i="1"/>
  <c r="CN12" i="6" s="1"/>
  <c r="M93" i="1"/>
  <c r="K93" i="1"/>
  <c r="CN11" i="6" s="1"/>
  <c r="EQ3" i="8"/>
  <c r="L100" i="1"/>
  <c r="CU12" i="6" s="1"/>
  <c r="N100" i="1"/>
  <c r="M100" i="1"/>
  <c r="K100" i="1"/>
  <c r="CU11" i="6" s="1"/>
  <c r="GC3" i="8"/>
  <c r="ES3" i="8"/>
  <c r="L54" i="1"/>
  <c r="BA12" i="6" s="1"/>
  <c r="K54" i="1"/>
  <c r="BA11" i="6" s="1"/>
  <c r="M54" i="1"/>
  <c r="N54" i="1"/>
  <c r="BA14" i="6" s="1"/>
  <c r="FX3" i="8"/>
  <c r="EN5" i="8"/>
  <c r="EN3" i="8"/>
  <c r="AT145" i="1"/>
  <c r="M92" i="1"/>
  <c r="K92" i="1"/>
  <c r="CM11" i="6" s="1"/>
  <c r="N92" i="1"/>
  <c r="CM14" i="6" s="1"/>
  <c r="L92" i="1"/>
  <c r="CM12" i="6" s="1"/>
  <c r="M32" i="1"/>
  <c r="K32" i="1"/>
  <c r="AE11" i="6" s="1"/>
  <c r="N32" i="1"/>
  <c r="AE14" i="6" s="1"/>
  <c r="L32" i="1"/>
  <c r="AT159" i="1"/>
  <c r="FB3" i="8"/>
  <c r="N63" i="1"/>
  <c r="L63" i="1"/>
  <c r="BJ12" i="6" s="1"/>
  <c r="M63" i="1"/>
  <c r="K63" i="1"/>
  <c r="BJ11" i="6" s="1"/>
  <c r="L125" i="1"/>
  <c r="K125" i="1"/>
  <c r="DT11" i="6" s="1"/>
  <c r="N125" i="1"/>
  <c r="M125" i="1"/>
  <c r="L113" i="1"/>
  <c r="DH12" i="6" s="1"/>
  <c r="K113" i="1"/>
  <c r="DH11" i="6" s="1"/>
  <c r="M113" i="1"/>
  <c r="N113" i="1"/>
  <c r="GI3" i="8"/>
  <c r="L24" i="1"/>
  <c r="W12" i="6" s="1"/>
  <c r="N24" i="1"/>
  <c r="M24" i="1"/>
  <c r="K24" i="1"/>
  <c r="W11" i="6" s="1"/>
  <c r="K115" i="1"/>
  <c r="L115" i="1"/>
  <c r="DJ12" i="6" s="1"/>
  <c r="M115" i="1"/>
  <c r="N115" i="1"/>
  <c r="K67" i="1"/>
  <c r="BN11" i="6" s="1"/>
  <c r="L67" i="1"/>
  <c r="M67" i="1"/>
  <c r="N67" i="1"/>
  <c r="GK5" i="8"/>
  <c r="GK3" i="8"/>
  <c r="AT194" i="1"/>
  <c r="EO3" i="8"/>
  <c r="EO2" i="8"/>
  <c r="GA5" i="8"/>
  <c r="AT184" i="1"/>
  <c r="GA3" i="8"/>
  <c r="L28" i="1"/>
  <c r="AA12" i="6" s="1"/>
  <c r="N28" i="1"/>
  <c r="M28" i="1"/>
  <c r="K28" i="1"/>
  <c r="AA11" i="6" s="1"/>
  <c r="EL3" i="8"/>
  <c r="AT143" i="1"/>
  <c r="K25" i="1"/>
  <c r="L25" i="1"/>
  <c r="X12" i="6" s="1"/>
  <c r="M25" i="1"/>
  <c r="N25" i="1"/>
  <c r="M44" i="1"/>
  <c r="K44" i="1"/>
  <c r="AQ11" i="6" s="1"/>
  <c r="N44" i="1"/>
  <c r="AT44" i="1" s="1"/>
  <c r="L44" i="1"/>
  <c r="AQ12" i="6" s="1"/>
  <c r="AT154" i="1"/>
  <c r="EW3" i="8"/>
  <c r="AT197" i="1"/>
  <c r="GN3" i="8"/>
  <c r="L36" i="1"/>
  <c r="AI12" i="6" s="1"/>
  <c r="M36" i="1"/>
  <c r="N36" i="1"/>
  <c r="AI14" i="6" s="1"/>
  <c r="K36" i="1"/>
  <c r="AI11" i="6" s="1"/>
  <c r="K127" i="1"/>
  <c r="DV11" i="6" s="1"/>
  <c r="L127" i="1"/>
  <c r="DV12" i="6" s="1"/>
  <c r="M127" i="1"/>
  <c r="N127" i="1"/>
  <c r="DV14" i="6" s="1"/>
  <c r="K19" i="1"/>
  <c r="L19" i="1"/>
  <c r="R12" i="6" s="1"/>
  <c r="M19" i="1"/>
  <c r="N19" i="1"/>
  <c r="AT141" i="1"/>
  <c r="EJ3" i="8"/>
  <c r="N129" i="1"/>
  <c r="L129" i="1"/>
  <c r="M129" i="1"/>
  <c r="K129" i="1"/>
  <c r="DX11" i="6" s="1"/>
  <c r="L40" i="1"/>
  <c r="AM12" i="6" s="1"/>
  <c r="N40" i="1"/>
  <c r="K40" i="1"/>
  <c r="AM11" i="6" s="1"/>
  <c r="M40" i="1"/>
  <c r="L35" i="1"/>
  <c r="AH12" i="6" s="1"/>
  <c r="K35" i="1"/>
  <c r="AH11" i="6" s="1"/>
  <c r="M35" i="1"/>
  <c r="N35" i="1"/>
  <c r="GO5" i="8"/>
  <c r="GO3" i="8"/>
  <c r="AT198" i="1"/>
  <c r="K97" i="1"/>
  <c r="CR11" i="6" s="1"/>
  <c r="L97" i="1"/>
  <c r="CR12" i="6" s="1"/>
  <c r="M97" i="1"/>
  <c r="N97" i="1"/>
  <c r="K73" i="1"/>
  <c r="BT11" i="6" s="1"/>
  <c r="L73" i="1"/>
  <c r="BT12" i="6" s="1"/>
  <c r="M73" i="1"/>
  <c r="N73" i="1"/>
  <c r="N111" i="1"/>
  <c r="L111" i="1"/>
  <c r="DF12" i="6" s="1"/>
  <c r="M111" i="1"/>
  <c r="K111" i="1"/>
  <c r="DF11" i="6" s="1"/>
  <c r="N87" i="1"/>
  <c r="L87" i="1"/>
  <c r="M87" i="1"/>
  <c r="K87" i="1"/>
  <c r="CH11" i="6" s="1"/>
  <c r="AT178" i="1"/>
  <c r="FU3" i="8"/>
  <c r="N82" i="1"/>
  <c r="CC14" i="6" s="1"/>
  <c r="L82" i="1"/>
  <c r="M82" i="1"/>
  <c r="K82" i="1"/>
  <c r="CC11" i="6" s="1"/>
  <c r="N34" i="1"/>
  <c r="L34" i="1"/>
  <c r="AG12" i="6" s="1"/>
  <c r="K34" i="1"/>
  <c r="M34" i="1"/>
  <c r="N22" i="1"/>
  <c r="L22" i="1"/>
  <c r="U12" i="6" s="1"/>
  <c r="M22" i="1"/>
  <c r="K22" i="1"/>
  <c r="U11" i="6" s="1"/>
  <c r="FP4" i="8"/>
  <c r="FP3" i="8"/>
  <c r="EF5" i="8"/>
  <c r="AT137" i="1"/>
  <c r="EF3" i="8"/>
  <c r="L29" i="1"/>
  <c r="AB12" i="6" s="1"/>
  <c r="M29" i="1"/>
  <c r="K29" i="1"/>
  <c r="N29" i="1"/>
  <c r="L108" i="1"/>
  <c r="DC12" i="6" s="1"/>
  <c r="M108" i="1"/>
  <c r="K108" i="1"/>
  <c r="DC11" i="6" s="1"/>
  <c r="N108" i="1"/>
  <c r="FF4" i="8"/>
  <c r="FF2" i="8"/>
  <c r="FF3" i="8"/>
  <c r="K91" i="1"/>
  <c r="CL11" i="6" s="1"/>
  <c r="L91" i="1"/>
  <c r="CL12" i="6" s="1"/>
  <c r="N91" i="1"/>
  <c r="M91" i="1"/>
  <c r="L74" i="1"/>
  <c r="BU12" i="6" s="1"/>
  <c r="M74" i="1"/>
  <c r="K74" i="1"/>
  <c r="BU11" i="6" s="1"/>
  <c r="N74" i="1"/>
  <c r="L26" i="1"/>
  <c r="Y12" i="6" s="1"/>
  <c r="M26" i="1"/>
  <c r="K26" i="1"/>
  <c r="Y11" i="6" s="1"/>
  <c r="N26" i="1"/>
  <c r="L122" i="1"/>
  <c r="DQ12" i="6" s="1"/>
  <c r="M122" i="1"/>
  <c r="K122" i="1"/>
  <c r="DQ11" i="6" s="1"/>
  <c r="N122" i="1"/>
  <c r="DQ14" i="6" s="1"/>
  <c r="AT189" i="1"/>
  <c r="GF3" i="8"/>
  <c r="AT153" i="1"/>
  <c r="EV3" i="8"/>
  <c r="N105" i="1"/>
  <c r="CZ14" i="6" s="1"/>
  <c r="L105" i="1"/>
  <c r="CZ12" i="6" s="1"/>
  <c r="M105" i="1"/>
  <c r="K105" i="1"/>
  <c r="CZ11" i="6" s="1"/>
  <c r="N45" i="1"/>
  <c r="L45" i="1"/>
  <c r="AR12" i="6" s="1"/>
  <c r="M45" i="1"/>
  <c r="K45" i="1"/>
  <c r="AR11" i="6" s="1"/>
  <c r="AT160" i="1"/>
  <c r="FC3" i="8"/>
  <c r="FV3" i="8"/>
  <c r="AT179" i="1"/>
  <c r="EX3" i="8"/>
  <c r="AT155" i="1"/>
  <c r="DZ3" i="8"/>
  <c r="AT131" i="1"/>
  <c r="L66" i="1"/>
  <c r="BM12" i="6" s="1"/>
  <c r="K66" i="1"/>
  <c r="BM11" i="6" s="1"/>
  <c r="M66" i="1"/>
  <c r="N66" i="1"/>
  <c r="BM14" i="6" s="1"/>
  <c r="L18" i="1"/>
  <c r="Q12" i="6" s="1"/>
  <c r="K18" i="1"/>
  <c r="N18" i="1"/>
  <c r="M18" i="1"/>
  <c r="L6" i="1"/>
  <c r="E12" i="6" s="1"/>
  <c r="K6" i="1"/>
  <c r="E11" i="6" s="1"/>
  <c r="M6" i="1"/>
  <c r="N6" i="1"/>
  <c r="BC6" i="1" s="1"/>
  <c r="FG3" i="8"/>
  <c r="AT135" i="1"/>
  <c r="ED3" i="8"/>
  <c r="N130" i="1"/>
  <c r="L130" i="1"/>
  <c r="DY12" i="6" s="1"/>
  <c r="M130" i="1"/>
  <c r="K130" i="1"/>
  <c r="DY11" i="6" s="1"/>
  <c r="N118" i="1"/>
  <c r="L118" i="1"/>
  <c r="DM12" i="6" s="1"/>
  <c r="M118" i="1"/>
  <c r="K118" i="1"/>
  <c r="DM11" i="6" s="1"/>
  <c r="EY4" i="8"/>
  <c r="EY5" i="8"/>
  <c r="EY3" i="8"/>
  <c r="AT144" i="1"/>
  <c r="EM3" i="8"/>
  <c r="L14" i="1"/>
  <c r="M12" i="6" s="1"/>
  <c r="M14" i="1"/>
  <c r="K14" i="1"/>
  <c r="M11" i="6" s="1"/>
  <c r="N14" i="1"/>
  <c r="L110" i="1"/>
  <c r="DE12" i="6" s="1"/>
  <c r="M110" i="1"/>
  <c r="K110" i="1"/>
  <c r="DE11" i="6" s="1"/>
  <c r="N110" i="1"/>
  <c r="DE14" i="6" s="1"/>
  <c r="L107" i="1"/>
  <c r="DB12" i="6" s="1"/>
  <c r="M107" i="1"/>
  <c r="K107" i="1"/>
  <c r="DB11" i="6" s="1"/>
  <c r="N107" i="1"/>
  <c r="L47" i="1"/>
  <c r="AT12" i="6" s="1"/>
  <c r="M47" i="1"/>
  <c r="K47" i="1"/>
  <c r="AT11" i="6" s="1"/>
  <c r="N47" i="1"/>
  <c r="L102" i="1"/>
  <c r="CW12" i="6" s="1"/>
  <c r="K102" i="1"/>
  <c r="CW11" i="6" s="1"/>
  <c r="N102" i="1"/>
  <c r="CW14" i="6" s="1"/>
  <c r="M102" i="1"/>
  <c r="K85" i="1"/>
  <c r="CF11" i="6" s="1"/>
  <c r="L85" i="1"/>
  <c r="CF12" i="6" s="1"/>
  <c r="M85" i="1"/>
  <c r="N85" i="1"/>
  <c r="K13" i="1"/>
  <c r="L11" i="6" s="1"/>
  <c r="L13" i="1"/>
  <c r="L12" i="6" s="1"/>
  <c r="M13" i="1"/>
  <c r="N13" i="1"/>
  <c r="EU3" i="8"/>
  <c r="AT152" i="1"/>
  <c r="M116" i="1"/>
  <c r="K116" i="1"/>
  <c r="N116" i="1"/>
  <c r="DK14" i="6" s="1"/>
  <c r="L116" i="1"/>
  <c r="M104" i="1"/>
  <c r="K104" i="1"/>
  <c r="CY11" i="6" s="1"/>
  <c r="N104" i="1"/>
  <c r="CY14" i="6" s="1"/>
  <c r="L104" i="1"/>
  <c r="CY12" i="6" s="1"/>
  <c r="M56" i="1"/>
  <c r="K56" i="1"/>
  <c r="BC11" i="6" s="1"/>
  <c r="N56" i="1"/>
  <c r="L56" i="1"/>
  <c r="BC12" i="6" s="1"/>
  <c r="L27" i="1"/>
  <c r="Z12" i="6" s="1"/>
  <c r="M27" i="1"/>
  <c r="K27" i="1"/>
  <c r="Z11" i="6" s="1"/>
  <c r="N27" i="1"/>
  <c r="L96" i="1"/>
  <c r="CQ12" i="6" s="1"/>
  <c r="K96" i="1"/>
  <c r="CQ11" i="6" s="1"/>
  <c r="N96" i="1"/>
  <c r="CQ14" i="6" s="1"/>
  <c r="M96" i="1"/>
  <c r="L48" i="1"/>
  <c r="AU12" i="6" s="1"/>
  <c r="N48" i="1"/>
  <c r="M48" i="1"/>
  <c r="K48" i="1"/>
  <c r="AU11" i="6" s="1"/>
  <c r="K79" i="1"/>
  <c r="BZ11" i="6" s="1"/>
  <c r="L79" i="1"/>
  <c r="N79" i="1"/>
  <c r="M79" i="1"/>
  <c r="FM3" i="8"/>
  <c r="AT170" i="1"/>
  <c r="AT196" i="1"/>
  <c r="GM3" i="8"/>
  <c r="L52" i="1"/>
  <c r="AY12" i="6" s="1"/>
  <c r="N52" i="1"/>
  <c r="K52" i="1"/>
  <c r="AY11" i="6" s="1"/>
  <c r="M52" i="1"/>
  <c r="L95" i="1"/>
  <c r="N95" i="1"/>
  <c r="K95" i="1"/>
  <c r="CP11" i="6" s="1"/>
  <c r="M95" i="1"/>
  <c r="L114" i="1"/>
  <c r="DI12" i="6" s="1"/>
  <c r="K114" i="1"/>
  <c r="N114" i="1"/>
  <c r="M114" i="1"/>
  <c r="FL4" i="8"/>
  <c r="FL3" i="8"/>
  <c r="AT169" i="1"/>
  <c r="EZ3" i="8"/>
  <c r="GQ3" i="8"/>
  <c r="GQ4" i="8"/>
  <c r="GQ2" i="8"/>
  <c r="AT171" i="1"/>
  <c r="FN3" i="8"/>
  <c r="EP3" i="8"/>
  <c r="AT190" i="1"/>
  <c r="GG3" i="8"/>
  <c r="EK3" i="8"/>
  <c r="N94" i="1"/>
  <c r="L94" i="1"/>
  <c r="CO12" i="6" s="1"/>
  <c r="K94" i="1"/>
  <c r="M94" i="1"/>
  <c r="N46" i="1"/>
  <c r="L46" i="1"/>
  <c r="AS12" i="6" s="1"/>
  <c r="M46" i="1"/>
  <c r="K46" i="1"/>
  <c r="AS11" i="6" s="1"/>
  <c r="L41" i="1"/>
  <c r="AN12" i="6" s="1"/>
  <c r="N41" i="1"/>
  <c r="M41" i="1"/>
  <c r="K41" i="1"/>
  <c r="AN11" i="6" s="1"/>
  <c r="K103" i="1"/>
  <c r="L103" i="1"/>
  <c r="N103" i="1"/>
  <c r="M103" i="1"/>
  <c r="L38" i="1"/>
  <c r="AK12" i="6" s="1"/>
  <c r="M38" i="1"/>
  <c r="K38" i="1"/>
  <c r="AK11" i="6" s="1"/>
  <c r="N38" i="1"/>
  <c r="N57" i="1"/>
  <c r="L57" i="1"/>
  <c r="BD12" i="6" s="1"/>
  <c r="M57" i="1"/>
  <c r="K57" i="1"/>
  <c r="N9" i="1"/>
  <c r="L9" i="1"/>
  <c r="M9" i="1"/>
  <c r="K9" i="1"/>
  <c r="H11" i="6" s="1"/>
  <c r="AT172" i="1"/>
  <c r="FO3" i="8"/>
  <c r="L124" i="1"/>
  <c r="N124" i="1"/>
  <c r="M124" i="1"/>
  <c r="K124" i="1"/>
  <c r="DS11" i="6" s="1"/>
  <c r="L126" i="1"/>
  <c r="DU12" i="6" s="1"/>
  <c r="K126" i="1"/>
  <c r="DU11" i="6" s="1"/>
  <c r="N126" i="1"/>
  <c r="DU14" i="6" s="1"/>
  <c r="M126" i="1"/>
  <c r="L78" i="1"/>
  <c r="BY12" i="6" s="1"/>
  <c r="K78" i="1"/>
  <c r="M78" i="1"/>
  <c r="N78" i="1"/>
  <c r="K37" i="1"/>
  <c r="AJ11" i="6" s="1"/>
  <c r="L37" i="1"/>
  <c r="AJ12" i="6" s="1"/>
  <c r="M37" i="1"/>
  <c r="N37" i="1"/>
  <c r="K121" i="1"/>
  <c r="DP11" i="6" s="1"/>
  <c r="L121" i="1"/>
  <c r="DP12" i="6" s="1"/>
  <c r="M121" i="1"/>
  <c r="N121" i="1"/>
  <c r="DP14" i="6" s="1"/>
  <c r="M128" i="1"/>
  <c r="K128" i="1"/>
  <c r="DW11" i="6" s="1"/>
  <c r="N128" i="1"/>
  <c r="DW14" i="6" s="1"/>
  <c r="L128" i="1"/>
  <c r="DW12" i="6" s="1"/>
  <c r="M8" i="1"/>
  <c r="K8" i="1"/>
  <c r="G11" i="6" s="1"/>
  <c r="L8" i="1"/>
  <c r="G12" i="6" s="1"/>
  <c r="N8" i="1"/>
  <c r="N39" i="1"/>
  <c r="L39" i="1"/>
  <c r="AL12" i="6" s="1"/>
  <c r="M39" i="1"/>
  <c r="K39" i="1"/>
  <c r="AL11" i="6" s="1"/>
  <c r="L101" i="1"/>
  <c r="CV12" i="6" s="1"/>
  <c r="K101" i="1"/>
  <c r="CV11" i="6" s="1"/>
  <c r="N101" i="1"/>
  <c r="M101" i="1"/>
  <c r="L5" i="1"/>
  <c r="D12" i="6" s="1"/>
  <c r="M5" i="1"/>
  <c r="K5" i="1"/>
  <c r="N5" i="1"/>
  <c r="ET3" i="8"/>
  <c r="AT151" i="1"/>
  <c r="K43" i="1"/>
  <c r="AP11" i="6" s="1"/>
  <c r="L43" i="1"/>
  <c r="AP12" i="6" s="1"/>
  <c r="M43" i="1"/>
  <c r="N43" i="1"/>
  <c r="N21" i="1"/>
  <c r="L21" i="1"/>
  <c r="M21" i="1"/>
  <c r="K21" i="1"/>
  <c r="T11" i="6" s="1"/>
  <c r="GH3" i="8"/>
  <c r="AT167" i="1"/>
  <c r="FJ3" i="8"/>
  <c r="L59" i="1"/>
  <c r="BF12" i="6" s="1"/>
  <c r="M59" i="1"/>
  <c r="K59" i="1"/>
  <c r="BF11" i="6" s="1"/>
  <c r="N59" i="1"/>
  <c r="L23" i="1"/>
  <c r="V12" i="6" s="1"/>
  <c r="K23" i="1"/>
  <c r="V11" i="6" s="1"/>
  <c r="N23" i="1"/>
  <c r="M23" i="1"/>
  <c r="AT162" i="1"/>
  <c r="FE3" i="8"/>
  <c r="M68" i="1"/>
  <c r="K68" i="1"/>
  <c r="BO11" i="6" s="1"/>
  <c r="N68" i="1"/>
  <c r="L68" i="1"/>
  <c r="BO12" i="6" s="1"/>
  <c r="L60" i="1"/>
  <c r="M60" i="1"/>
  <c r="K60" i="1"/>
  <c r="BG11" i="6" s="1"/>
  <c r="N60" i="1"/>
  <c r="EH3" i="8"/>
  <c r="AT139" i="1"/>
  <c r="L112" i="1"/>
  <c r="DG12" i="6" s="1"/>
  <c r="N112" i="1"/>
  <c r="M112" i="1"/>
  <c r="K112" i="1"/>
  <c r="L64" i="1"/>
  <c r="BK12" i="6" s="1"/>
  <c r="N64" i="1"/>
  <c r="K64" i="1"/>
  <c r="BK11" i="6" s="1"/>
  <c r="M64" i="1"/>
  <c r="L11" i="1"/>
  <c r="J12" i="6" s="1"/>
  <c r="K11" i="1"/>
  <c r="J11" i="6" s="1"/>
  <c r="N11" i="1"/>
  <c r="M11" i="1"/>
  <c r="Z90" i="1"/>
  <c r="Z80" i="1"/>
  <c r="Y90" i="1"/>
  <c r="Y80" i="1"/>
  <c r="AG54" i="1"/>
  <c r="AF72" i="1"/>
  <c r="AF20" i="1"/>
  <c r="AE20" i="1"/>
  <c r="AB105" i="1"/>
  <c r="W4" i="1"/>
  <c r="X104" i="1"/>
  <c r="AD27" i="1"/>
  <c r="AA27" i="1"/>
  <c r="AF104" i="1"/>
  <c r="Z27" i="1"/>
  <c r="AE104" i="1"/>
  <c r="AE45" i="1"/>
  <c r="Y27" i="1"/>
  <c r="AG104" i="1"/>
  <c r="W45" i="1"/>
  <c r="AC104" i="1"/>
  <c r="W27" i="1"/>
  <c r="AB104" i="1"/>
  <c r="Z104" i="1"/>
  <c r="AF27" i="1"/>
  <c r="AE27" i="1"/>
  <c r="AC119" i="1"/>
  <c r="X105" i="1"/>
  <c r="AE99" i="1"/>
  <c r="W76" i="1"/>
  <c r="AF47" i="1"/>
  <c r="AE4" i="1"/>
  <c r="AC3" i="1"/>
  <c r="AG3" i="1"/>
  <c r="AB119" i="1"/>
  <c r="W105" i="1"/>
  <c r="AD99" i="1"/>
  <c r="AE47" i="1"/>
  <c r="AD4" i="1"/>
  <c r="AB3" i="1"/>
  <c r="AG119" i="1"/>
  <c r="AG4" i="1"/>
  <c r="Y105" i="1"/>
  <c r="AF4" i="1"/>
  <c r="AA119" i="1"/>
  <c r="AC99" i="1"/>
  <c r="AF73" i="1"/>
  <c r="AD47" i="1"/>
  <c r="AC4" i="1"/>
  <c r="AA3" i="1"/>
  <c r="Z119" i="1"/>
  <c r="AB99" i="1"/>
  <c r="AF76" i="1"/>
  <c r="AE73" i="1"/>
  <c r="AC47" i="1"/>
  <c r="AB4" i="1"/>
  <c r="Z3" i="1"/>
  <c r="AG47" i="1"/>
  <c r="Y119" i="1"/>
  <c r="AF110" i="1"/>
  <c r="AD73" i="1"/>
  <c r="AA4" i="1"/>
  <c r="AF105" i="1"/>
  <c r="AA99" i="1"/>
  <c r="AE76" i="1"/>
  <c r="AB47" i="1"/>
  <c r="Y3" i="1"/>
  <c r="X119" i="1"/>
  <c r="AD110" i="1"/>
  <c r="AE105" i="1"/>
  <c r="Z99" i="1"/>
  <c r="AD76" i="1"/>
  <c r="AC73" i="1"/>
  <c r="AA47" i="1"/>
  <c r="Z4" i="1"/>
  <c r="X3" i="1"/>
  <c r="AG43" i="1"/>
  <c r="AB110" i="1"/>
  <c r="W119" i="1"/>
  <c r="AC115" i="1"/>
  <c r="AD105" i="1"/>
  <c r="AC76" i="1"/>
  <c r="Z47" i="1"/>
  <c r="Y4" i="1"/>
  <c r="AG105" i="1"/>
  <c r="AC105" i="1"/>
  <c r="AB76" i="1"/>
  <c r="AA73" i="1"/>
  <c r="Y47" i="1"/>
  <c r="Z76" i="1"/>
  <c r="Y73" i="1"/>
  <c r="AF3" i="1"/>
  <c r="AF119" i="1"/>
  <c r="AA105" i="1"/>
  <c r="Y76" i="1"/>
  <c r="AE126" i="1"/>
  <c r="AF45" i="1"/>
  <c r="AD126" i="1"/>
  <c r="AD45" i="1"/>
  <c r="AG126" i="1"/>
  <c r="AB126" i="1"/>
  <c r="AC45" i="1"/>
  <c r="AA126" i="1"/>
  <c r="AB45" i="1"/>
  <c r="Z126" i="1"/>
  <c r="AA45" i="1"/>
  <c r="Z45" i="1"/>
  <c r="AG45" i="1"/>
  <c r="X126" i="1"/>
  <c r="Y45" i="1"/>
  <c r="AC126" i="1"/>
  <c r="Y126" i="1"/>
  <c r="W126" i="1"/>
  <c r="W62" i="1"/>
  <c r="AF62" i="1"/>
  <c r="AD62" i="1"/>
  <c r="AC67" i="1"/>
  <c r="AC62" i="1"/>
  <c r="AB62" i="1"/>
  <c r="AA62" i="1"/>
  <c r="Y62" i="1"/>
  <c r="AE67" i="1"/>
  <c r="AB108" i="1"/>
  <c r="AD67" i="1"/>
  <c r="AA67" i="1"/>
  <c r="Z67" i="1"/>
  <c r="AD6" i="1"/>
  <c r="Y67" i="1"/>
  <c r="Z11" i="1"/>
  <c r="AZ137" i="1"/>
  <c r="AX137" i="1"/>
  <c r="AV137" i="1"/>
  <c r="BB137" i="1"/>
  <c r="BA137" i="1"/>
  <c r="AY137" i="1"/>
  <c r="AW137" i="1"/>
  <c r="AU137" i="1"/>
  <c r="BC137" i="1"/>
  <c r="BD137" i="1"/>
  <c r="BD65" i="1"/>
  <c r="BC65" i="1"/>
  <c r="AX65" i="1"/>
  <c r="AW65" i="1"/>
  <c r="AY65" i="1"/>
  <c r="BB65" i="1"/>
  <c r="BA65" i="1"/>
  <c r="AZ65" i="1"/>
  <c r="AV65" i="1"/>
  <c r="AU65" i="1"/>
  <c r="AW159" i="1"/>
  <c r="BD159" i="1"/>
  <c r="BC159" i="1"/>
  <c r="BB159" i="1"/>
  <c r="AX159" i="1"/>
  <c r="BA159" i="1"/>
  <c r="AV159" i="1"/>
  <c r="AZ159" i="1"/>
  <c r="AU159" i="1"/>
  <c r="AY159" i="1"/>
  <c r="BA132" i="1"/>
  <c r="AZ132" i="1"/>
  <c r="AU132" i="1"/>
  <c r="BC132" i="1"/>
  <c r="AX132" i="1"/>
  <c r="BD132" i="1"/>
  <c r="BB132" i="1"/>
  <c r="AW132" i="1"/>
  <c r="AV132" i="1"/>
  <c r="AY132" i="1"/>
  <c r="AY60" i="1"/>
  <c r="AX60" i="1"/>
  <c r="BD60" i="1"/>
  <c r="AW60" i="1"/>
  <c r="AV60" i="1"/>
  <c r="BC60" i="1"/>
  <c r="BB60" i="1"/>
  <c r="BA60" i="1"/>
  <c r="AZ60" i="1"/>
  <c r="AW171" i="1"/>
  <c r="BD171" i="1"/>
  <c r="BC171" i="1"/>
  <c r="BB171" i="1"/>
  <c r="AX171" i="1"/>
  <c r="AV171" i="1"/>
  <c r="AU171" i="1"/>
  <c r="BA171" i="1"/>
  <c r="AZ171" i="1"/>
  <c r="AY171" i="1"/>
  <c r="BA163" i="1"/>
  <c r="AV163" i="1"/>
  <c r="AU163" i="1"/>
  <c r="BB163" i="1"/>
  <c r="BC163" i="1"/>
  <c r="AY163" i="1"/>
  <c r="AZ163" i="1"/>
  <c r="AX163" i="1"/>
  <c r="BD163" i="1"/>
  <c r="AW163" i="1"/>
  <c r="AW91" i="1"/>
  <c r="AU91" i="1"/>
  <c r="BD91" i="1"/>
  <c r="AZ91" i="1"/>
  <c r="BB91" i="1"/>
  <c r="BA91" i="1"/>
  <c r="AV91" i="1"/>
  <c r="AY91" i="1"/>
  <c r="AX91" i="1"/>
  <c r="BA19" i="1"/>
  <c r="AZ19" i="1"/>
  <c r="AU19" i="1"/>
  <c r="AV19" i="1"/>
  <c r="AT19" i="1"/>
  <c r="BD19" i="1"/>
  <c r="BB19" i="1"/>
  <c r="AY19" i="1"/>
  <c r="AX19" i="1"/>
  <c r="AW19" i="1"/>
  <c r="AV158" i="1"/>
  <c r="BC158" i="1"/>
  <c r="BB158" i="1"/>
  <c r="BA158" i="1"/>
  <c r="AW158" i="1"/>
  <c r="AU158" i="1"/>
  <c r="AZ158" i="1"/>
  <c r="AY158" i="1"/>
  <c r="BD158" i="1"/>
  <c r="AX158" i="1"/>
  <c r="BD86" i="1"/>
  <c r="BB86" i="1"/>
  <c r="AY86" i="1"/>
  <c r="AX86" i="1"/>
  <c r="AW86" i="1"/>
  <c r="AU86" i="1"/>
  <c r="BC86" i="1"/>
  <c r="AV86" i="1"/>
  <c r="BA86" i="1"/>
  <c r="AZ86" i="1"/>
  <c r="AU14" i="1"/>
  <c r="BB14" i="1"/>
  <c r="BC14" i="1"/>
  <c r="BA14" i="1"/>
  <c r="AZ14" i="1"/>
  <c r="AY14" i="1"/>
  <c r="AX14" i="1"/>
  <c r="AW14" i="1"/>
  <c r="AX153" i="1"/>
  <c r="AW153" i="1"/>
  <c r="BD153" i="1"/>
  <c r="AY153" i="1"/>
  <c r="AU153" i="1"/>
  <c r="AV153" i="1"/>
  <c r="BC153" i="1"/>
  <c r="BB153" i="1"/>
  <c r="AZ153" i="1"/>
  <c r="BA153" i="1"/>
  <c r="AY81" i="1"/>
  <c r="AW81" i="1"/>
  <c r="BD81" i="1"/>
  <c r="AX81" i="1"/>
  <c r="AZ81" i="1"/>
  <c r="AV81" i="1"/>
  <c r="AU81" i="1"/>
  <c r="BC81" i="1"/>
  <c r="BB81" i="1"/>
  <c r="BA81" i="1"/>
  <c r="AV33" i="1"/>
  <c r="BC33" i="1"/>
  <c r="BB33" i="1"/>
  <c r="BA33" i="1"/>
  <c r="BD33" i="1"/>
  <c r="AZ33" i="1"/>
  <c r="AY33" i="1"/>
  <c r="AX33" i="1"/>
  <c r="AU33" i="1"/>
  <c r="AT33" i="1"/>
  <c r="AX196" i="1"/>
  <c r="BD196" i="1"/>
  <c r="BC196" i="1"/>
  <c r="AY196" i="1"/>
  <c r="BA196" i="1"/>
  <c r="AU196" i="1"/>
  <c r="BB196" i="1"/>
  <c r="AZ196" i="1"/>
  <c r="AW196" i="1"/>
  <c r="AV196" i="1"/>
  <c r="BD124" i="1"/>
  <c r="AY124" i="1"/>
  <c r="AW124" i="1"/>
  <c r="AU124" i="1"/>
  <c r="BC124" i="1"/>
  <c r="AV124" i="1"/>
  <c r="BA124" i="1"/>
  <c r="AZ124" i="1"/>
  <c r="AX124" i="1"/>
  <c r="BB124" i="1"/>
  <c r="BC52" i="1"/>
  <c r="AX52" i="1"/>
  <c r="AW52" i="1"/>
  <c r="AV52" i="1"/>
  <c r="BD52" i="1"/>
  <c r="BB52" i="1"/>
  <c r="BA52" i="1"/>
  <c r="AY52" i="1"/>
  <c r="AU52" i="1"/>
  <c r="AZ167" i="1"/>
  <c r="AY167" i="1"/>
  <c r="AX167" i="1"/>
  <c r="BA167" i="1"/>
  <c r="AV167" i="1"/>
  <c r="AW167" i="1"/>
  <c r="BD167" i="1"/>
  <c r="BC167" i="1"/>
  <c r="BB167" i="1"/>
  <c r="AU167" i="1"/>
  <c r="BA95" i="1"/>
  <c r="AY95" i="1"/>
  <c r="AV95" i="1"/>
  <c r="AU95" i="1"/>
  <c r="BD95" i="1"/>
  <c r="BC95" i="1"/>
  <c r="BB95" i="1"/>
  <c r="AZ95" i="1"/>
  <c r="AX95" i="1"/>
  <c r="AW95" i="1"/>
  <c r="BD23" i="1"/>
  <c r="AZ23" i="1"/>
  <c r="AX23" i="1"/>
  <c r="AW23" i="1"/>
  <c r="AV23" i="1"/>
  <c r="AU23" i="1"/>
  <c r="BC23" i="1"/>
  <c r="BB23" i="1"/>
  <c r="BA23" i="1"/>
  <c r="AU193" i="1"/>
  <c r="BB193" i="1"/>
  <c r="BA193" i="1"/>
  <c r="AZ193" i="1"/>
  <c r="AV193" i="1"/>
  <c r="BC193" i="1"/>
  <c r="AX193" i="1"/>
  <c r="AY193" i="1"/>
  <c r="AW193" i="1"/>
  <c r="BD193" i="1"/>
  <c r="BB121" i="1"/>
  <c r="BA121" i="1"/>
  <c r="AV121" i="1"/>
  <c r="AX121" i="1"/>
  <c r="AU121" i="1"/>
  <c r="AW121" i="1"/>
  <c r="BD121" i="1"/>
  <c r="BC121" i="1"/>
  <c r="AZ121" i="1"/>
  <c r="AY121" i="1"/>
  <c r="AZ49" i="1"/>
  <c r="AU49" i="1"/>
  <c r="BA49" i="1"/>
  <c r="AV49" i="1"/>
  <c r="BD49" i="1"/>
  <c r="BC49" i="1"/>
  <c r="BB49" i="1"/>
  <c r="AY49" i="1"/>
  <c r="AX49" i="1"/>
  <c r="AW49" i="1"/>
  <c r="AW39" i="1"/>
  <c r="AV39" i="1"/>
  <c r="AU39" i="1"/>
  <c r="BC39" i="1"/>
  <c r="BA39" i="1"/>
  <c r="AZ39" i="1"/>
  <c r="AY39" i="1"/>
  <c r="AX39" i="1"/>
  <c r="BD39" i="1"/>
  <c r="AW152" i="1"/>
  <c r="AV152" i="1"/>
  <c r="BC152" i="1"/>
  <c r="BB152" i="1"/>
  <c r="AX152" i="1"/>
  <c r="AU152" i="1"/>
  <c r="BD152" i="1"/>
  <c r="BA152" i="1"/>
  <c r="AZ152" i="1"/>
  <c r="AY152" i="1"/>
  <c r="AX92" i="1"/>
  <c r="AV92" i="1"/>
  <c r="AW92" i="1"/>
  <c r="AU92" i="1"/>
  <c r="BD92" i="1"/>
  <c r="BC92" i="1"/>
  <c r="BB92" i="1"/>
  <c r="BA92" i="1"/>
  <c r="AZ92" i="1"/>
  <c r="AY92" i="1"/>
  <c r="BD190" i="1"/>
  <c r="AY190" i="1"/>
  <c r="AX190" i="1"/>
  <c r="AW190" i="1"/>
  <c r="BC190" i="1"/>
  <c r="BB190" i="1"/>
  <c r="BA190" i="1"/>
  <c r="AZ190" i="1"/>
  <c r="AV190" i="1"/>
  <c r="AU190" i="1"/>
  <c r="AY130" i="1"/>
  <c r="AX130" i="1"/>
  <c r="AU130" i="1"/>
  <c r="BD130" i="1"/>
  <c r="BC130" i="1"/>
  <c r="BB130" i="1"/>
  <c r="BA130" i="1"/>
  <c r="AZ130" i="1"/>
  <c r="AV130" i="1"/>
  <c r="AW130" i="1"/>
  <c r="AW70" i="1"/>
  <c r="AV70" i="1"/>
  <c r="BC70" i="1"/>
  <c r="AZ70" i="1"/>
  <c r="AY70" i="1"/>
  <c r="AX70" i="1"/>
  <c r="BD70" i="1"/>
  <c r="BA70" i="1"/>
  <c r="AU70" i="1"/>
  <c r="AY197" i="1"/>
  <c r="BD197" i="1"/>
  <c r="AZ197" i="1"/>
  <c r="AX197" i="1"/>
  <c r="AV197" i="1"/>
  <c r="AW197" i="1"/>
  <c r="BC197" i="1"/>
  <c r="BB197" i="1"/>
  <c r="BA197" i="1"/>
  <c r="AU197" i="1"/>
  <c r="AZ125" i="1"/>
  <c r="BB125" i="1"/>
  <c r="AY125" i="1"/>
  <c r="AV125" i="1"/>
  <c r="AU125" i="1"/>
  <c r="BD125" i="1"/>
  <c r="BC125" i="1"/>
  <c r="BA125" i="1"/>
  <c r="AX125" i="1"/>
  <c r="AW125" i="1"/>
  <c r="BD53" i="1"/>
  <c r="AY53" i="1"/>
  <c r="AX53" i="1"/>
  <c r="AW53" i="1"/>
  <c r="BC53" i="1"/>
  <c r="BB53" i="1"/>
  <c r="BA53" i="1"/>
  <c r="AZ53" i="1"/>
  <c r="AV53" i="1"/>
  <c r="AU53" i="1"/>
  <c r="AT192" i="1"/>
  <c r="BA192" i="1"/>
  <c r="AZ192" i="1"/>
  <c r="AY192" i="1"/>
  <c r="AU192" i="1"/>
  <c r="BD192" i="1"/>
  <c r="AW192" i="1"/>
  <c r="AV192" i="1"/>
  <c r="BC192" i="1"/>
  <c r="AX192" i="1"/>
  <c r="BB192" i="1"/>
  <c r="BA120" i="1"/>
  <c r="AZ120" i="1"/>
  <c r="AU120" i="1"/>
  <c r="BC120" i="1"/>
  <c r="AW120" i="1"/>
  <c r="BD120" i="1"/>
  <c r="BB120" i="1"/>
  <c r="AY120" i="1"/>
  <c r="AX120" i="1"/>
  <c r="AV120" i="1"/>
  <c r="AY48" i="1"/>
  <c r="BD48" i="1"/>
  <c r="AZ48" i="1"/>
  <c r="BB48" i="1"/>
  <c r="BA48" i="1"/>
  <c r="AX48" i="1"/>
  <c r="AW48" i="1"/>
  <c r="AV48" i="1"/>
  <c r="AU48" i="1"/>
  <c r="BD123" i="1"/>
  <c r="BC123" i="1"/>
  <c r="AX123" i="1"/>
  <c r="BA123" i="1"/>
  <c r="AV123" i="1"/>
  <c r="AU123" i="1"/>
  <c r="BB123" i="1"/>
  <c r="AZ123" i="1"/>
  <c r="AW123" i="1"/>
  <c r="AV151" i="1"/>
  <c r="AU151" i="1"/>
  <c r="BB151" i="1"/>
  <c r="BD151" i="1"/>
  <c r="BA151" i="1"/>
  <c r="AX151" i="1"/>
  <c r="AW151" i="1"/>
  <c r="BC151" i="1"/>
  <c r="AZ151" i="1"/>
  <c r="AY151" i="1"/>
  <c r="AW79" i="1"/>
  <c r="AU79" i="1"/>
  <c r="BD79" i="1"/>
  <c r="BC79" i="1"/>
  <c r="AZ79" i="1"/>
  <c r="AY79" i="1"/>
  <c r="AX79" i="1"/>
  <c r="BB79" i="1"/>
  <c r="BA79" i="1"/>
  <c r="BA7" i="1"/>
  <c r="AY7" i="1"/>
  <c r="AX7" i="1"/>
  <c r="AW7" i="1"/>
  <c r="AV7" i="1"/>
  <c r="BC7" i="1"/>
  <c r="BB7" i="1"/>
  <c r="BC146" i="1"/>
  <c r="BB146" i="1"/>
  <c r="AW146" i="1"/>
  <c r="AU146" i="1"/>
  <c r="AY146" i="1"/>
  <c r="AX146" i="1"/>
  <c r="BD146" i="1"/>
  <c r="BA146" i="1"/>
  <c r="AZ146" i="1"/>
  <c r="AV146" i="1"/>
  <c r="BA74" i="1"/>
  <c r="AZ74" i="1"/>
  <c r="AU74" i="1"/>
  <c r="BC74" i="1"/>
  <c r="BB74" i="1"/>
  <c r="AV74" i="1"/>
  <c r="AY74" i="1"/>
  <c r="AX74" i="1"/>
  <c r="AW74" i="1"/>
  <c r="AZ18" i="1"/>
  <c r="AY18" i="1"/>
  <c r="BC18" i="1"/>
  <c r="BB18" i="1"/>
  <c r="BA18" i="1"/>
  <c r="AX18" i="1"/>
  <c r="AW18" i="1"/>
  <c r="AV18" i="1"/>
  <c r="AU18" i="1"/>
  <c r="AX141" i="1"/>
  <c r="AW141" i="1"/>
  <c r="BD141" i="1"/>
  <c r="BB141" i="1"/>
  <c r="AZ141" i="1"/>
  <c r="AU141" i="1"/>
  <c r="BA141" i="1"/>
  <c r="BC141" i="1"/>
  <c r="AY141" i="1"/>
  <c r="AV141" i="1"/>
  <c r="AX184" i="1"/>
  <c r="BD184" i="1"/>
  <c r="BC184" i="1"/>
  <c r="AY184" i="1"/>
  <c r="AW184" i="1"/>
  <c r="AU184" i="1"/>
  <c r="BB184" i="1"/>
  <c r="BA184" i="1"/>
  <c r="AZ184" i="1"/>
  <c r="AV184" i="1"/>
  <c r="BD112" i="1"/>
  <c r="AY112" i="1"/>
  <c r="BA112" i="1"/>
  <c r="AX112" i="1"/>
  <c r="AU112" i="1"/>
  <c r="AZ112" i="1"/>
  <c r="BB112" i="1"/>
  <c r="AW112" i="1"/>
  <c r="AV112" i="1"/>
  <c r="BC40" i="1"/>
  <c r="AX40" i="1"/>
  <c r="AW40" i="1"/>
  <c r="AV40" i="1"/>
  <c r="BD40" i="1"/>
  <c r="BB40" i="1"/>
  <c r="BA40" i="1"/>
  <c r="AU40" i="1"/>
  <c r="AZ155" i="1"/>
  <c r="AY155" i="1"/>
  <c r="BB155" i="1"/>
  <c r="BD155" i="1"/>
  <c r="AV155" i="1"/>
  <c r="BA155" i="1"/>
  <c r="AX155" i="1"/>
  <c r="AW155" i="1"/>
  <c r="AU155" i="1"/>
  <c r="BC155" i="1"/>
  <c r="BA83" i="1"/>
  <c r="AY83" i="1"/>
  <c r="AV83" i="1"/>
  <c r="AZ83" i="1"/>
  <c r="AX83" i="1"/>
  <c r="AW83" i="1"/>
  <c r="AU83" i="1"/>
  <c r="AT83" i="1"/>
  <c r="BB83" i="1"/>
  <c r="BD83" i="1"/>
  <c r="BC83" i="1"/>
  <c r="AG11" i="1"/>
  <c r="BD11" i="1"/>
  <c r="AY11" i="1"/>
  <c r="BC11" i="1"/>
  <c r="BB11" i="1"/>
  <c r="BA11" i="1"/>
  <c r="AZ11" i="1"/>
  <c r="AX11" i="1"/>
  <c r="AW11" i="1"/>
  <c r="AU11" i="1"/>
  <c r="AU181" i="1"/>
  <c r="BB181" i="1"/>
  <c r="BA181" i="1"/>
  <c r="AZ181" i="1"/>
  <c r="AV181" i="1"/>
  <c r="BC181" i="1"/>
  <c r="BD181" i="1"/>
  <c r="AY181" i="1"/>
  <c r="AX181" i="1"/>
  <c r="AW181" i="1"/>
  <c r="BC109" i="1"/>
  <c r="AX109" i="1"/>
  <c r="BB109" i="1"/>
  <c r="AZ109" i="1"/>
  <c r="AW109" i="1"/>
  <c r="AV109" i="1"/>
  <c r="AU109" i="1"/>
  <c r="AY109" i="1"/>
  <c r="BD109" i="1"/>
  <c r="AZ37" i="1"/>
  <c r="AU37" i="1"/>
  <c r="BA37" i="1"/>
  <c r="BB37" i="1"/>
  <c r="AY37" i="1"/>
  <c r="AX37" i="1"/>
  <c r="AW37" i="1"/>
  <c r="AV37" i="1"/>
  <c r="BD37" i="1"/>
  <c r="BB200" i="1"/>
  <c r="AW200" i="1"/>
  <c r="AV200" i="1"/>
  <c r="AU200" i="1"/>
  <c r="BC200" i="1"/>
  <c r="BD200" i="1"/>
  <c r="AY200" i="1"/>
  <c r="BA200" i="1"/>
  <c r="AZ200" i="1"/>
  <c r="AX200" i="1"/>
  <c r="BD178" i="1"/>
  <c r="AY178" i="1"/>
  <c r="AX178" i="1"/>
  <c r="AW178" i="1"/>
  <c r="BB178" i="1"/>
  <c r="AZ178" i="1"/>
  <c r="BA178" i="1"/>
  <c r="AV178" i="1"/>
  <c r="BC178" i="1"/>
  <c r="AU178" i="1"/>
  <c r="AG118" i="1"/>
  <c r="AY118" i="1"/>
  <c r="AX118" i="1"/>
  <c r="AV118" i="1"/>
  <c r="AW118" i="1"/>
  <c r="BD118" i="1"/>
  <c r="BC118" i="1"/>
  <c r="BB118" i="1"/>
  <c r="BA118" i="1"/>
  <c r="AU118" i="1"/>
  <c r="AW58" i="1"/>
  <c r="AV58" i="1"/>
  <c r="BC58" i="1"/>
  <c r="BD58" i="1"/>
  <c r="BB58" i="1"/>
  <c r="BA58" i="1"/>
  <c r="AU58" i="1"/>
  <c r="AZ58" i="1"/>
  <c r="AY58" i="1"/>
  <c r="AV69" i="1"/>
  <c r="AU69" i="1"/>
  <c r="BB69" i="1"/>
  <c r="BA69" i="1"/>
  <c r="BC69" i="1"/>
  <c r="AZ69" i="1"/>
  <c r="AY69" i="1"/>
  <c r="AX69" i="1"/>
  <c r="AW69" i="1"/>
  <c r="BD69" i="1"/>
  <c r="BC21" i="1"/>
  <c r="BB21" i="1"/>
  <c r="AW21" i="1"/>
  <c r="BD21" i="1"/>
  <c r="BA21" i="1"/>
  <c r="AZ21" i="1"/>
  <c r="AY21" i="1"/>
  <c r="AX21" i="1"/>
  <c r="AV21" i="1"/>
  <c r="AU21" i="1"/>
  <c r="AZ162" i="1"/>
  <c r="AU162" i="1"/>
  <c r="BA162" i="1"/>
  <c r="BD162" i="1"/>
  <c r="AX162" i="1"/>
  <c r="AW162" i="1"/>
  <c r="AV162" i="1"/>
  <c r="BC162" i="1"/>
  <c r="AY162" i="1"/>
  <c r="BB162" i="1"/>
  <c r="AV90" i="1"/>
  <c r="AT90" i="1"/>
  <c r="BC90" i="1"/>
  <c r="BB90" i="1"/>
  <c r="BA90" i="1"/>
  <c r="AU90" i="1"/>
  <c r="BD90" i="1"/>
  <c r="AZ90" i="1"/>
  <c r="AY90" i="1"/>
  <c r="AW90" i="1"/>
  <c r="AX90" i="1"/>
  <c r="AW140" i="1"/>
  <c r="AV140" i="1"/>
  <c r="BC140" i="1"/>
  <c r="AX140" i="1"/>
  <c r="BA140" i="1"/>
  <c r="AZ140" i="1"/>
  <c r="AU140" i="1"/>
  <c r="BD140" i="1"/>
  <c r="AY140" i="1"/>
  <c r="BB140" i="1"/>
  <c r="AX80" i="1"/>
  <c r="AV80" i="1"/>
  <c r="BA80" i="1"/>
  <c r="AZ80" i="1"/>
  <c r="AW80" i="1"/>
  <c r="AY80" i="1"/>
  <c r="BD80" i="1"/>
  <c r="BC80" i="1"/>
  <c r="BB80" i="1"/>
  <c r="AU80" i="1"/>
  <c r="BB20" i="1"/>
  <c r="BA20" i="1"/>
  <c r="AV20" i="1"/>
  <c r="AZ20" i="1"/>
  <c r="AY20" i="1"/>
  <c r="AX20" i="1"/>
  <c r="AW20" i="1"/>
  <c r="AU20" i="1"/>
  <c r="BD20" i="1"/>
  <c r="BC20" i="1"/>
  <c r="BD54" i="1"/>
  <c r="AZ54" i="1"/>
  <c r="AY54" i="1"/>
  <c r="AX54" i="1"/>
  <c r="BB54" i="1"/>
  <c r="BA54" i="1"/>
  <c r="AW54" i="1"/>
  <c r="AV54" i="1"/>
  <c r="AU54" i="1"/>
  <c r="BC54" i="1"/>
  <c r="AY185" i="1"/>
  <c r="BD185" i="1"/>
  <c r="AZ185" i="1"/>
  <c r="BC185" i="1"/>
  <c r="AX185" i="1"/>
  <c r="BB185" i="1"/>
  <c r="AW185" i="1"/>
  <c r="AV185" i="1"/>
  <c r="AU185" i="1"/>
  <c r="BA185" i="1"/>
  <c r="AZ113" i="1"/>
  <c r="BC113" i="1"/>
  <c r="AY113" i="1"/>
  <c r="AX113" i="1"/>
  <c r="AW113" i="1"/>
  <c r="BD113" i="1"/>
  <c r="BB113" i="1"/>
  <c r="AV113" i="1"/>
  <c r="AU113" i="1"/>
  <c r="BD41" i="1"/>
  <c r="AY41" i="1"/>
  <c r="AX41" i="1"/>
  <c r="AW41" i="1"/>
  <c r="BA41" i="1"/>
  <c r="AZ41" i="1"/>
  <c r="AV41" i="1"/>
  <c r="AU41" i="1"/>
  <c r="BC41" i="1"/>
  <c r="BA180" i="1"/>
  <c r="AZ180" i="1"/>
  <c r="AY180" i="1"/>
  <c r="AU180" i="1"/>
  <c r="BB180" i="1"/>
  <c r="AW180" i="1"/>
  <c r="BD180" i="1"/>
  <c r="BC180" i="1"/>
  <c r="AX180" i="1"/>
  <c r="AV180" i="1"/>
  <c r="BB108" i="1"/>
  <c r="AZ108" i="1"/>
  <c r="AW108" i="1"/>
  <c r="AV108" i="1"/>
  <c r="AU108" i="1"/>
  <c r="BD108" i="1"/>
  <c r="BC108" i="1"/>
  <c r="BA108" i="1"/>
  <c r="AY108" i="1"/>
  <c r="AX108" i="1"/>
  <c r="AT108" i="1"/>
  <c r="AY36" i="1"/>
  <c r="BD36" i="1"/>
  <c r="AZ36" i="1"/>
  <c r="AU36" i="1"/>
  <c r="BC36" i="1"/>
  <c r="BB36" i="1"/>
  <c r="BA36" i="1"/>
  <c r="AX36" i="1"/>
  <c r="AW36" i="1"/>
  <c r="AV36" i="1"/>
  <c r="BB63" i="1"/>
  <c r="BA63" i="1"/>
  <c r="AV63" i="1"/>
  <c r="BD63" i="1"/>
  <c r="AW63" i="1"/>
  <c r="AU63" i="1"/>
  <c r="BC63" i="1"/>
  <c r="AZ63" i="1"/>
  <c r="AY63" i="1"/>
  <c r="AX63" i="1"/>
  <c r="AV139" i="1"/>
  <c r="AU139" i="1"/>
  <c r="BB139" i="1"/>
  <c r="BA139" i="1"/>
  <c r="AZ139" i="1"/>
  <c r="BD139" i="1"/>
  <c r="BC139" i="1"/>
  <c r="AY139" i="1"/>
  <c r="AX139" i="1"/>
  <c r="AW139" i="1"/>
  <c r="AZ67" i="1"/>
  <c r="BA67" i="1"/>
  <c r="AY67" i="1"/>
  <c r="AX67" i="1"/>
  <c r="AV67" i="1"/>
  <c r="AU67" i="1"/>
  <c r="BD67" i="1"/>
  <c r="BC67" i="1"/>
  <c r="BB67" i="1"/>
  <c r="AW67" i="1"/>
  <c r="AY6" i="1"/>
  <c r="AT6" i="1"/>
  <c r="AU6" i="1"/>
  <c r="BD6" i="1"/>
  <c r="BB6" i="1"/>
  <c r="BA6" i="1"/>
  <c r="AX6" i="1"/>
  <c r="AW6" i="1"/>
  <c r="AV6" i="1"/>
  <c r="BC134" i="1"/>
  <c r="BB134" i="1"/>
  <c r="AW134" i="1"/>
  <c r="AY134" i="1"/>
  <c r="AV134" i="1"/>
  <c r="BD134" i="1"/>
  <c r="BA134" i="1"/>
  <c r="AZ134" i="1"/>
  <c r="AX134" i="1"/>
  <c r="AU134" i="1"/>
  <c r="BA62" i="1"/>
  <c r="AZ62" i="1"/>
  <c r="AU62" i="1"/>
  <c r="AX62" i="1"/>
  <c r="AY62" i="1"/>
  <c r="BD62" i="1"/>
  <c r="BC62" i="1"/>
  <c r="AW62" i="1"/>
  <c r="BC201" i="1"/>
  <c r="AX201" i="1"/>
  <c r="AW201" i="1"/>
  <c r="AV201" i="1"/>
  <c r="BD201" i="1"/>
  <c r="AU201" i="1"/>
  <c r="BB201" i="1"/>
  <c r="BA201" i="1"/>
  <c r="AZ201" i="1"/>
  <c r="AY201" i="1"/>
  <c r="AX129" i="1"/>
  <c r="AW129" i="1"/>
  <c r="BD129" i="1"/>
  <c r="BC129" i="1"/>
  <c r="AZ129" i="1"/>
  <c r="BB129" i="1"/>
  <c r="BA129" i="1"/>
  <c r="AY129" i="1"/>
  <c r="AV129" i="1"/>
  <c r="AU129" i="1"/>
  <c r="AX172" i="1"/>
  <c r="BD172" i="1"/>
  <c r="BC172" i="1"/>
  <c r="AY172" i="1"/>
  <c r="BB172" i="1"/>
  <c r="AW172" i="1"/>
  <c r="AV172" i="1"/>
  <c r="AU172" i="1"/>
  <c r="AZ172" i="1"/>
  <c r="BA172" i="1"/>
  <c r="BD100" i="1"/>
  <c r="BA100" i="1"/>
  <c r="BC100" i="1"/>
  <c r="AW100" i="1"/>
  <c r="BB100" i="1"/>
  <c r="AZ100" i="1"/>
  <c r="AY100" i="1"/>
  <c r="AX100" i="1"/>
  <c r="AV100" i="1"/>
  <c r="AU100" i="1"/>
  <c r="AX28" i="1"/>
  <c r="AW28" i="1"/>
  <c r="BD28" i="1"/>
  <c r="BC28" i="1"/>
  <c r="BB28" i="1"/>
  <c r="BA28" i="1"/>
  <c r="AZ28" i="1"/>
  <c r="AY28" i="1"/>
  <c r="AV28" i="1"/>
  <c r="AU28" i="1"/>
  <c r="AZ143" i="1"/>
  <c r="AY143" i="1"/>
  <c r="AV143" i="1"/>
  <c r="BA143" i="1"/>
  <c r="BD143" i="1"/>
  <c r="BC143" i="1"/>
  <c r="BB143" i="1"/>
  <c r="AX143" i="1"/>
  <c r="AU143" i="1"/>
  <c r="AW143" i="1"/>
  <c r="AX71" i="1"/>
  <c r="AW71" i="1"/>
  <c r="BD71" i="1"/>
  <c r="AU71" i="1"/>
  <c r="BC71" i="1"/>
  <c r="BB71" i="1"/>
  <c r="AV71" i="1"/>
  <c r="BA71" i="1"/>
  <c r="AZ71" i="1"/>
  <c r="AY71" i="1"/>
  <c r="AU169" i="1"/>
  <c r="BB169" i="1"/>
  <c r="BA169" i="1"/>
  <c r="AZ169" i="1"/>
  <c r="AV169" i="1"/>
  <c r="AX169" i="1"/>
  <c r="BD169" i="1"/>
  <c r="BC169" i="1"/>
  <c r="AW169" i="1"/>
  <c r="AY169" i="1"/>
  <c r="BC97" i="1"/>
  <c r="BA97" i="1"/>
  <c r="AX97" i="1"/>
  <c r="AW97" i="1"/>
  <c r="BB97" i="1"/>
  <c r="AZ97" i="1"/>
  <c r="AY97" i="1"/>
  <c r="BD97" i="1"/>
  <c r="AV97" i="1"/>
  <c r="AU97" i="1"/>
  <c r="AU25" i="1"/>
  <c r="BA25" i="1"/>
  <c r="BD25" i="1"/>
  <c r="BC25" i="1"/>
  <c r="BB25" i="1"/>
  <c r="AZ25" i="1"/>
  <c r="AX25" i="1"/>
  <c r="AW25" i="1"/>
  <c r="AV25" i="1"/>
  <c r="BB188" i="1"/>
  <c r="AW188" i="1"/>
  <c r="AV188" i="1"/>
  <c r="AU188" i="1"/>
  <c r="BC188" i="1"/>
  <c r="AZ188" i="1"/>
  <c r="AY188" i="1"/>
  <c r="BD188" i="1"/>
  <c r="BA188" i="1"/>
  <c r="AX188" i="1"/>
  <c r="BD166" i="1"/>
  <c r="AY166" i="1"/>
  <c r="AX166" i="1"/>
  <c r="AW166" i="1"/>
  <c r="BB166" i="1"/>
  <c r="AU166" i="1"/>
  <c r="BC166" i="1"/>
  <c r="BA166" i="1"/>
  <c r="AZ166" i="1"/>
  <c r="AV166" i="1"/>
  <c r="AZ106" i="1"/>
  <c r="AX106" i="1"/>
  <c r="AU106" i="1"/>
  <c r="BC106" i="1"/>
  <c r="BB106" i="1"/>
  <c r="BD106" i="1"/>
  <c r="BA106" i="1"/>
  <c r="AY106" i="1"/>
  <c r="AW106" i="1"/>
  <c r="AV106" i="1"/>
  <c r="AW46" i="1"/>
  <c r="BD46" i="1"/>
  <c r="BC46" i="1"/>
  <c r="BB46" i="1"/>
  <c r="AX46" i="1"/>
  <c r="BA46" i="1"/>
  <c r="AZ46" i="1"/>
  <c r="AV46" i="1"/>
  <c r="AU46" i="1"/>
  <c r="AV102" i="1"/>
  <c r="BC102" i="1"/>
  <c r="AY102" i="1"/>
  <c r="AX102" i="1"/>
  <c r="BD102" i="1"/>
  <c r="BB102" i="1"/>
  <c r="BA102" i="1"/>
  <c r="AZ102" i="1"/>
  <c r="AW102" i="1"/>
  <c r="AU102" i="1"/>
  <c r="AY5" i="1"/>
  <c r="AX5" i="1"/>
  <c r="BB5" i="1"/>
  <c r="AZ5" i="1"/>
  <c r="AW5" i="1"/>
  <c r="AV5" i="1"/>
  <c r="AU5" i="1"/>
  <c r="BD66" i="1"/>
  <c r="AY66" i="1"/>
  <c r="BB66" i="1"/>
  <c r="AV66" i="1"/>
  <c r="AU66" i="1"/>
  <c r="BC66" i="1"/>
  <c r="BA66" i="1"/>
  <c r="AZ66" i="1"/>
  <c r="AX66" i="1"/>
  <c r="AW66" i="1"/>
  <c r="AU150" i="1"/>
  <c r="BA150" i="1"/>
  <c r="AY150" i="1"/>
  <c r="AW150" i="1"/>
  <c r="AX150" i="1"/>
  <c r="AV150" i="1"/>
  <c r="BB150" i="1"/>
  <c r="AZ150" i="1"/>
  <c r="BC150" i="1"/>
  <c r="BD150" i="1"/>
  <c r="BC78" i="1"/>
  <c r="AY78" i="1"/>
  <c r="AX78" i="1"/>
  <c r="AZ78" i="1"/>
  <c r="BD78" i="1"/>
  <c r="BB78" i="1"/>
  <c r="BA78" i="1"/>
  <c r="AW78" i="1"/>
  <c r="AV78" i="1"/>
  <c r="AU78" i="1"/>
  <c r="AW128" i="1"/>
  <c r="AV128" i="1"/>
  <c r="BC128" i="1"/>
  <c r="BA128" i="1"/>
  <c r="AY128" i="1"/>
  <c r="BD128" i="1"/>
  <c r="BB128" i="1"/>
  <c r="AZ128" i="1"/>
  <c r="AX128" i="1"/>
  <c r="AU128" i="1"/>
  <c r="AU68" i="1"/>
  <c r="BA68" i="1"/>
  <c r="AW68" i="1"/>
  <c r="BD68" i="1"/>
  <c r="BC68" i="1"/>
  <c r="AX68" i="1"/>
  <c r="AZ68" i="1"/>
  <c r="AY68" i="1"/>
  <c r="AV68" i="1"/>
  <c r="BB8" i="1"/>
  <c r="AV8" i="1"/>
  <c r="BD8" i="1"/>
  <c r="BC8" i="1"/>
  <c r="AZ8" i="1"/>
  <c r="AX8" i="1"/>
  <c r="AW8" i="1"/>
  <c r="AU8" i="1"/>
  <c r="AW183" i="1"/>
  <c r="BD183" i="1"/>
  <c r="BC183" i="1"/>
  <c r="BB183" i="1"/>
  <c r="AX183" i="1"/>
  <c r="AZ183" i="1"/>
  <c r="AY183" i="1"/>
  <c r="AV183" i="1"/>
  <c r="BA183" i="1"/>
  <c r="AU183" i="1"/>
  <c r="BB32" i="1"/>
  <c r="BA32" i="1"/>
  <c r="AZ32" i="1"/>
  <c r="AV32" i="1"/>
  <c r="AW32" i="1"/>
  <c r="AU32" i="1"/>
  <c r="BD32" i="1"/>
  <c r="BC32" i="1"/>
  <c r="AY32" i="1"/>
  <c r="AX32" i="1"/>
  <c r="AY173" i="1"/>
  <c r="AT173" i="1"/>
  <c r="BD173" i="1"/>
  <c r="AZ173" i="1"/>
  <c r="AV173" i="1"/>
  <c r="BA173" i="1"/>
  <c r="AX173" i="1"/>
  <c r="BC173" i="1"/>
  <c r="BB173" i="1"/>
  <c r="AW173" i="1"/>
  <c r="AU173" i="1"/>
  <c r="AU101" i="1"/>
  <c r="BB101" i="1"/>
  <c r="BA101" i="1"/>
  <c r="AZ101" i="1"/>
  <c r="AY101" i="1"/>
  <c r="AX101" i="1"/>
  <c r="BC101" i="1"/>
  <c r="AW101" i="1"/>
  <c r="AV101" i="1"/>
  <c r="BD101" i="1"/>
  <c r="AY29" i="1"/>
  <c r="AX29" i="1"/>
  <c r="AW29" i="1"/>
  <c r="AV29" i="1"/>
  <c r="AU29" i="1"/>
  <c r="BD29" i="1"/>
  <c r="BC29" i="1"/>
  <c r="BB29" i="1"/>
  <c r="BA29" i="1"/>
  <c r="AZ29" i="1"/>
  <c r="BA168" i="1"/>
  <c r="AZ168" i="1"/>
  <c r="AY168" i="1"/>
  <c r="AU168" i="1"/>
  <c r="BB168" i="1"/>
  <c r="AX168" i="1"/>
  <c r="AW168" i="1"/>
  <c r="BD168" i="1"/>
  <c r="BC168" i="1"/>
  <c r="AV168" i="1"/>
  <c r="BB96" i="1"/>
  <c r="AZ96" i="1"/>
  <c r="AW96" i="1"/>
  <c r="BA96" i="1"/>
  <c r="AY96" i="1"/>
  <c r="BD96" i="1"/>
  <c r="BC96" i="1"/>
  <c r="AX96" i="1"/>
  <c r="AV96" i="1"/>
  <c r="AT96" i="1"/>
  <c r="AU96" i="1"/>
  <c r="AT24" i="1"/>
  <c r="AZ24" i="1"/>
  <c r="BD24" i="1"/>
  <c r="BC24" i="1"/>
  <c r="BB24" i="1"/>
  <c r="AX24" i="1"/>
  <c r="AW24" i="1"/>
  <c r="AV24" i="1"/>
  <c r="AU24" i="1"/>
  <c r="BA199" i="1"/>
  <c r="AV199" i="1"/>
  <c r="AU199" i="1"/>
  <c r="BB199" i="1"/>
  <c r="AX199" i="1"/>
  <c r="BC199" i="1"/>
  <c r="BD199" i="1"/>
  <c r="AZ199" i="1"/>
  <c r="AW199" i="1"/>
  <c r="AY199" i="1"/>
  <c r="AV127" i="1"/>
  <c r="AU127" i="1"/>
  <c r="BB127" i="1"/>
  <c r="AW127" i="1"/>
  <c r="BD127" i="1"/>
  <c r="AY127" i="1"/>
  <c r="AX127" i="1"/>
  <c r="BC127" i="1"/>
  <c r="AZ127" i="1"/>
  <c r="BA127" i="1"/>
  <c r="AZ55" i="1"/>
  <c r="AV55" i="1"/>
  <c r="BC55" i="1"/>
  <c r="AW55" i="1"/>
  <c r="BA55" i="1"/>
  <c r="AY55" i="1"/>
  <c r="AX55" i="1"/>
  <c r="AU55" i="1"/>
  <c r="AV194" i="1"/>
  <c r="BC194" i="1"/>
  <c r="BB194" i="1"/>
  <c r="BA194" i="1"/>
  <c r="AW194" i="1"/>
  <c r="BD194" i="1"/>
  <c r="AZ194" i="1"/>
  <c r="AY194" i="1"/>
  <c r="AX194" i="1"/>
  <c r="AU194" i="1"/>
  <c r="BC122" i="1"/>
  <c r="BB122" i="1"/>
  <c r="AW122" i="1"/>
  <c r="BD122" i="1"/>
  <c r="AZ122" i="1"/>
  <c r="AV122" i="1"/>
  <c r="AU122" i="1"/>
  <c r="BA122" i="1"/>
  <c r="AX122" i="1"/>
  <c r="AY122" i="1"/>
  <c r="BA50" i="1"/>
  <c r="AU50" i="1"/>
  <c r="BB50" i="1"/>
  <c r="BD50" i="1"/>
  <c r="BC50" i="1"/>
  <c r="AZ50" i="1"/>
  <c r="AY50" i="1"/>
  <c r="AX50" i="1"/>
  <c r="AW50" i="1"/>
  <c r="BC189" i="1"/>
  <c r="AX189" i="1"/>
  <c r="AW189" i="1"/>
  <c r="AV189" i="1"/>
  <c r="BD189" i="1"/>
  <c r="BA189" i="1"/>
  <c r="AU189" i="1"/>
  <c r="BB189" i="1"/>
  <c r="AZ189" i="1"/>
  <c r="AY189" i="1"/>
  <c r="AX117" i="1"/>
  <c r="AW117" i="1"/>
  <c r="BD117" i="1"/>
  <c r="BC117" i="1"/>
  <c r="AY117" i="1"/>
  <c r="AV117" i="1"/>
  <c r="BB117" i="1"/>
  <c r="BA117" i="1"/>
  <c r="AU117" i="1"/>
  <c r="AZ117" i="1"/>
  <c r="AV57" i="1"/>
  <c r="AU57" i="1"/>
  <c r="BB57" i="1"/>
  <c r="AY57" i="1"/>
  <c r="AX57" i="1"/>
  <c r="AW57" i="1"/>
  <c r="BD57" i="1"/>
  <c r="BC57" i="1"/>
  <c r="BA57" i="1"/>
  <c r="BC9" i="1"/>
  <c r="BB9" i="1"/>
  <c r="AW9" i="1"/>
  <c r="BA9" i="1"/>
  <c r="AZ9" i="1"/>
  <c r="AY9" i="1"/>
  <c r="AX9" i="1"/>
  <c r="AV9" i="1"/>
  <c r="AU9" i="1"/>
  <c r="AX160" i="1"/>
  <c r="BD160" i="1"/>
  <c r="BC160" i="1"/>
  <c r="AY160" i="1"/>
  <c r="AU160" i="1"/>
  <c r="BB160" i="1"/>
  <c r="BA160" i="1"/>
  <c r="AZ160" i="1"/>
  <c r="AW160" i="1"/>
  <c r="AV160" i="1"/>
  <c r="BD88" i="1"/>
  <c r="BA88" i="1"/>
  <c r="AZ88" i="1"/>
  <c r="AV88" i="1"/>
  <c r="AU88" i="1"/>
  <c r="BC88" i="1"/>
  <c r="BB88" i="1"/>
  <c r="AW88" i="1"/>
  <c r="AY88" i="1"/>
  <c r="AX88" i="1"/>
  <c r="AX16" i="1"/>
  <c r="AW16" i="1"/>
  <c r="BD16" i="1"/>
  <c r="AV16" i="1"/>
  <c r="AU16" i="1"/>
  <c r="BC16" i="1"/>
  <c r="BB16" i="1"/>
  <c r="BA16" i="1"/>
  <c r="AZ16" i="1"/>
  <c r="AY16" i="1"/>
  <c r="AZ131" i="1"/>
  <c r="AY131" i="1"/>
  <c r="BA131" i="1"/>
  <c r="AW131" i="1"/>
  <c r="BD131" i="1"/>
  <c r="BC131" i="1"/>
  <c r="BB131" i="1"/>
  <c r="AX131" i="1"/>
  <c r="AV131" i="1"/>
  <c r="AU131" i="1"/>
  <c r="AW59" i="1"/>
  <c r="BD59" i="1"/>
  <c r="AZ59" i="1"/>
  <c r="BA59" i="1"/>
  <c r="BB59" i="1"/>
  <c r="AY59" i="1"/>
  <c r="AV59" i="1"/>
  <c r="AU59" i="1"/>
  <c r="AT59" i="1"/>
  <c r="BC59" i="1"/>
  <c r="AU157" i="1"/>
  <c r="BB157" i="1"/>
  <c r="BA157" i="1"/>
  <c r="AZ157" i="1"/>
  <c r="AV157" i="1"/>
  <c r="BD157" i="1"/>
  <c r="AX157" i="1"/>
  <c r="AW157" i="1"/>
  <c r="BC157" i="1"/>
  <c r="AY157" i="1"/>
  <c r="AT157" i="1"/>
  <c r="BC85" i="1"/>
  <c r="BA85" i="1"/>
  <c r="AX85" i="1"/>
  <c r="BB85" i="1"/>
  <c r="AV85" i="1"/>
  <c r="AU85" i="1"/>
  <c r="BD85" i="1"/>
  <c r="AZ85" i="1"/>
  <c r="AY85" i="1"/>
  <c r="AU13" i="1"/>
  <c r="BA13" i="1"/>
  <c r="AX13" i="1"/>
  <c r="AW13" i="1"/>
  <c r="AV13" i="1"/>
  <c r="BD13" i="1"/>
  <c r="BC13" i="1"/>
  <c r="BB13" i="1"/>
  <c r="AZ13" i="1"/>
  <c r="AY13" i="1"/>
  <c r="BB176" i="1"/>
  <c r="AW176" i="1"/>
  <c r="AV176" i="1"/>
  <c r="AU176" i="1"/>
  <c r="BC176" i="1"/>
  <c r="BD176" i="1"/>
  <c r="AZ176" i="1"/>
  <c r="BA176" i="1"/>
  <c r="AY176" i="1"/>
  <c r="AX176" i="1"/>
  <c r="AZ94" i="1"/>
  <c r="AX94" i="1"/>
  <c r="AU94" i="1"/>
  <c r="AY94" i="1"/>
  <c r="BD94" i="1"/>
  <c r="BC94" i="1"/>
  <c r="BB94" i="1"/>
  <c r="BA94" i="1"/>
  <c r="AW94" i="1"/>
  <c r="AV94" i="1"/>
  <c r="AW34" i="1"/>
  <c r="BD34" i="1"/>
  <c r="BC34" i="1"/>
  <c r="BB34" i="1"/>
  <c r="AU34" i="1"/>
  <c r="BA34" i="1"/>
  <c r="AZ34" i="1"/>
  <c r="AY34" i="1"/>
  <c r="AV34" i="1"/>
  <c r="BD147" i="1"/>
  <c r="BC147" i="1"/>
  <c r="AX147" i="1"/>
  <c r="AZ147" i="1"/>
  <c r="AW147" i="1"/>
  <c r="AY147" i="1"/>
  <c r="BB147" i="1"/>
  <c r="BA147" i="1"/>
  <c r="AV147" i="1"/>
  <c r="AU147" i="1"/>
  <c r="AU138" i="1"/>
  <c r="BA138" i="1"/>
  <c r="BC138" i="1"/>
  <c r="AZ138" i="1"/>
  <c r="AW138" i="1"/>
  <c r="BB138" i="1"/>
  <c r="AY138" i="1"/>
  <c r="BD138" i="1"/>
  <c r="AX138" i="1"/>
  <c r="AV138" i="1"/>
  <c r="AZ30" i="1"/>
  <c r="AY30" i="1"/>
  <c r="BC30" i="1"/>
  <c r="BB30" i="1"/>
  <c r="BA30" i="1"/>
  <c r="AX30" i="1"/>
  <c r="AW30" i="1"/>
  <c r="AV30" i="1"/>
  <c r="AU30" i="1"/>
  <c r="BD30" i="1"/>
  <c r="AW116" i="1"/>
  <c r="AV116" i="1"/>
  <c r="BC116" i="1"/>
  <c r="BB116" i="1"/>
  <c r="AY116" i="1"/>
  <c r="AX116" i="1"/>
  <c r="BD116" i="1"/>
  <c r="BA116" i="1"/>
  <c r="AZ116" i="1"/>
  <c r="AU116" i="1"/>
  <c r="AU56" i="1"/>
  <c r="BA56" i="1"/>
  <c r="AZ56" i="1"/>
  <c r="BB56" i="1"/>
  <c r="BD56" i="1"/>
  <c r="BC56" i="1"/>
  <c r="AY56" i="1"/>
  <c r="AX56" i="1"/>
  <c r="AW56" i="1"/>
  <c r="AV56" i="1"/>
  <c r="AY154" i="1"/>
  <c r="AX154" i="1"/>
  <c r="BC154" i="1"/>
  <c r="BA154" i="1"/>
  <c r="AV154" i="1"/>
  <c r="AU154" i="1"/>
  <c r="BD154" i="1"/>
  <c r="BB154" i="1"/>
  <c r="AZ154" i="1"/>
  <c r="AW154" i="1"/>
  <c r="BD135" i="1"/>
  <c r="BC135" i="1"/>
  <c r="AX135" i="1"/>
  <c r="BA135" i="1"/>
  <c r="AW135" i="1"/>
  <c r="BB135" i="1"/>
  <c r="AU135" i="1"/>
  <c r="AZ135" i="1"/>
  <c r="AV135" i="1"/>
  <c r="AY135" i="1"/>
  <c r="AY161" i="1"/>
  <c r="BD161" i="1"/>
  <c r="AZ161" i="1"/>
  <c r="BC161" i="1"/>
  <c r="BA161" i="1"/>
  <c r="AV161" i="1"/>
  <c r="AU161" i="1"/>
  <c r="BB161" i="1"/>
  <c r="AX161" i="1"/>
  <c r="AW161" i="1"/>
  <c r="AU89" i="1"/>
  <c r="BB89" i="1"/>
  <c r="AX89" i="1"/>
  <c r="AW89" i="1"/>
  <c r="BD89" i="1"/>
  <c r="BC89" i="1"/>
  <c r="BA89" i="1"/>
  <c r="AV89" i="1"/>
  <c r="AT89" i="1"/>
  <c r="AZ89" i="1"/>
  <c r="AY89" i="1"/>
  <c r="AX17" i="1"/>
  <c r="BB17" i="1"/>
  <c r="BA17" i="1"/>
  <c r="AZ17" i="1"/>
  <c r="AW17" i="1"/>
  <c r="AV17" i="1"/>
  <c r="AU17" i="1"/>
  <c r="BD17" i="1"/>
  <c r="BC17" i="1"/>
  <c r="BA156" i="1"/>
  <c r="AZ156" i="1"/>
  <c r="AY156" i="1"/>
  <c r="AU156" i="1"/>
  <c r="AW156" i="1"/>
  <c r="AV156" i="1"/>
  <c r="BD156" i="1"/>
  <c r="BC156" i="1"/>
  <c r="BB156" i="1"/>
  <c r="AX156" i="1"/>
  <c r="BB84" i="1"/>
  <c r="AZ84" i="1"/>
  <c r="AW84" i="1"/>
  <c r="BD84" i="1"/>
  <c r="AV84" i="1"/>
  <c r="AU84" i="1"/>
  <c r="AX84" i="1"/>
  <c r="BC84" i="1"/>
  <c r="BA84" i="1"/>
  <c r="AY84" i="1"/>
  <c r="AT12" i="1"/>
  <c r="AZ12" i="1"/>
  <c r="BD12" i="1"/>
  <c r="BC12" i="1"/>
  <c r="BB12" i="1"/>
  <c r="BA12" i="1"/>
  <c r="AY12" i="1"/>
  <c r="AX12" i="1"/>
  <c r="AW12" i="1"/>
  <c r="AV12" i="1"/>
  <c r="BA187" i="1"/>
  <c r="AV187" i="1"/>
  <c r="AU187" i="1"/>
  <c r="AT187" i="1"/>
  <c r="BB187" i="1"/>
  <c r="BC187" i="1"/>
  <c r="AX187" i="1"/>
  <c r="AW187" i="1"/>
  <c r="BD187" i="1"/>
  <c r="AZ187" i="1"/>
  <c r="AY187" i="1"/>
  <c r="AV115" i="1"/>
  <c r="BB115" i="1"/>
  <c r="AZ115" i="1"/>
  <c r="AX115" i="1"/>
  <c r="AY115" i="1"/>
  <c r="AW115" i="1"/>
  <c r="BD115" i="1"/>
  <c r="BC115" i="1"/>
  <c r="BA115" i="1"/>
  <c r="AT115" i="1"/>
  <c r="AT43" i="1"/>
  <c r="BA43" i="1"/>
  <c r="AZ43" i="1"/>
  <c r="AY43" i="1"/>
  <c r="AU43" i="1"/>
  <c r="AX43" i="1"/>
  <c r="AW43" i="1"/>
  <c r="AV43" i="1"/>
  <c r="BD43" i="1"/>
  <c r="BC43" i="1"/>
  <c r="AV182" i="1"/>
  <c r="BC182" i="1"/>
  <c r="BB182" i="1"/>
  <c r="BA182" i="1"/>
  <c r="AW182" i="1"/>
  <c r="AY182" i="1"/>
  <c r="AU182" i="1"/>
  <c r="AX182" i="1"/>
  <c r="AZ182" i="1"/>
  <c r="BD182" i="1"/>
  <c r="BC110" i="1"/>
  <c r="BB110" i="1"/>
  <c r="AW110" i="1"/>
  <c r="AZ110" i="1"/>
  <c r="AY110" i="1"/>
  <c r="BD110" i="1"/>
  <c r="BA110" i="1"/>
  <c r="AX110" i="1"/>
  <c r="AV110" i="1"/>
  <c r="AU110" i="1"/>
  <c r="BA38" i="1"/>
  <c r="AV38" i="1"/>
  <c r="AU38" i="1"/>
  <c r="BB38" i="1"/>
  <c r="BD38" i="1"/>
  <c r="BC38" i="1"/>
  <c r="AZ38" i="1"/>
  <c r="AY38" i="1"/>
  <c r="AX38" i="1"/>
  <c r="AW38" i="1"/>
  <c r="BC177" i="1"/>
  <c r="AX177" i="1"/>
  <c r="AW177" i="1"/>
  <c r="AV177" i="1"/>
  <c r="BD177" i="1"/>
  <c r="AY177" i="1"/>
  <c r="BB177" i="1"/>
  <c r="BA177" i="1"/>
  <c r="AZ177" i="1"/>
  <c r="AU177" i="1"/>
  <c r="AY105" i="1"/>
  <c r="AW105" i="1"/>
  <c r="AX105" i="1"/>
  <c r="AV105" i="1"/>
  <c r="BA105" i="1"/>
  <c r="AZ105" i="1"/>
  <c r="AU105" i="1"/>
  <c r="BD105" i="1"/>
  <c r="BB105" i="1"/>
  <c r="BC105" i="1"/>
  <c r="AX4" i="1"/>
  <c r="AW4" i="1"/>
  <c r="BD4" i="1"/>
  <c r="BA4" i="1"/>
  <c r="AZ4" i="1"/>
  <c r="AY4" i="1"/>
  <c r="AV4" i="1"/>
  <c r="AU4" i="1"/>
  <c r="AT4" i="1"/>
  <c r="BC4" i="1"/>
  <c r="BB4" i="1"/>
  <c r="BD148" i="1"/>
  <c r="AY148" i="1"/>
  <c r="BB148" i="1"/>
  <c r="AX148" i="1"/>
  <c r="AW148" i="1"/>
  <c r="AV148" i="1"/>
  <c r="AT148" i="1"/>
  <c r="BC148" i="1"/>
  <c r="BA148" i="1"/>
  <c r="AU148" i="1"/>
  <c r="AZ148" i="1"/>
  <c r="BC76" i="1"/>
  <c r="BB76" i="1"/>
  <c r="AW76" i="1"/>
  <c r="AX76" i="1"/>
  <c r="AV76" i="1"/>
  <c r="BD76" i="1"/>
  <c r="BA76" i="1"/>
  <c r="AZ76" i="1"/>
  <c r="AY76" i="1"/>
  <c r="AZ191" i="1"/>
  <c r="AY191" i="1"/>
  <c r="AX191" i="1"/>
  <c r="AT191" i="1"/>
  <c r="BC191" i="1"/>
  <c r="BA191" i="1"/>
  <c r="AU191" i="1"/>
  <c r="BD191" i="1"/>
  <c r="BB191" i="1"/>
  <c r="AW191" i="1"/>
  <c r="AV191" i="1"/>
  <c r="AZ119" i="1"/>
  <c r="AY119" i="1"/>
  <c r="BD119" i="1"/>
  <c r="BB119" i="1"/>
  <c r="AW119" i="1"/>
  <c r="AV119" i="1"/>
  <c r="AU119" i="1"/>
  <c r="BA119" i="1"/>
  <c r="AX119" i="1"/>
  <c r="BC119" i="1"/>
  <c r="AX47" i="1"/>
  <c r="BD47" i="1"/>
  <c r="BC47" i="1"/>
  <c r="AV47" i="1"/>
  <c r="AU47" i="1"/>
  <c r="BB47" i="1"/>
  <c r="BA47" i="1"/>
  <c r="AZ47" i="1"/>
  <c r="AW47" i="1"/>
  <c r="BB145" i="1"/>
  <c r="BA145" i="1"/>
  <c r="AV145" i="1"/>
  <c r="BD145" i="1"/>
  <c r="AY145" i="1"/>
  <c r="AX145" i="1"/>
  <c r="AW145" i="1"/>
  <c r="AU145" i="1"/>
  <c r="AZ145" i="1"/>
  <c r="BC145" i="1"/>
  <c r="AZ73" i="1"/>
  <c r="AY73" i="1"/>
  <c r="AX73" i="1"/>
  <c r="AW73" i="1"/>
  <c r="AV73" i="1"/>
  <c r="BD73" i="1"/>
  <c r="BC73" i="1"/>
  <c r="BB73" i="1"/>
  <c r="BA73" i="1"/>
  <c r="AU73" i="1"/>
  <c r="BC99" i="1"/>
  <c r="AZ99" i="1"/>
  <c r="AY99" i="1"/>
  <c r="AX99" i="1"/>
  <c r="BB99" i="1"/>
  <c r="BA99" i="1"/>
  <c r="AW99" i="1"/>
  <c r="BD99" i="1"/>
  <c r="AV99" i="1"/>
  <c r="AU99" i="1"/>
  <c r="AW3" i="1"/>
  <c r="AV3" i="1"/>
  <c r="BC3" i="1"/>
  <c r="BB3" i="1"/>
  <c r="BA3" i="1"/>
  <c r="AZ3" i="1"/>
  <c r="AY3" i="1"/>
  <c r="AX3" i="1"/>
  <c r="AV45" i="1"/>
  <c r="BC45" i="1"/>
  <c r="BB45" i="1"/>
  <c r="BA45" i="1"/>
  <c r="AW45" i="1"/>
  <c r="AX45" i="1"/>
  <c r="AU45" i="1"/>
  <c r="BD45" i="1"/>
  <c r="AZ45" i="1"/>
  <c r="AY45" i="1"/>
  <c r="AZ198" i="1"/>
  <c r="AU198" i="1"/>
  <c r="BA198" i="1"/>
  <c r="BD198" i="1"/>
  <c r="AY198" i="1"/>
  <c r="AX198" i="1"/>
  <c r="AW198" i="1"/>
  <c r="BC198" i="1"/>
  <c r="BB198" i="1"/>
  <c r="AV198" i="1"/>
  <c r="AU126" i="1"/>
  <c r="BA126" i="1"/>
  <c r="BD126" i="1"/>
  <c r="AZ126" i="1"/>
  <c r="BC126" i="1"/>
  <c r="AV126" i="1"/>
  <c r="BB126" i="1"/>
  <c r="AY126" i="1"/>
  <c r="AX126" i="1"/>
  <c r="AW126" i="1"/>
  <c r="AW27" i="1"/>
  <c r="AV27" i="1"/>
  <c r="BC27" i="1"/>
  <c r="BD27" i="1"/>
  <c r="BB27" i="1"/>
  <c r="BA27" i="1"/>
  <c r="AZ27" i="1"/>
  <c r="AY27" i="1"/>
  <c r="AX27" i="1"/>
  <c r="BB164" i="1"/>
  <c r="AW164" i="1"/>
  <c r="AV164" i="1"/>
  <c r="AU164" i="1"/>
  <c r="BC164" i="1"/>
  <c r="BD164" i="1"/>
  <c r="BA164" i="1"/>
  <c r="AZ164" i="1"/>
  <c r="AY164" i="1"/>
  <c r="AX164" i="1"/>
  <c r="AT164" i="1"/>
  <c r="AX104" i="1"/>
  <c r="AV104" i="1"/>
  <c r="BA104" i="1"/>
  <c r="BD104" i="1"/>
  <c r="BC104" i="1"/>
  <c r="BB104" i="1"/>
  <c r="AZ104" i="1"/>
  <c r="AY104" i="1"/>
  <c r="AW104" i="1"/>
  <c r="AU104" i="1"/>
  <c r="AT104" i="1"/>
  <c r="AZ82" i="1"/>
  <c r="AX82" i="1"/>
  <c r="AU82" i="1"/>
  <c r="BC82" i="1"/>
  <c r="AW82" i="1"/>
  <c r="AY82" i="1"/>
  <c r="BD82" i="1"/>
  <c r="BB82" i="1"/>
  <c r="BA82" i="1"/>
  <c r="AV82" i="1"/>
  <c r="BD22" i="1"/>
  <c r="BC22" i="1"/>
  <c r="AX22" i="1"/>
  <c r="AU22" i="1"/>
  <c r="BB22" i="1"/>
  <c r="BA22" i="1"/>
  <c r="AZ22" i="1"/>
  <c r="AY22" i="1"/>
  <c r="AW22" i="1"/>
  <c r="AV22" i="1"/>
  <c r="BC111" i="1"/>
  <c r="AX111" i="1"/>
  <c r="AV111" i="1"/>
  <c r="AZ111" i="1"/>
  <c r="AY111" i="1"/>
  <c r="BB111" i="1"/>
  <c r="BA111" i="1"/>
  <c r="AW111" i="1"/>
  <c r="AU111" i="1"/>
  <c r="AZ174" i="1"/>
  <c r="AU174" i="1"/>
  <c r="BA174" i="1"/>
  <c r="BD174" i="1"/>
  <c r="BB174" i="1"/>
  <c r="AW174" i="1"/>
  <c r="BC174" i="1"/>
  <c r="AY174" i="1"/>
  <c r="AX174" i="1"/>
  <c r="AV174" i="1"/>
  <c r="AZ149" i="1"/>
  <c r="AU149" i="1"/>
  <c r="BC149" i="1"/>
  <c r="AX149" i="1"/>
  <c r="BD149" i="1"/>
  <c r="BB149" i="1"/>
  <c r="BA149" i="1"/>
  <c r="AY149" i="1"/>
  <c r="AW149" i="1"/>
  <c r="AV149" i="1"/>
  <c r="BD77" i="1"/>
  <c r="BC77" i="1"/>
  <c r="AX77" i="1"/>
  <c r="BB77" i="1"/>
  <c r="BA77" i="1"/>
  <c r="AZ77" i="1"/>
  <c r="AU77" i="1"/>
  <c r="AV77" i="1"/>
  <c r="AY77" i="1"/>
  <c r="AW77" i="1"/>
  <c r="AZ42" i="1"/>
  <c r="AY42" i="1"/>
  <c r="AX42" i="1"/>
  <c r="BD42" i="1"/>
  <c r="BC42" i="1"/>
  <c r="BB42" i="1"/>
  <c r="BA42" i="1"/>
  <c r="AW42" i="1"/>
  <c r="AV42" i="1"/>
  <c r="BA144" i="1"/>
  <c r="AZ144" i="1"/>
  <c r="AU144" i="1"/>
  <c r="BB144" i="1"/>
  <c r="AX144" i="1"/>
  <c r="AY144" i="1"/>
  <c r="AW144" i="1"/>
  <c r="BD144" i="1"/>
  <c r="BC144" i="1"/>
  <c r="AV144" i="1"/>
  <c r="AY72" i="1"/>
  <c r="AX72" i="1"/>
  <c r="BA72" i="1"/>
  <c r="BB72" i="1"/>
  <c r="AV72" i="1"/>
  <c r="AU72" i="1"/>
  <c r="BD72" i="1"/>
  <c r="BC72" i="1"/>
  <c r="AZ72" i="1"/>
  <c r="AW72" i="1"/>
  <c r="AW195" i="1"/>
  <c r="BD195" i="1"/>
  <c r="BC195" i="1"/>
  <c r="BB195" i="1"/>
  <c r="AX195" i="1"/>
  <c r="AZ195" i="1"/>
  <c r="AV195" i="1"/>
  <c r="AY195" i="1"/>
  <c r="AU195" i="1"/>
  <c r="AT195" i="1"/>
  <c r="BA195" i="1"/>
  <c r="BA175" i="1"/>
  <c r="AV175" i="1"/>
  <c r="AU175" i="1"/>
  <c r="BB175" i="1"/>
  <c r="BD175" i="1"/>
  <c r="BC175" i="1"/>
  <c r="AY175" i="1"/>
  <c r="AX175" i="1"/>
  <c r="AW175" i="1"/>
  <c r="AZ175" i="1"/>
  <c r="AW103" i="1"/>
  <c r="AU103" i="1"/>
  <c r="BD103" i="1"/>
  <c r="BC103" i="1"/>
  <c r="BB103" i="1"/>
  <c r="AV103" i="1"/>
  <c r="AZ103" i="1"/>
  <c r="AY103" i="1"/>
  <c r="AX103" i="1"/>
  <c r="BA103" i="1"/>
  <c r="BA31" i="1"/>
  <c r="AZ31" i="1"/>
  <c r="AU31" i="1"/>
  <c r="BD31" i="1"/>
  <c r="BC31" i="1"/>
  <c r="BB31" i="1"/>
  <c r="AY31" i="1"/>
  <c r="AX31" i="1"/>
  <c r="AW31" i="1"/>
  <c r="AV170" i="1"/>
  <c r="BC170" i="1"/>
  <c r="BB170" i="1"/>
  <c r="BA170" i="1"/>
  <c r="AW170" i="1"/>
  <c r="AY170" i="1"/>
  <c r="BD170" i="1"/>
  <c r="AZ170" i="1"/>
  <c r="AX170" i="1"/>
  <c r="AU170" i="1"/>
  <c r="BD98" i="1"/>
  <c r="BB98" i="1"/>
  <c r="AY98" i="1"/>
  <c r="AU98" i="1"/>
  <c r="AT98" i="1"/>
  <c r="BA98" i="1"/>
  <c r="AZ98" i="1"/>
  <c r="AX98" i="1"/>
  <c r="AW98" i="1"/>
  <c r="AV98" i="1"/>
  <c r="AV26" i="1"/>
  <c r="AU26" i="1"/>
  <c r="BB26" i="1"/>
  <c r="AY26" i="1"/>
  <c r="AX26" i="1"/>
  <c r="AW26" i="1"/>
  <c r="BD26" i="1"/>
  <c r="BA26" i="1"/>
  <c r="AZ26" i="1"/>
  <c r="BC165" i="1"/>
  <c r="AX165" i="1"/>
  <c r="AW165" i="1"/>
  <c r="AV165" i="1"/>
  <c r="BD165" i="1"/>
  <c r="BA165" i="1"/>
  <c r="AY165" i="1"/>
  <c r="AZ165" i="1"/>
  <c r="AU165" i="1"/>
  <c r="BB165" i="1"/>
  <c r="AY93" i="1"/>
  <c r="AW93" i="1"/>
  <c r="BB93" i="1"/>
  <c r="BA93" i="1"/>
  <c r="BD93" i="1"/>
  <c r="BC93" i="1"/>
  <c r="AZ93" i="1"/>
  <c r="AU93" i="1"/>
  <c r="AX93" i="1"/>
  <c r="AV93" i="1"/>
  <c r="BB51" i="1"/>
  <c r="AW51" i="1"/>
  <c r="AV51" i="1"/>
  <c r="AU51" i="1"/>
  <c r="BC51" i="1"/>
  <c r="BD51" i="1"/>
  <c r="BA51" i="1"/>
  <c r="AZ51" i="1"/>
  <c r="AY51" i="1"/>
  <c r="AX51" i="1"/>
  <c r="AT51" i="1"/>
  <c r="BD136" i="1"/>
  <c r="AY136" i="1"/>
  <c r="BB136" i="1"/>
  <c r="BA136" i="1"/>
  <c r="AZ136" i="1"/>
  <c r="BC136" i="1"/>
  <c r="AX136" i="1"/>
  <c r="AW136" i="1"/>
  <c r="AV136" i="1"/>
  <c r="AU136" i="1"/>
  <c r="BC64" i="1"/>
  <c r="BB64" i="1"/>
  <c r="AW64" i="1"/>
  <c r="BA64" i="1"/>
  <c r="AZ64" i="1"/>
  <c r="AT64" i="1"/>
  <c r="BD64" i="1"/>
  <c r="AX64" i="1"/>
  <c r="AV64" i="1"/>
  <c r="AU64" i="1"/>
  <c r="AZ179" i="1"/>
  <c r="AY179" i="1"/>
  <c r="AX179" i="1"/>
  <c r="BC179" i="1"/>
  <c r="BB179" i="1"/>
  <c r="AU179" i="1"/>
  <c r="BD179" i="1"/>
  <c r="BA179" i="1"/>
  <c r="AV179" i="1"/>
  <c r="AW179" i="1"/>
  <c r="BA107" i="1"/>
  <c r="AY107" i="1"/>
  <c r="AV107" i="1"/>
  <c r="AZ107" i="1"/>
  <c r="AX107" i="1"/>
  <c r="AW107" i="1"/>
  <c r="AU107" i="1"/>
  <c r="BD107" i="1"/>
  <c r="BB107" i="1"/>
  <c r="BC107" i="1"/>
  <c r="AX35" i="1"/>
  <c r="BD35" i="1"/>
  <c r="BC35" i="1"/>
  <c r="AY35" i="1"/>
  <c r="BB35" i="1"/>
  <c r="BA35" i="1"/>
  <c r="AZ35" i="1"/>
  <c r="AW35" i="1"/>
  <c r="AV35" i="1"/>
  <c r="AU35" i="1"/>
  <c r="BB133" i="1"/>
  <c r="BA133" i="1"/>
  <c r="AV133" i="1"/>
  <c r="BD133" i="1"/>
  <c r="BC133" i="1"/>
  <c r="AZ133" i="1"/>
  <c r="AY133" i="1"/>
  <c r="AX133" i="1"/>
  <c r="AW133" i="1"/>
  <c r="AU133" i="1"/>
  <c r="AZ61" i="1"/>
  <c r="AY61" i="1"/>
  <c r="BC61" i="1"/>
  <c r="BB61" i="1"/>
  <c r="BA61" i="1"/>
  <c r="AU61" i="1"/>
  <c r="BD61" i="1"/>
  <c r="AX61" i="1"/>
  <c r="AW61" i="1"/>
  <c r="AV61" i="1"/>
  <c r="BB75" i="1"/>
  <c r="BA75" i="1"/>
  <c r="AV75" i="1"/>
  <c r="AY75" i="1"/>
  <c r="AZ75" i="1"/>
  <c r="BD75" i="1"/>
  <c r="BC75" i="1"/>
  <c r="AX75" i="1"/>
  <c r="AW75" i="1"/>
  <c r="AU75" i="1"/>
  <c r="AU44" i="1"/>
  <c r="BB44" i="1"/>
  <c r="BA44" i="1"/>
  <c r="AZ44" i="1"/>
  <c r="AV44" i="1"/>
  <c r="BD44" i="1"/>
  <c r="BC44" i="1"/>
  <c r="AY44" i="1"/>
  <c r="AW44" i="1"/>
  <c r="BD202" i="1"/>
  <c r="BC202" i="1"/>
  <c r="BB202" i="1"/>
  <c r="BA202" i="1"/>
  <c r="AZ202" i="1"/>
  <c r="AY202" i="1"/>
  <c r="AX202" i="1"/>
  <c r="AW202" i="1"/>
  <c r="AV202" i="1"/>
  <c r="AU202" i="1"/>
  <c r="AT202" i="1"/>
  <c r="AY142" i="1"/>
  <c r="AX142" i="1"/>
  <c r="BD142" i="1"/>
  <c r="BA142" i="1"/>
  <c r="AZ142" i="1"/>
  <c r="AW142" i="1"/>
  <c r="BC142" i="1"/>
  <c r="BB142" i="1"/>
  <c r="AV142" i="1"/>
  <c r="AU142" i="1"/>
  <c r="AG15" i="1"/>
  <c r="AW15" i="1"/>
  <c r="AV15" i="1"/>
  <c r="BC15" i="1"/>
  <c r="BD15" i="1"/>
  <c r="BB15" i="1"/>
  <c r="BA15" i="1"/>
  <c r="AY15" i="1"/>
  <c r="AX15" i="1"/>
  <c r="AU15" i="1"/>
  <c r="AZ186" i="1"/>
  <c r="AU186" i="1"/>
  <c r="AT186" i="1"/>
  <c r="BA186" i="1"/>
  <c r="AW186" i="1"/>
  <c r="AV186" i="1"/>
  <c r="BD186" i="1"/>
  <c r="BC186" i="1"/>
  <c r="BB186" i="1"/>
  <c r="AY186" i="1"/>
  <c r="AX186" i="1"/>
  <c r="AU114" i="1"/>
  <c r="BA114" i="1"/>
  <c r="AV114" i="1"/>
  <c r="BD114" i="1"/>
  <c r="AY114" i="1"/>
  <c r="AX114" i="1"/>
  <c r="AW114" i="1"/>
  <c r="BC114" i="1"/>
  <c r="AZ114" i="1"/>
  <c r="BB114" i="1"/>
  <c r="BD10" i="1"/>
  <c r="BC10" i="1"/>
  <c r="AX10" i="1"/>
  <c r="AY10" i="1"/>
  <c r="AW10" i="1"/>
  <c r="AV10" i="1"/>
  <c r="AU10" i="1"/>
  <c r="BB10" i="1"/>
  <c r="BA10" i="1"/>
  <c r="AZ10" i="1"/>
  <c r="BC87" i="1"/>
  <c r="AZ87" i="1"/>
  <c r="BD87" i="1"/>
  <c r="BB87" i="1"/>
  <c r="AV87" i="1"/>
  <c r="AW87" i="1"/>
  <c r="AU87" i="1"/>
  <c r="AX87" i="1"/>
  <c r="BA87" i="1"/>
  <c r="AY87" i="1"/>
  <c r="AC84" i="1"/>
  <c r="Z42" i="1"/>
  <c r="AA90" i="1"/>
  <c r="AA80" i="1"/>
  <c r="X54" i="1"/>
  <c r="AF40" i="1"/>
  <c r="AG20" i="1"/>
  <c r="AC118" i="1"/>
  <c r="W90" i="1"/>
  <c r="W80" i="1"/>
  <c r="AF54" i="1"/>
  <c r="AC20" i="1"/>
  <c r="AD112" i="1"/>
  <c r="AE54" i="1"/>
  <c r="AB20" i="1"/>
  <c r="AC112" i="1"/>
  <c r="AD54" i="1"/>
  <c r="AA20" i="1"/>
  <c r="AG90" i="1"/>
  <c r="AD118" i="1"/>
  <c r="AF90" i="1"/>
  <c r="AF80" i="1"/>
  <c r="AC54" i="1"/>
  <c r="Z20" i="1"/>
  <c r="AE90" i="1"/>
  <c r="W83" i="1"/>
  <c r="AE80" i="1"/>
  <c r="AB54" i="1"/>
  <c r="Y20" i="1"/>
  <c r="AG80" i="1"/>
  <c r="X109" i="1"/>
  <c r="AD90" i="1"/>
  <c r="AD80" i="1"/>
  <c r="AA54" i="1"/>
  <c r="X20" i="1"/>
  <c r="W109" i="1"/>
  <c r="AC90" i="1"/>
  <c r="AC80" i="1"/>
  <c r="Z54" i="1"/>
  <c r="W20" i="1"/>
  <c r="AE58" i="1"/>
  <c r="AB90" i="1"/>
  <c r="AB80" i="1"/>
  <c r="Y54" i="1"/>
  <c r="AD101" i="1"/>
  <c r="AD9" i="1"/>
  <c r="AF127" i="1"/>
  <c r="AB122" i="1"/>
  <c r="Z117" i="1"/>
  <c r="X101" i="1"/>
  <c r="AD85" i="1"/>
  <c r="W59" i="1"/>
  <c r="W57" i="1"/>
  <c r="AE55" i="1"/>
  <c r="AB50" i="1"/>
  <c r="AA24" i="1"/>
  <c r="AE13" i="1"/>
  <c r="AC9" i="1"/>
  <c r="Y127" i="1"/>
  <c r="X59" i="1"/>
  <c r="AE127" i="1"/>
  <c r="AA122" i="1"/>
  <c r="Y117" i="1"/>
  <c r="W101" i="1"/>
  <c r="AC85" i="1"/>
  <c r="AD55" i="1"/>
  <c r="AA50" i="1"/>
  <c r="Z24" i="1"/>
  <c r="AF16" i="1"/>
  <c r="AD13" i="1"/>
  <c r="AB9" i="1"/>
  <c r="AG50" i="1"/>
  <c r="AG13" i="1"/>
  <c r="AG117" i="1"/>
  <c r="Y101" i="1"/>
  <c r="W88" i="1"/>
  <c r="X57" i="1"/>
  <c r="AD127" i="1"/>
  <c r="Z122" i="1"/>
  <c r="X117" i="1"/>
  <c r="AF88" i="1"/>
  <c r="AB85" i="1"/>
  <c r="AC55" i="1"/>
  <c r="Z50" i="1"/>
  <c r="X29" i="1"/>
  <c r="Y24" i="1"/>
  <c r="AE16" i="1"/>
  <c r="AC13" i="1"/>
  <c r="AA9" i="1"/>
  <c r="AG24" i="1"/>
  <c r="AF24" i="1"/>
  <c r="AE85" i="1"/>
  <c r="AC50" i="1"/>
  <c r="AC127" i="1"/>
  <c r="Y122" i="1"/>
  <c r="W117" i="1"/>
  <c r="AE88" i="1"/>
  <c r="AA85" i="1"/>
  <c r="AF59" i="1"/>
  <c r="AF57" i="1"/>
  <c r="AB55" i="1"/>
  <c r="Y50" i="1"/>
  <c r="X24" i="1"/>
  <c r="AD16" i="1"/>
  <c r="AB13" i="1"/>
  <c r="Z9" i="1"/>
  <c r="X122" i="1"/>
  <c r="AF101" i="1"/>
  <c r="AD88" i="1"/>
  <c r="Z85" i="1"/>
  <c r="AE59" i="1"/>
  <c r="AE57" i="1"/>
  <c r="AA55" i="1"/>
  <c r="X50" i="1"/>
  <c r="W24" i="1"/>
  <c r="AC16" i="1"/>
  <c r="AA13" i="1"/>
  <c r="Y9" i="1"/>
  <c r="AC122" i="1"/>
  <c r="AB127" i="1"/>
  <c r="AA127" i="1"/>
  <c r="W122" i="1"/>
  <c r="AE101" i="1"/>
  <c r="AC88" i="1"/>
  <c r="Y85" i="1"/>
  <c r="AD59" i="1"/>
  <c r="AD57" i="1"/>
  <c r="Z55" i="1"/>
  <c r="W50" i="1"/>
  <c r="AB16" i="1"/>
  <c r="Z13" i="1"/>
  <c r="X9" i="1"/>
  <c r="AG9" i="1"/>
  <c r="AG88" i="1"/>
  <c r="AE117" i="1"/>
  <c r="Z16" i="1"/>
  <c r="AA88" i="1"/>
  <c r="X55" i="1"/>
  <c r="X13" i="1"/>
  <c r="X127" i="1"/>
  <c r="AF122" i="1"/>
  <c r="AD117" i="1"/>
  <c r="AB101" i="1"/>
  <c r="Z88" i="1"/>
  <c r="AA59" i="1"/>
  <c r="AA57" i="1"/>
  <c r="W55" i="1"/>
  <c r="AF50" i="1"/>
  <c r="AE24" i="1"/>
  <c r="Y16" i="1"/>
  <c r="W13" i="1"/>
  <c r="AG59" i="1"/>
  <c r="AC101" i="1"/>
  <c r="W85" i="1"/>
  <c r="AB59" i="1"/>
  <c r="W127" i="1"/>
  <c r="AE122" i="1"/>
  <c r="AC117" i="1"/>
  <c r="AA101" i="1"/>
  <c r="Y88" i="1"/>
  <c r="Z59" i="1"/>
  <c r="Z57" i="1"/>
  <c r="AE50" i="1"/>
  <c r="AD24" i="1"/>
  <c r="X16" i="1"/>
  <c r="AF9" i="1"/>
  <c r="AG85" i="1"/>
  <c r="AG127" i="1"/>
  <c r="AG16" i="1"/>
  <c r="AB57" i="1"/>
  <c r="AD122" i="1"/>
  <c r="AB117" i="1"/>
  <c r="Z101" i="1"/>
  <c r="X88" i="1"/>
  <c r="AF85" i="1"/>
  <c r="Y59" i="1"/>
  <c r="Y57" i="1"/>
  <c r="AD50" i="1"/>
  <c r="AC24" i="1"/>
  <c r="W16" i="1"/>
  <c r="AE9" i="1"/>
  <c r="AG55" i="1"/>
  <c r="AA117" i="1"/>
  <c r="AF55" i="1"/>
  <c r="AB24" i="1"/>
  <c r="AF13" i="1"/>
  <c r="AG122" i="1"/>
  <c r="AA113" i="1"/>
  <c r="AC108" i="1"/>
  <c r="Y63" i="1"/>
  <c r="AA41" i="1"/>
  <c r="Z36" i="1"/>
  <c r="AG63" i="1"/>
  <c r="X113" i="1"/>
  <c r="AA108" i="1"/>
  <c r="W63" i="1"/>
  <c r="X41" i="1"/>
  <c r="X36" i="1"/>
  <c r="AF6" i="1"/>
  <c r="AG41" i="1"/>
  <c r="Z108" i="1"/>
  <c r="AB67" i="1"/>
  <c r="W36" i="1"/>
  <c r="AE6" i="1"/>
  <c r="X108" i="1"/>
  <c r="AF63" i="1"/>
  <c r="AC6" i="1"/>
  <c r="W108" i="1"/>
  <c r="AE63" i="1"/>
  <c r="AF36" i="1"/>
  <c r="X67" i="1"/>
  <c r="AD63" i="1"/>
  <c r="AE36" i="1"/>
  <c r="AA6" i="1"/>
  <c r="AG62" i="1"/>
  <c r="AF113" i="1"/>
  <c r="AC63" i="1"/>
  <c r="AD36" i="1"/>
  <c r="Z6" i="1"/>
  <c r="AG6" i="1"/>
  <c r="AE113" i="1"/>
  <c r="AF108" i="1"/>
  <c r="AB63" i="1"/>
  <c r="AC36" i="1"/>
  <c r="Y6" i="1"/>
  <c r="AG108" i="1"/>
  <c r="AD113" i="1"/>
  <c r="AE108" i="1"/>
  <c r="AA63" i="1"/>
  <c r="AD41" i="1"/>
  <c r="AB36" i="1"/>
  <c r="X6" i="1"/>
  <c r="AG36" i="1"/>
  <c r="AC113" i="1"/>
  <c r="AD108" i="1"/>
  <c r="AF67" i="1"/>
  <c r="Z63" i="1"/>
  <c r="AC41" i="1"/>
  <c r="AA36" i="1"/>
  <c r="W6" i="1"/>
  <c r="AG29" i="1"/>
  <c r="Z15" i="1"/>
  <c r="X15" i="1"/>
  <c r="AF42" i="1"/>
  <c r="AC19" i="1"/>
  <c r="X77" i="1"/>
  <c r="AE17" i="1"/>
  <c r="AB17" i="1"/>
  <c r="AG89" i="1"/>
  <c r="AC89" i="1"/>
  <c r="AA15" i="1"/>
  <c r="AA81" i="1"/>
  <c r="AD14" i="1"/>
  <c r="AG33" i="1"/>
  <c r="FX4" i="8"/>
  <c r="FC2" i="8"/>
  <c r="FB2" i="8"/>
  <c r="EX5" i="8"/>
  <c r="EM2" i="8"/>
  <c r="GP5" i="8"/>
  <c r="EZ4" i="8"/>
  <c r="AR5" i="8"/>
  <c r="C5" i="8"/>
  <c r="GR4" i="8"/>
  <c r="GO4" i="8"/>
  <c r="ER4" i="8"/>
  <c r="BS5" i="8"/>
  <c r="GM5" i="8"/>
  <c r="FJ5" i="8"/>
  <c r="CD2" i="8"/>
  <c r="I5" i="8"/>
  <c r="EF2" i="8"/>
  <c r="EG4" i="8"/>
  <c r="R2" i="8"/>
  <c r="FW5" i="8"/>
  <c r="EU4" i="8"/>
  <c r="AK4" i="8"/>
  <c r="CK2" i="8"/>
  <c r="DS2" i="8"/>
  <c r="GI4" i="8"/>
  <c r="AU4" i="8"/>
  <c r="EL4" i="8"/>
  <c r="AJ5" i="8"/>
  <c r="FL5" i="8"/>
  <c r="EF4" i="8"/>
  <c r="FH4" i="8"/>
  <c r="C4" i="8"/>
  <c r="FF5" i="8"/>
  <c r="GA4" i="8"/>
  <c r="ES4" i="8"/>
  <c r="GL4" i="8"/>
  <c r="BU5" i="8"/>
  <c r="AE4" i="8"/>
  <c r="BX4" i="8"/>
  <c r="AS4" i="8"/>
  <c r="EO5" i="8"/>
  <c r="BH4" i="8"/>
  <c r="U5" i="8"/>
  <c r="FN4" i="8"/>
  <c r="FM4" i="8"/>
  <c r="GI5" i="8"/>
  <c r="FT5" i="8"/>
  <c r="AD4" i="8"/>
  <c r="EX4" i="8"/>
  <c r="EW5" i="8"/>
  <c r="D5" i="8"/>
  <c r="EQ2" i="8"/>
  <c r="EE4" i="8"/>
  <c r="EK5" i="8"/>
  <c r="FC5" i="8"/>
  <c r="BR5" i="8"/>
  <c r="BC4" i="8"/>
  <c r="GL2" i="8"/>
  <c r="FS4" i="8"/>
  <c r="EW2" i="8"/>
  <c r="CD5" i="8"/>
  <c r="FS2" i="8"/>
  <c r="FK5" i="8"/>
  <c r="GH4" i="8"/>
  <c r="C2" i="8"/>
  <c r="GF5" i="8"/>
  <c r="AU5" i="8"/>
  <c r="FG2" i="8"/>
  <c r="FO2" i="8"/>
  <c r="FN5" i="8"/>
  <c r="CT4" i="8"/>
  <c r="EN4" i="8"/>
  <c r="ED5" i="8"/>
  <c r="FS5" i="8"/>
  <c r="CA5" i="8"/>
  <c r="BA2" i="8"/>
  <c r="AF91" i="1"/>
  <c r="Z81" i="1"/>
  <c r="AF33" i="1"/>
  <c r="AB19" i="1"/>
  <c r="AC14" i="1"/>
  <c r="AE33" i="1"/>
  <c r="AA19" i="1"/>
  <c r="AE91" i="1"/>
  <c r="AD91" i="1"/>
  <c r="X81" i="1"/>
  <c r="AD33" i="1"/>
  <c r="Z19" i="1"/>
  <c r="AA14" i="1"/>
  <c r="AC91" i="1"/>
  <c r="W81" i="1"/>
  <c r="AF60" i="1"/>
  <c r="AC33" i="1"/>
  <c r="Y19" i="1"/>
  <c r="Z14" i="1"/>
  <c r="AG14" i="1"/>
  <c r="Y81" i="1"/>
  <c r="AB14" i="1"/>
  <c r="AB91" i="1"/>
  <c r="AD60" i="1"/>
  <c r="AB33" i="1"/>
  <c r="X19" i="1"/>
  <c r="Y14" i="1"/>
  <c r="AA91" i="1"/>
  <c r="AB60" i="1"/>
  <c r="AA33" i="1"/>
  <c r="W19" i="1"/>
  <c r="X14" i="1"/>
  <c r="Z91" i="1"/>
  <c r="AD86" i="1"/>
  <c r="AF81" i="1"/>
  <c r="AA60" i="1"/>
  <c r="Z33" i="1"/>
  <c r="W14" i="1"/>
  <c r="Y91" i="1"/>
  <c r="AE81" i="1"/>
  <c r="AD65" i="1"/>
  <c r="Z60" i="1"/>
  <c r="Y33" i="1"/>
  <c r="AG91" i="1"/>
  <c r="Z65" i="1"/>
  <c r="Y60" i="1"/>
  <c r="AF19" i="1"/>
  <c r="X91" i="1"/>
  <c r="W91" i="1"/>
  <c r="AC81" i="1"/>
  <c r="Y65" i="1"/>
  <c r="W60" i="1"/>
  <c r="W33" i="1"/>
  <c r="AE19" i="1"/>
  <c r="AF14" i="1"/>
  <c r="AG81" i="1"/>
  <c r="AD81" i="1"/>
  <c r="X33" i="1"/>
  <c r="AB81" i="1"/>
  <c r="W65" i="1"/>
  <c r="AD19" i="1"/>
  <c r="AE14" i="1"/>
  <c r="AG19" i="1"/>
  <c r="AE15" i="1"/>
  <c r="AG101" i="1"/>
  <c r="AG5" i="1"/>
  <c r="X115" i="1"/>
  <c r="AA110" i="1"/>
  <c r="Z84" i="1"/>
  <c r="AA72" i="1"/>
  <c r="AF65" i="1"/>
  <c r="AC43" i="1"/>
  <c r="W17" i="1"/>
  <c r="AD12" i="1"/>
  <c r="AG60" i="1"/>
  <c r="AB72" i="1"/>
  <c r="W115" i="1"/>
  <c r="Z110" i="1"/>
  <c r="Y84" i="1"/>
  <c r="Z72" i="1"/>
  <c r="AE65" i="1"/>
  <c r="AB43" i="1"/>
  <c r="AC12" i="1"/>
  <c r="AA43" i="1"/>
  <c r="AA12" i="1"/>
  <c r="X84" i="1"/>
  <c r="X110" i="1"/>
  <c r="W84" i="1"/>
  <c r="X72" i="1"/>
  <c r="AC65" i="1"/>
  <c r="AE60" i="1"/>
  <c r="Z43" i="1"/>
  <c r="Y12" i="1"/>
  <c r="AG12" i="1"/>
  <c r="W72" i="1"/>
  <c r="AB65" i="1"/>
  <c r="Y43" i="1"/>
  <c r="X12" i="1"/>
  <c r="AG110" i="1"/>
  <c r="Y72" i="1"/>
  <c r="AF115" i="1"/>
  <c r="W110" i="1"/>
  <c r="AE115" i="1"/>
  <c r="AF89" i="1"/>
  <c r="AA65" i="1"/>
  <c r="AC60" i="1"/>
  <c r="X43" i="1"/>
  <c r="AD115" i="1"/>
  <c r="AD89" i="1"/>
  <c r="AF84" i="1"/>
  <c r="W43" i="1"/>
  <c r="AB115" i="1"/>
  <c r="AE110" i="1"/>
  <c r="Z89" i="1"/>
  <c r="AD84" i="1"/>
  <c r="AE72" i="1"/>
  <c r="X65" i="1"/>
  <c r="AA42" i="1"/>
  <c r="AD17" i="1"/>
  <c r="Z115" i="1"/>
  <c r="AC110" i="1"/>
  <c r="W89" i="1"/>
  <c r="AB84" i="1"/>
  <c r="AC72" i="1"/>
  <c r="X60" i="1"/>
  <c r="AE43" i="1"/>
  <c r="W42" i="1"/>
  <c r="AA17" i="1"/>
  <c r="Y115" i="1"/>
  <c r="AA84" i="1"/>
  <c r="AD43" i="1"/>
  <c r="Y17" i="1"/>
  <c r="AF12" i="1"/>
  <c r="AD42" i="1"/>
  <c r="AC42" i="1"/>
  <c r="AG72" i="1"/>
  <c r="AG42" i="1"/>
  <c r="AE42" i="1"/>
  <c r="AB42" i="1"/>
  <c r="AD69" i="1"/>
  <c r="AC69" i="1"/>
  <c r="Y113" i="1"/>
  <c r="Y41" i="1"/>
  <c r="Z17" i="1"/>
  <c r="AB12" i="1"/>
  <c r="AG115" i="1"/>
  <c r="AG113" i="1"/>
  <c r="W113" i="1"/>
  <c r="AE89" i="1"/>
  <c r="W41" i="1"/>
  <c r="X17" i="1"/>
  <c r="AF15" i="1"/>
  <c r="Z12" i="1"/>
  <c r="AG67" i="1"/>
  <c r="AD15" i="1"/>
  <c r="AB89" i="1"/>
  <c r="AF41" i="1"/>
  <c r="AC15" i="1"/>
  <c r="W12" i="1"/>
  <c r="AG84" i="1"/>
  <c r="AA89" i="1"/>
  <c r="AE41" i="1"/>
  <c r="AF17" i="1"/>
  <c r="AB15" i="1"/>
  <c r="AB113" i="1"/>
  <c r="X89" i="1"/>
  <c r="AB41" i="1"/>
  <c r="AC17" i="1"/>
  <c r="Y15" i="1"/>
  <c r="AE12" i="1"/>
  <c r="W15" i="1"/>
  <c r="Z48" i="1"/>
  <c r="Y42" i="1"/>
  <c r="AB23" i="1"/>
  <c r="X42" i="1"/>
  <c r="AA124" i="1"/>
  <c r="W74" i="1"/>
  <c r="AA39" i="1"/>
  <c r="AG53" i="1"/>
  <c r="AD49" i="1"/>
  <c r="AA79" i="1"/>
  <c r="Z5" i="1"/>
  <c r="Z123" i="1"/>
  <c r="AD7" i="1"/>
  <c r="AG17" i="1"/>
  <c r="AG70" i="1"/>
  <c r="Y102" i="1"/>
  <c r="AB18" i="1"/>
  <c r="W95" i="1"/>
  <c r="AC92" i="1"/>
  <c r="AG65" i="1"/>
  <c r="X130" i="1"/>
  <c r="W32" i="1"/>
  <c r="AA18" i="1"/>
  <c r="AA123" i="1"/>
  <c r="W120" i="1"/>
  <c r="AE118" i="1"/>
  <c r="AE112" i="1"/>
  <c r="Y109" i="1"/>
  <c r="Z102" i="1"/>
  <c r="X83" i="1"/>
  <c r="AB79" i="1"/>
  <c r="X74" i="1"/>
  <c r="AE69" i="1"/>
  <c r="W53" i="1"/>
  <c r="X32" i="1"/>
  <c r="W21" i="1"/>
  <c r="AC18" i="1"/>
  <c r="AA11" i="1"/>
  <c r="AE7" i="1"/>
  <c r="AA5" i="1"/>
  <c r="AG112" i="1"/>
  <c r="X102" i="1"/>
  <c r="AC7" i="1"/>
  <c r="X123" i="1"/>
  <c r="AF120" i="1"/>
  <c r="AB118" i="1"/>
  <c r="AB112" i="1"/>
  <c r="W102" i="1"/>
  <c r="Y79" i="1"/>
  <c r="AB69" i="1"/>
  <c r="AD58" i="1"/>
  <c r="AF53" i="1"/>
  <c r="AE40" i="1"/>
  <c r="AE37" i="1"/>
  <c r="AF21" i="1"/>
  <c r="Z18" i="1"/>
  <c r="X11" i="1"/>
  <c r="AB7" i="1"/>
  <c r="X5" i="1"/>
  <c r="M36" i="7"/>
  <c r="AV36" i="9" s="1"/>
  <c r="AG123" i="1"/>
  <c r="AG32" i="1"/>
  <c r="AG18" i="1"/>
  <c r="W123" i="1"/>
  <c r="AE120" i="1"/>
  <c r="AA118" i="1"/>
  <c r="AA112" i="1"/>
  <c r="AF83" i="1"/>
  <c r="X79" i="1"/>
  <c r="AF74" i="1"/>
  <c r="AA69" i="1"/>
  <c r="AC58" i="1"/>
  <c r="AE53" i="1"/>
  <c r="AD40" i="1"/>
  <c r="AD37" i="1"/>
  <c r="AF32" i="1"/>
  <c r="AE21" i="1"/>
  <c r="Y18" i="1"/>
  <c r="W11" i="1"/>
  <c r="AA7" i="1"/>
  <c r="W5" i="1"/>
  <c r="Y5" i="1"/>
  <c r="X125" i="1"/>
  <c r="AD120" i="1"/>
  <c r="Z118" i="1"/>
  <c r="Z112" i="1"/>
  <c r="AF109" i="1"/>
  <c r="AE83" i="1"/>
  <c r="W79" i="1"/>
  <c r="AE74" i="1"/>
  <c r="Z69" i="1"/>
  <c r="AB58" i="1"/>
  <c r="AD53" i="1"/>
  <c r="AC40" i="1"/>
  <c r="AC37" i="1"/>
  <c r="AE32" i="1"/>
  <c r="AD21" i="1"/>
  <c r="X18" i="1"/>
  <c r="Z7" i="1"/>
  <c r="AG109" i="1"/>
  <c r="AG120" i="1"/>
  <c r="AG40" i="1"/>
  <c r="AC120" i="1"/>
  <c r="Y118" i="1"/>
  <c r="Y112" i="1"/>
  <c r="AE109" i="1"/>
  <c r="AF102" i="1"/>
  <c r="AD83" i="1"/>
  <c r="AD74" i="1"/>
  <c r="Y69" i="1"/>
  <c r="AA58" i="1"/>
  <c r="AC53" i="1"/>
  <c r="AB40" i="1"/>
  <c r="AB37" i="1"/>
  <c r="AD32" i="1"/>
  <c r="AC21" i="1"/>
  <c r="W18" i="1"/>
  <c r="Y7" i="1"/>
  <c r="AG74" i="1"/>
  <c r="AG7" i="1"/>
  <c r="AF123" i="1"/>
  <c r="AB120" i="1"/>
  <c r="X118" i="1"/>
  <c r="X112" i="1"/>
  <c r="AD109" i="1"/>
  <c r="AE102" i="1"/>
  <c r="AC83" i="1"/>
  <c r="AC74" i="1"/>
  <c r="X69" i="1"/>
  <c r="Z58" i="1"/>
  <c r="AB53" i="1"/>
  <c r="AA40" i="1"/>
  <c r="AA37" i="1"/>
  <c r="AC32" i="1"/>
  <c r="AB21" i="1"/>
  <c r="AF11" i="1"/>
  <c r="X7" i="1"/>
  <c r="AF5" i="1"/>
  <c r="AG83" i="1"/>
  <c r="AG58" i="1"/>
  <c r="AE123" i="1"/>
  <c r="AA120" i="1"/>
  <c r="W118" i="1"/>
  <c r="W112" i="1"/>
  <c r="AC109" i="1"/>
  <c r="AD102" i="1"/>
  <c r="AB83" i="1"/>
  <c r="AF79" i="1"/>
  <c r="AB74" i="1"/>
  <c r="W69" i="1"/>
  <c r="Y58" i="1"/>
  <c r="AA53" i="1"/>
  <c r="Z40" i="1"/>
  <c r="Z37" i="1"/>
  <c r="AB32" i="1"/>
  <c r="AA21" i="1"/>
  <c r="AE11" i="1"/>
  <c r="W7" i="1"/>
  <c r="AE5" i="1"/>
  <c r="Z79" i="1"/>
  <c r="AD123" i="1"/>
  <c r="Z120" i="1"/>
  <c r="AB109" i="1"/>
  <c r="AC102" i="1"/>
  <c r="AA83" i="1"/>
  <c r="AE79" i="1"/>
  <c r="AA74" i="1"/>
  <c r="X58" i="1"/>
  <c r="Z53" i="1"/>
  <c r="Y40" i="1"/>
  <c r="Y37" i="1"/>
  <c r="AA32" i="1"/>
  <c r="Z21" i="1"/>
  <c r="AF18" i="1"/>
  <c r="AD11" i="1"/>
  <c r="AD5" i="1"/>
  <c r="AG102" i="1"/>
  <c r="AC123" i="1"/>
  <c r="Y120" i="1"/>
  <c r="AA109" i="1"/>
  <c r="AB102" i="1"/>
  <c r="Z83" i="1"/>
  <c r="AD79" i="1"/>
  <c r="Z74" i="1"/>
  <c r="W58" i="1"/>
  <c r="Y53" i="1"/>
  <c r="X40" i="1"/>
  <c r="X37" i="1"/>
  <c r="Z32" i="1"/>
  <c r="Y21" i="1"/>
  <c r="AE18" i="1"/>
  <c r="AC11" i="1"/>
  <c r="AC5" i="1"/>
  <c r="AG37" i="1"/>
  <c r="AG69" i="1"/>
  <c r="Y123" i="1"/>
  <c r="AB123" i="1"/>
  <c r="X120" i="1"/>
  <c r="AF118" i="1"/>
  <c r="AF112" i="1"/>
  <c r="Z109" i="1"/>
  <c r="AA102" i="1"/>
  <c r="Y83" i="1"/>
  <c r="AC79" i="1"/>
  <c r="Y74" i="1"/>
  <c r="AF69" i="1"/>
  <c r="X53" i="1"/>
  <c r="W40" i="1"/>
  <c r="W37" i="1"/>
  <c r="Y32" i="1"/>
  <c r="X21" i="1"/>
  <c r="AD18" i="1"/>
  <c r="AB11" i="1"/>
  <c r="AF7" i="1"/>
  <c r="AB5" i="1"/>
  <c r="W130" i="1"/>
  <c r="Z124" i="1"/>
  <c r="AF121" i="1"/>
  <c r="AB92" i="1"/>
  <c r="AF70" i="1"/>
  <c r="AF52" i="1"/>
  <c r="AC49" i="1"/>
  <c r="Z39" i="1"/>
  <c r="AA23" i="1"/>
  <c r="Y124" i="1"/>
  <c r="AE121" i="1"/>
  <c r="AA92" i="1"/>
  <c r="AE70" i="1"/>
  <c r="AE52" i="1"/>
  <c r="AB49" i="1"/>
  <c r="Y39" i="1"/>
  <c r="Z23" i="1"/>
  <c r="AG23" i="1"/>
  <c r="AG52" i="1"/>
  <c r="X124" i="1"/>
  <c r="AD121" i="1"/>
  <c r="AF95" i="1"/>
  <c r="Z92" i="1"/>
  <c r="AD70" i="1"/>
  <c r="AD52" i="1"/>
  <c r="AA49" i="1"/>
  <c r="X39" i="1"/>
  <c r="Y23" i="1"/>
  <c r="J38" i="7"/>
  <c r="AS38" i="9" s="1"/>
  <c r="AF130" i="1"/>
  <c r="W124" i="1"/>
  <c r="AC121" i="1"/>
  <c r="AE95" i="1"/>
  <c r="Y92" i="1"/>
  <c r="AC70" i="1"/>
  <c r="AC52" i="1"/>
  <c r="Z49" i="1"/>
  <c r="W39" i="1"/>
  <c r="X23" i="1"/>
  <c r="AG121" i="1"/>
  <c r="AE130" i="1"/>
  <c r="AB121" i="1"/>
  <c r="AD95" i="1"/>
  <c r="X92" i="1"/>
  <c r="AB70" i="1"/>
  <c r="AB52" i="1"/>
  <c r="Y49" i="1"/>
  <c r="W23" i="1"/>
  <c r="AG92" i="1"/>
  <c r="AD130" i="1"/>
  <c r="AA121" i="1"/>
  <c r="AC95" i="1"/>
  <c r="W92" i="1"/>
  <c r="AA70" i="1"/>
  <c r="AA52" i="1"/>
  <c r="X49" i="1"/>
  <c r="F51" i="7"/>
  <c r="AO51" i="9" s="1"/>
  <c r="AG39" i="1"/>
  <c r="AC130" i="1"/>
  <c r="AF124" i="1"/>
  <c r="Z121" i="1"/>
  <c r="AB95" i="1"/>
  <c r="Z70" i="1"/>
  <c r="Z52" i="1"/>
  <c r="W49" i="1"/>
  <c r="AF39" i="1"/>
  <c r="AB130" i="1"/>
  <c r="AE124" i="1"/>
  <c r="Y121" i="1"/>
  <c r="AA95" i="1"/>
  <c r="Y70" i="1"/>
  <c r="Y52" i="1"/>
  <c r="AE39" i="1"/>
  <c r="AF23" i="1"/>
  <c r="J37" i="7"/>
  <c r="AS37" i="9" s="1"/>
  <c r="AG130" i="1"/>
  <c r="AG124" i="1"/>
  <c r="AA130" i="1"/>
  <c r="AD124" i="1"/>
  <c r="X121" i="1"/>
  <c r="Z95" i="1"/>
  <c r="AF92" i="1"/>
  <c r="X70" i="1"/>
  <c r="X52" i="1"/>
  <c r="AD39" i="1"/>
  <c r="AE23" i="1"/>
  <c r="AG95" i="1"/>
  <c r="Z130" i="1"/>
  <c r="AC124" i="1"/>
  <c r="W121" i="1"/>
  <c r="Y95" i="1"/>
  <c r="AE92" i="1"/>
  <c r="W70" i="1"/>
  <c r="W52" i="1"/>
  <c r="AF49" i="1"/>
  <c r="AC39" i="1"/>
  <c r="AD23" i="1"/>
  <c r="M37" i="7"/>
  <c r="AV37" i="9" s="1"/>
  <c r="AG49" i="1"/>
  <c r="Y130" i="1"/>
  <c r="AB124" i="1"/>
  <c r="X95" i="1"/>
  <c r="AD92" i="1"/>
  <c r="AE49" i="1"/>
  <c r="AB39" i="1"/>
  <c r="AC23" i="1"/>
  <c r="AV2" i="9"/>
  <c r="W77" i="1"/>
  <c r="Y48" i="1"/>
  <c r="AA31" i="1"/>
  <c r="H45" i="7"/>
  <c r="AQ45" i="9" s="1"/>
  <c r="AG86" i="1"/>
  <c r="AA103" i="1"/>
  <c r="W71" i="1"/>
  <c r="AE51" i="1"/>
  <c r="W29" i="1"/>
  <c r="K38" i="7"/>
  <c r="AT38" i="9" s="1"/>
  <c r="D43" i="7"/>
  <c r="AM43" i="9" s="1"/>
  <c r="Z103" i="1"/>
  <c r="X96" i="1"/>
  <c r="AB86" i="1"/>
  <c r="AD75" i="1"/>
  <c r="AD51" i="1"/>
  <c r="X48" i="1"/>
  <c r="AF46" i="1"/>
  <c r="AB38" i="1"/>
  <c r="Z31" i="1"/>
  <c r="L38" i="7"/>
  <c r="AU38" i="9" s="1"/>
  <c r="H42" i="7"/>
  <c r="AQ42" i="9" s="1"/>
  <c r="L43" i="7"/>
  <c r="AU43" i="9" s="1"/>
  <c r="AL36" i="9"/>
  <c r="J39" i="7"/>
  <c r="AS39" i="9" s="1"/>
  <c r="AL40" i="9"/>
  <c r="AG21" i="1"/>
  <c r="AG77" i="1"/>
  <c r="Y96" i="1"/>
  <c r="AC86" i="1"/>
  <c r="AE75" i="1"/>
  <c r="AC38" i="1"/>
  <c r="J43" i="7"/>
  <c r="AS43" i="9" s="1"/>
  <c r="H36" i="7"/>
  <c r="AQ36" i="9" s="1"/>
  <c r="G48" i="7"/>
  <c r="AP48" i="9" s="1"/>
  <c r="AG48" i="1"/>
  <c r="Y103" i="1"/>
  <c r="W96" i="1"/>
  <c r="AA86" i="1"/>
  <c r="AC75" i="1"/>
  <c r="AC51" i="1"/>
  <c r="W48" i="1"/>
  <c r="AE46" i="1"/>
  <c r="AA38" i="1"/>
  <c r="Y31" i="1"/>
  <c r="M38" i="7"/>
  <c r="AV38" i="9" s="1"/>
  <c r="J42" i="7"/>
  <c r="AS42" i="9" s="1"/>
  <c r="I43" i="7"/>
  <c r="AR43" i="9" s="1"/>
  <c r="AN2" i="9"/>
  <c r="F36" i="7"/>
  <c r="AO36" i="9" s="1"/>
  <c r="G42" i="7"/>
  <c r="AP42" i="9" s="1"/>
  <c r="AR2" i="9"/>
  <c r="AG71" i="1"/>
  <c r="AF71" i="1"/>
  <c r="L37" i="7"/>
  <c r="AU37" i="9" s="1"/>
  <c r="Z86" i="1"/>
  <c r="AB75" i="1"/>
  <c r="Z38" i="1"/>
  <c r="G39" i="7"/>
  <c r="AP39" i="9" s="1"/>
  <c r="AE125" i="1"/>
  <c r="W103" i="1"/>
  <c r="Y86" i="1"/>
  <c r="AE77" i="1"/>
  <c r="AA75" i="1"/>
  <c r="AE71" i="1"/>
  <c r="AA51" i="1"/>
  <c r="AC46" i="1"/>
  <c r="Y38" i="1"/>
  <c r="W31" i="1"/>
  <c r="AE29" i="1"/>
  <c r="AL38" i="9"/>
  <c r="J41" i="7"/>
  <c r="AS41" i="9" s="1"/>
  <c r="K49" i="7"/>
  <c r="AT49" i="9" s="1"/>
  <c r="M39" i="7"/>
  <c r="AV39" i="9" s="1"/>
  <c r="E40" i="7"/>
  <c r="AN40" i="9" s="1"/>
  <c r="L42" i="7"/>
  <c r="AU42" i="9" s="1"/>
  <c r="AL43" i="9"/>
  <c r="J36" i="7"/>
  <c r="AS36" i="9" s="1"/>
  <c r="AG38" i="1"/>
  <c r="AG103" i="1"/>
  <c r="AF77" i="1"/>
  <c r="AD125" i="1"/>
  <c r="AF96" i="1"/>
  <c r="X86" i="1"/>
  <c r="AD77" i="1"/>
  <c r="Z75" i="1"/>
  <c r="AD71" i="1"/>
  <c r="Z51" i="1"/>
  <c r="AF48" i="1"/>
  <c r="AB46" i="1"/>
  <c r="X38" i="1"/>
  <c r="AD29" i="1"/>
  <c r="D38" i="7"/>
  <c r="AM38" i="9" s="1"/>
  <c r="H40" i="7"/>
  <c r="AQ40" i="9" s="1"/>
  <c r="E43" i="7"/>
  <c r="AN43" i="9" s="1"/>
  <c r="I36" i="7"/>
  <c r="AR36" i="9" s="1"/>
  <c r="L40" i="7"/>
  <c r="AU40" i="9" s="1"/>
  <c r="AU2" i="9"/>
  <c r="X103" i="1"/>
  <c r="AB51" i="1"/>
  <c r="AF29" i="1"/>
  <c r="AC125" i="1"/>
  <c r="AE96" i="1"/>
  <c r="W86" i="1"/>
  <c r="AC77" i="1"/>
  <c r="Y75" i="1"/>
  <c r="AC71" i="1"/>
  <c r="Y51" i="1"/>
  <c r="AE48" i="1"/>
  <c r="AA46" i="1"/>
  <c r="W38" i="1"/>
  <c r="AC29" i="1"/>
  <c r="E38" i="7"/>
  <c r="AN38" i="9" s="1"/>
  <c r="F49" i="7"/>
  <c r="AO49" i="9" s="1"/>
  <c r="H41" i="7"/>
  <c r="AQ41" i="9" s="1"/>
  <c r="AO2" i="9"/>
  <c r="I39" i="7"/>
  <c r="AR39" i="9" s="1"/>
  <c r="F42" i="7"/>
  <c r="AO42" i="9" s="1"/>
  <c r="AG46" i="1"/>
  <c r="AG79" i="1"/>
  <c r="AF125" i="1"/>
  <c r="AD46" i="1"/>
  <c r="X31" i="1"/>
  <c r="G41" i="7"/>
  <c r="AP41" i="9" s="1"/>
  <c r="AB125" i="1"/>
  <c r="AF103" i="1"/>
  <c r="AD96" i="1"/>
  <c r="AB77" i="1"/>
  <c r="X75" i="1"/>
  <c r="AB71" i="1"/>
  <c r="X51" i="1"/>
  <c r="AD48" i="1"/>
  <c r="Z46" i="1"/>
  <c r="AF31" i="1"/>
  <c r="AB29" i="1"/>
  <c r="F38" i="7"/>
  <c r="AO38" i="9" s="1"/>
  <c r="M41" i="7"/>
  <c r="AV41" i="9" s="1"/>
  <c r="M43" i="7"/>
  <c r="AV43" i="9" s="1"/>
  <c r="E41" i="7"/>
  <c r="AN41" i="9" s="1"/>
  <c r="G37" i="7"/>
  <c r="AP37" i="9" s="1"/>
  <c r="I40" i="7"/>
  <c r="AR40" i="9" s="1"/>
  <c r="AA77" i="1"/>
  <c r="W75" i="1"/>
  <c r="AA71" i="1"/>
  <c r="W51" i="1"/>
  <c r="Y46" i="1"/>
  <c r="AE31" i="1"/>
  <c r="AA29" i="1"/>
  <c r="G38" i="7"/>
  <c r="AP38" i="9" s="1"/>
  <c r="I42" i="7"/>
  <c r="AR42" i="9" s="1"/>
  <c r="K39" i="7"/>
  <c r="AT39" i="9" s="1"/>
  <c r="AL41" i="9"/>
  <c r="F39" i="7"/>
  <c r="AO39" i="9" s="1"/>
  <c r="AG96" i="1"/>
  <c r="M42" i="7"/>
  <c r="AV42" i="9" s="1"/>
  <c r="AA125" i="1"/>
  <c r="AE103" i="1"/>
  <c r="AC96" i="1"/>
  <c r="AC48" i="1"/>
  <c r="Z125" i="1"/>
  <c r="AD103" i="1"/>
  <c r="AB96" i="1"/>
  <c r="AF86" i="1"/>
  <c r="Z77" i="1"/>
  <c r="Z71" i="1"/>
  <c r="AB48" i="1"/>
  <c r="X46" i="1"/>
  <c r="AF38" i="1"/>
  <c r="AD31" i="1"/>
  <c r="Z29" i="1"/>
  <c r="H38" i="7"/>
  <c r="AQ38" i="9" s="1"/>
  <c r="F43" i="7"/>
  <c r="AO43" i="9" s="1"/>
  <c r="M40" i="7"/>
  <c r="AV40" i="9" s="1"/>
  <c r="H43" i="7"/>
  <c r="AQ43" i="9" s="1"/>
  <c r="K42" i="7"/>
  <c r="AT42" i="9" s="1"/>
  <c r="D37" i="7"/>
  <c r="AM37" i="9" s="1"/>
  <c r="AG75" i="1"/>
  <c r="W125" i="1"/>
  <c r="Y125" i="1"/>
  <c r="AC103" i="1"/>
  <c r="AA96" i="1"/>
  <c r="AE86" i="1"/>
  <c r="Y77" i="1"/>
  <c r="Y71" i="1"/>
  <c r="AA48" i="1"/>
  <c r="W46" i="1"/>
  <c r="AE38" i="1"/>
  <c r="AC31" i="1"/>
  <c r="Y29" i="1"/>
  <c r="I38" i="7"/>
  <c r="AR38" i="9" s="1"/>
  <c r="D42" i="7"/>
  <c r="AM42" i="9" s="1"/>
  <c r="F47" i="7"/>
  <c r="AO47" i="9" s="1"/>
  <c r="F41" i="7"/>
  <c r="AO41" i="9" s="1"/>
  <c r="J47" i="7"/>
  <c r="AS47" i="9" s="1"/>
  <c r="K40" i="7"/>
  <c r="AT40" i="9" s="1"/>
  <c r="AT2" i="9"/>
  <c r="AG57" i="1"/>
  <c r="AG31" i="1"/>
  <c r="AG125" i="1"/>
  <c r="G43" i="7"/>
  <c r="AP43" i="9" s="1"/>
  <c r="H37" i="7"/>
  <c r="AQ37" i="9" s="1"/>
  <c r="K36" i="7"/>
  <c r="AT36" i="9" s="1"/>
  <c r="E37" i="7"/>
  <c r="AN37" i="9" s="1"/>
  <c r="K41" i="7"/>
  <c r="AT41" i="9" s="1"/>
  <c r="L39" i="7"/>
  <c r="AU39" i="9" s="1"/>
  <c r="I37" i="7"/>
  <c r="AR37" i="9" s="1"/>
  <c r="AS2" i="9"/>
  <c r="H39" i="7"/>
  <c r="AQ39" i="9" s="1"/>
  <c r="L41" i="7"/>
  <c r="AU41" i="9" s="1"/>
  <c r="G36" i="7"/>
  <c r="AP36" i="9" s="1"/>
  <c r="F37" i="7"/>
  <c r="AO37" i="9" s="1"/>
  <c r="F48" i="7"/>
  <c r="AO48" i="9" s="1"/>
  <c r="F40" i="7"/>
  <c r="AO40" i="9" s="1"/>
  <c r="AM2" i="9"/>
  <c r="D36" i="7"/>
  <c r="AM36" i="9" s="1"/>
  <c r="L36" i="7"/>
  <c r="AU36" i="9" s="1"/>
  <c r="D41" i="7"/>
  <c r="AM41" i="9" s="1"/>
  <c r="E36" i="7"/>
  <c r="AN36" i="9" s="1"/>
  <c r="J40" i="7"/>
  <c r="AS40" i="9" s="1"/>
  <c r="AL42" i="9"/>
  <c r="AL37" i="9"/>
  <c r="D40" i="7"/>
  <c r="AM40" i="9" s="1"/>
  <c r="AL39" i="9"/>
  <c r="K37" i="7"/>
  <c r="AT37" i="9" s="1"/>
  <c r="I41" i="7"/>
  <c r="AR41" i="9" s="1"/>
  <c r="E42" i="7"/>
  <c r="AN42" i="9" s="1"/>
  <c r="AQ2" i="9"/>
  <c r="G40" i="7"/>
  <c r="AP40" i="9" s="1"/>
  <c r="AP2" i="9"/>
  <c r="E39" i="7"/>
  <c r="AN39" i="9" s="1"/>
  <c r="K43" i="7"/>
  <c r="AT43" i="9" s="1"/>
  <c r="D39" i="7"/>
  <c r="AM39" i="9" s="1"/>
  <c r="M48" i="7"/>
  <c r="AV48" i="9" s="1"/>
  <c r="J1" i="1"/>
  <c r="I1" i="1"/>
  <c r="H1" i="1"/>
  <c r="D1" i="1"/>
  <c r="C1" i="1"/>
  <c r="O206" i="1" l="1"/>
  <c r="GW15" i="6" s="1"/>
  <c r="O183" i="1"/>
  <c r="FZ15" i="6" s="1"/>
  <c r="O210" i="1"/>
  <c r="HA15" i="6" s="1"/>
  <c r="O197" i="1"/>
  <c r="GN15" i="6" s="1"/>
  <c r="O186" i="1"/>
  <c r="GC15" i="6" s="1"/>
  <c r="O202" i="1"/>
  <c r="GS15" i="6" s="1"/>
  <c r="O181" i="1"/>
  <c r="FX15" i="6" s="1"/>
  <c r="O218" i="1"/>
  <c r="HI15" i="6" s="1"/>
  <c r="O182" i="1"/>
  <c r="FY15" i="6" s="1"/>
  <c r="O180" i="1"/>
  <c r="FW15" i="6" s="1"/>
  <c r="O205" i="1"/>
  <c r="GV15" i="6" s="1"/>
  <c r="O213" i="1"/>
  <c r="HD15" i="6" s="1"/>
  <c r="O192" i="1"/>
  <c r="GI15" i="6" s="1"/>
  <c r="O187" i="1"/>
  <c r="GD15" i="6" s="1"/>
  <c r="O207" i="1"/>
  <c r="GX15" i="6" s="1"/>
  <c r="O191" i="1"/>
  <c r="GH15" i="6" s="1"/>
  <c r="O211" i="1"/>
  <c r="HB15" i="6" s="1"/>
  <c r="O184" i="1"/>
  <c r="GA15" i="6" s="1"/>
  <c r="O201" i="1"/>
  <c r="GR15" i="6" s="1"/>
  <c r="O214" i="1"/>
  <c r="HE15" i="6" s="1"/>
  <c r="O212" i="1"/>
  <c r="HC15" i="6" s="1"/>
  <c r="O189" i="1"/>
  <c r="GF15" i="6" s="1"/>
  <c r="O208" i="1"/>
  <c r="GY15" i="6" s="1"/>
  <c r="O188" i="1"/>
  <c r="GE15" i="6" s="1"/>
  <c r="O198" i="1"/>
  <c r="GO15" i="6" s="1"/>
  <c r="O204" i="1"/>
  <c r="GU15" i="6" s="1"/>
  <c r="O216" i="1"/>
  <c r="HG15" i="6" s="1"/>
  <c r="O193" i="1"/>
  <c r="GJ15" i="6" s="1"/>
  <c r="O209" i="1"/>
  <c r="GZ15" i="6" s="1"/>
  <c r="O217" i="1"/>
  <c r="HH15" i="6" s="1"/>
  <c r="O199" i="1"/>
  <c r="GP15" i="6" s="1"/>
  <c r="O219" i="1"/>
  <c r="HJ15" i="6" s="1"/>
  <c r="O185" i="1"/>
  <c r="GB15" i="6" s="1"/>
  <c r="O195" i="1"/>
  <c r="GL15" i="6" s="1"/>
  <c r="O194" i="1"/>
  <c r="GK15" i="6" s="1"/>
  <c r="O196" i="1"/>
  <c r="GM15" i="6" s="1"/>
  <c r="O200" i="1"/>
  <c r="GQ15" i="6" s="1"/>
  <c r="O190" i="1"/>
  <c r="GG15" i="6" s="1"/>
  <c r="O215" i="1"/>
  <c r="HF15" i="6" s="1"/>
  <c r="O203" i="1"/>
  <c r="GT15" i="6" s="1"/>
  <c r="BY4" i="8"/>
  <c r="BY11" i="6"/>
  <c r="CO3" i="8"/>
  <c r="CO13" i="6"/>
  <c r="CC3" i="8"/>
  <c r="CC13" i="6"/>
  <c r="AW3" i="8"/>
  <c r="AW13" i="6"/>
  <c r="AT92" i="1"/>
  <c r="BK3" i="8"/>
  <c r="BK13" i="6"/>
  <c r="BG3" i="8"/>
  <c r="BG13" i="6"/>
  <c r="G49" i="7"/>
  <c r="AP49" i="9" s="1"/>
  <c r="BF14" i="6"/>
  <c r="AP3" i="8"/>
  <c r="AP13" i="6"/>
  <c r="DW3" i="8"/>
  <c r="DW13" i="6"/>
  <c r="H3" i="8"/>
  <c r="H13" i="6"/>
  <c r="AT103" i="1"/>
  <c r="CX14" i="6"/>
  <c r="CO4" i="8"/>
  <c r="CO11" i="6"/>
  <c r="AY3" i="8"/>
  <c r="AY13" i="6"/>
  <c r="DE3" i="8"/>
  <c r="DE13" i="6"/>
  <c r="DM3" i="8"/>
  <c r="DM13" i="6"/>
  <c r="Y3" i="8"/>
  <c r="Y13" i="6"/>
  <c r="CC5" i="8"/>
  <c r="CC12" i="6"/>
  <c r="AT73" i="1"/>
  <c r="BT14" i="6"/>
  <c r="AH3" i="8"/>
  <c r="AH13" i="6"/>
  <c r="X4" i="8"/>
  <c r="X11" i="6"/>
  <c r="W3" i="8"/>
  <c r="W13" i="6"/>
  <c r="AT62" i="1"/>
  <c r="BI14" i="6"/>
  <c r="CE5" i="8"/>
  <c r="CE12" i="6"/>
  <c r="DR2" i="8"/>
  <c r="DR14" i="6"/>
  <c r="BS3" i="8"/>
  <c r="BS13" i="6"/>
  <c r="P3" i="8"/>
  <c r="P13" i="6"/>
  <c r="BR4" i="8"/>
  <c r="BR11" i="6"/>
  <c r="CG3" i="8"/>
  <c r="CG13" i="6"/>
  <c r="AT15" i="1"/>
  <c r="N14" i="6"/>
  <c r="B5" i="8"/>
  <c r="B12" i="6"/>
  <c r="AC3" i="8"/>
  <c r="AC13" i="6"/>
  <c r="BC98" i="1"/>
  <c r="CS14" i="6"/>
  <c r="AT58" i="1"/>
  <c r="BE14" i="6"/>
  <c r="E3" i="8"/>
  <c r="E13" i="6"/>
  <c r="DR5" i="8"/>
  <c r="DR12" i="6"/>
  <c r="N4" i="8"/>
  <c r="N11" i="6"/>
  <c r="AT3" i="1"/>
  <c r="B14" i="6"/>
  <c r="DN3" i="8"/>
  <c r="DN13" i="6"/>
  <c r="AW4" i="8"/>
  <c r="BG5" i="8"/>
  <c r="BG12" i="6"/>
  <c r="DU3" i="8"/>
  <c r="DU13" i="6"/>
  <c r="H5" i="8"/>
  <c r="H12" i="6"/>
  <c r="CX5" i="8"/>
  <c r="CX12" i="6"/>
  <c r="AU3" i="8"/>
  <c r="AU13" i="6"/>
  <c r="BC2" i="8"/>
  <c r="BC14" i="6"/>
  <c r="DC2" i="8"/>
  <c r="DC14" i="6"/>
  <c r="BT3" i="8"/>
  <c r="BT13" i="6"/>
  <c r="BC19" i="1"/>
  <c r="R14" i="6"/>
  <c r="BA24" i="1"/>
  <c r="W14" i="6"/>
  <c r="BJ3" i="8"/>
  <c r="BJ13" i="6"/>
  <c r="CM3" i="8"/>
  <c r="CM13" i="6"/>
  <c r="CU3" i="8"/>
  <c r="CU13" i="6"/>
  <c r="AT72" i="1"/>
  <c r="BS14" i="6"/>
  <c r="AW33" i="1"/>
  <c r="AF14" i="6"/>
  <c r="N3" i="8"/>
  <c r="N13" i="6"/>
  <c r="AT20" i="1"/>
  <c r="S14" i="6"/>
  <c r="AT30" i="1"/>
  <c r="AC14" i="6"/>
  <c r="CI4" i="8"/>
  <c r="CI11" i="6"/>
  <c r="DA3" i="8"/>
  <c r="DA13" i="6"/>
  <c r="AT61" i="1"/>
  <c r="BH14" i="6"/>
  <c r="AT60" i="1"/>
  <c r="BG14" i="6"/>
  <c r="AT95" i="1"/>
  <c r="CP14" i="6"/>
  <c r="CW3" i="8"/>
  <c r="CW13" i="6"/>
  <c r="AT129" i="1"/>
  <c r="DX14" i="6"/>
  <c r="X3" i="8"/>
  <c r="X13" i="6"/>
  <c r="BB43" i="1"/>
  <c r="AP14" i="6"/>
  <c r="CX3" i="8"/>
  <c r="CX13" i="6"/>
  <c r="CP5" i="8"/>
  <c r="CP12" i="6"/>
  <c r="DK3" i="8"/>
  <c r="DK13" i="6"/>
  <c r="CZ3" i="8"/>
  <c r="CZ13" i="6"/>
  <c r="BD111" i="1"/>
  <c r="DF14" i="6"/>
  <c r="AI3" i="8"/>
  <c r="AI13" i="6"/>
  <c r="DT5" i="8"/>
  <c r="DT12" i="6"/>
  <c r="BQ3" i="8"/>
  <c r="BQ13" i="6"/>
  <c r="F4" i="8"/>
  <c r="F11" i="6"/>
  <c r="AF3" i="8"/>
  <c r="AF13" i="6"/>
  <c r="L48" i="7"/>
  <c r="AU48" i="9" s="1"/>
  <c r="AT120" i="1"/>
  <c r="AY64" i="1"/>
  <c r="BK14" i="6"/>
  <c r="BF3" i="8"/>
  <c r="BF13" i="6"/>
  <c r="AL3" i="8"/>
  <c r="AL13" i="6"/>
  <c r="DP3" i="8"/>
  <c r="DP13" i="6"/>
  <c r="AT9" i="1"/>
  <c r="H14" i="6"/>
  <c r="CX4" i="8"/>
  <c r="CX11" i="6"/>
  <c r="AT94" i="1"/>
  <c r="CO14" i="6"/>
  <c r="AT52" i="1"/>
  <c r="AY14" i="6"/>
  <c r="AT48" i="1"/>
  <c r="AU14" i="6"/>
  <c r="AT13" i="1"/>
  <c r="L14" i="6"/>
  <c r="AT47" i="1"/>
  <c r="AT14" i="6"/>
  <c r="AT14" i="1"/>
  <c r="M14" i="6"/>
  <c r="AT26" i="9" s="1"/>
  <c r="AT118" i="1"/>
  <c r="DM14" i="6"/>
  <c r="Q3" i="8"/>
  <c r="Q13" i="6"/>
  <c r="AT74" i="1"/>
  <c r="BU14" i="6"/>
  <c r="R3" i="8"/>
  <c r="R13" i="6"/>
  <c r="AT100" i="1"/>
  <c r="CU14" i="6"/>
  <c r="BI3" i="8"/>
  <c r="BI13" i="6"/>
  <c r="BQ2" i="8"/>
  <c r="BQ14" i="6"/>
  <c r="O3" i="8"/>
  <c r="O13" i="6"/>
  <c r="BB3" i="8"/>
  <c r="BB13" i="6"/>
  <c r="CI3" i="8"/>
  <c r="CI13" i="6"/>
  <c r="CS3" i="8"/>
  <c r="CS13" i="6"/>
  <c r="BH3" i="8"/>
  <c r="BH13" i="6"/>
  <c r="AT35" i="1"/>
  <c r="AH14" i="6"/>
  <c r="AT68" i="1"/>
  <c r="BO14" i="6"/>
  <c r="BD4" i="8"/>
  <c r="BD11" i="6"/>
  <c r="BC3" i="8"/>
  <c r="BC13" i="6"/>
  <c r="L3" i="8"/>
  <c r="L13" i="6"/>
  <c r="AT18" i="1"/>
  <c r="Q14" i="6"/>
  <c r="DC3" i="8"/>
  <c r="DC13" i="6"/>
  <c r="U3" i="8"/>
  <c r="U13" i="6"/>
  <c r="AM3" i="8"/>
  <c r="AM13" i="6"/>
  <c r="AT67" i="1"/>
  <c r="BN14" i="6"/>
  <c r="AT63" i="1"/>
  <c r="BJ14" i="6"/>
  <c r="BI5" i="8"/>
  <c r="BI12" i="6"/>
  <c r="O4" i="8"/>
  <c r="O11" i="6"/>
  <c r="CB3" i="8"/>
  <c r="CB13" i="6"/>
  <c r="AT55" i="1"/>
  <c r="BB14" i="6"/>
  <c r="AT88" i="1"/>
  <c r="CI14" i="6"/>
  <c r="CS5" i="8"/>
  <c r="CS12" i="6"/>
  <c r="AZ3" i="8"/>
  <c r="AZ13" i="6"/>
  <c r="AT21" i="1"/>
  <c r="T14" i="6"/>
  <c r="Z3" i="8"/>
  <c r="Z13" i="6"/>
  <c r="DJ4" i="8"/>
  <c r="DJ11" i="6"/>
  <c r="AT17" i="1"/>
  <c r="P14" i="6"/>
  <c r="H4" i="8"/>
  <c r="AT110" i="1"/>
  <c r="DG4" i="8"/>
  <c r="DG11" i="6"/>
  <c r="AT39" i="1"/>
  <c r="AL14" i="6"/>
  <c r="BD3" i="8"/>
  <c r="BD13" i="6"/>
  <c r="AN3" i="8"/>
  <c r="AN13" i="6"/>
  <c r="DI3" i="8"/>
  <c r="DI13" i="6"/>
  <c r="CQ3" i="8"/>
  <c r="CQ13" i="6"/>
  <c r="AT3" i="8"/>
  <c r="AT13" i="6"/>
  <c r="M3" i="8"/>
  <c r="M13" i="6"/>
  <c r="DY3" i="8"/>
  <c r="DY13" i="6"/>
  <c r="Q4" i="8"/>
  <c r="Q11" i="6"/>
  <c r="BU3" i="8"/>
  <c r="BU13" i="6"/>
  <c r="AT97" i="1"/>
  <c r="CR14" i="6"/>
  <c r="R4" i="8"/>
  <c r="R11" i="6"/>
  <c r="AA3" i="8"/>
  <c r="AA13" i="6"/>
  <c r="BN3" i="8"/>
  <c r="BN13" i="6"/>
  <c r="AT113" i="1"/>
  <c r="DH14" i="6"/>
  <c r="AD3" i="8"/>
  <c r="AD13" i="6"/>
  <c r="BL3" i="8"/>
  <c r="BL13" i="6"/>
  <c r="DO3" i="8"/>
  <c r="DO13" i="6"/>
  <c r="AT16" i="1"/>
  <c r="O14" i="6"/>
  <c r="CB5" i="8"/>
  <c r="CB12" i="6"/>
  <c r="AX3" i="8"/>
  <c r="AX13" i="6"/>
  <c r="S3" i="8"/>
  <c r="S13" i="6"/>
  <c r="AO3" i="8"/>
  <c r="AO13" i="6"/>
  <c r="AT106" i="1"/>
  <c r="DA14" i="6"/>
  <c r="V5" i="8"/>
  <c r="DG3" i="8"/>
  <c r="DG13" i="6"/>
  <c r="BO3" i="8"/>
  <c r="BO13" i="6"/>
  <c r="BA5" i="1"/>
  <c r="D14" i="6"/>
  <c r="AT8" i="1"/>
  <c r="G14" i="6"/>
  <c r="AT37" i="1"/>
  <c r="AJ14" i="6"/>
  <c r="AT41" i="1"/>
  <c r="AN14" i="6"/>
  <c r="DI2" i="8"/>
  <c r="DI14" i="6"/>
  <c r="AT29" i="1"/>
  <c r="AB14" i="6"/>
  <c r="AT22" i="1"/>
  <c r="U14" i="6"/>
  <c r="CH3" i="8"/>
  <c r="CH13" i="6"/>
  <c r="CR3" i="8"/>
  <c r="CR13" i="6"/>
  <c r="AT40" i="1"/>
  <c r="AM14" i="6"/>
  <c r="AT28" i="1"/>
  <c r="AA14" i="6"/>
  <c r="BN5" i="8"/>
  <c r="BN12" i="6"/>
  <c r="DH3" i="8"/>
  <c r="DH13" i="6"/>
  <c r="AT31" i="1"/>
  <c r="AD14" i="6"/>
  <c r="AT65" i="1"/>
  <c r="BL14" i="6"/>
  <c r="CA3" i="8"/>
  <c r="CA13" i="6"/>
  <c r="AT81" i="1"/>
  <c r="CB14" i="6"/>
  <c r="AT42" i="1"/>
  <c r="AO14" i="6"/>
  <c r="CD3" i="8"/>
  <c r="CD13" i="6"/>
  <c r="I3" i="8"/>
  <c r="I13" i="6"/>
  <c r="AT112" i="1"/>
  <c r="DG14" i="6"/>
  <c r="D4" i="8"/>
  <c r="D11" i="6"/>
  <c r="AJ3" i="8"/>
  <c r="AJ13" i="6"/>
  <c r="DS3" i="8"/>
  <c r="DS13" i="6"/>
  <c r="AT57" i="1"/>
  <c r="BD14" i="6"/>
  <c r="DI4" i="8"/>
  <c r="DI11" i="6"/>
  <c r="AT85" i="1"/>
  <c r="CF14" i="6"/>
  <c r="AT107" i="1"/>
  <c r="DB14" i="6"/>
  <c r="AT130" i="1"/>
  <c r="DY14" i="6"/>
  <c r="CL3" i="8"/>
  <c r="CL13" i="6"/>
  <c r="AB4" i="8"/>
  <c r="AB11" i="6"/>
  <c r="AG3" i="8"/>
  <c r="AG13" i="6"/>
  <c r="CH5" i="8"/>
  <c r="CH12" i="6"/>
  <c r="DV3" i="8"/>
  <c r="DV13" i="6"/>
  <c r="AQ2" i="8"/>
  <c r="AQ14" i="6"/>
  <c r="AE5" i="8"/>
  <c r="AE12" i="6"/>
  <c r="CN3" i="8"/>
  <c r="CN13" i="6"/>
  <c r="BV3" i="8"/>
  <c r="BV13" i="6"/>
  <c r="AT109" i="1"/>
  <c r="DD14" i="6"/>
  <c r="BW3" i="8"/>
  <c r="BW13" i="6"/>
  <c r="BP3" i="8"/>
  <c r="BP13" i="6"/>
  <c r="CT3" i="8"/>
  <c r="CT13" i="6"/>
  <c r="AY8" i="1"/>
  <c r="BD5" i="1"/>
  <c r="AT102" i="1"/>
  <c r="AT54" i="1"/>
  <c r="D3" i="8"/>
  <c r="D13" i="6"/>
  <c r="AT124" i="1"/>
  <c r="DS14" i="6"/>
  <c r="AT38" i="1"/>
  <c r="AK14" i="6"/>
  <c r="CY3" i="8"/>
  <c r="CY13" i="6"/>
  <c r="CF3" i="8"/>
  <c r="CF13" i="6"/>
  <c r="BM3" i="8"/>
  <c r="BM13" i="6"/>
  <c r="AR3" i="8"/>
  <c r="AR13" i="6"/>
  <c r="AT91" i="1"/>
  <c r="CL14" i="6"/>
  <c r="AB3" i="8"/>
  <c r="AB13" i="6"/>
  <c r="AG4" i="8"/>
  <c r="AG11" i="6"/>
  <c r="AT87" i="1"/>
  <c r="CH14" i="6"/>
  <c r="AU115" i="1"/>
  <c r="DJ14" i="6"/>
  <c r="BA3" i="8"/>
  <c r="BA13" i="6"/>
  <c r="BX3" i="8"/>
  <c r="BX13" i="6"/>
  <c r="DD3" i="8"/>
  <c r="DD13" i="6"/>
  <c r="DL3" i="8"/>
  <c r="DL13" i="6"/>
  <c r="AT101" i="1"/>
  <c r="CV14" i="6"/>
  <c r="BY3" i="8"/>
  <c r="BY13" i="6"/>
  <c r="AY46" i="1"/>
  <c r="AS14" i="6"/>
  <c r="BZ5" i="8"/>
  <c r="BZ12" i="6"/>
  <c r="DK4" i="8"/>
  <c r="DK11" i="6"/>
  <c r="I48" i="7"/>
  <c r="AR48" i="9" s="1"/>
  <c r="E14" i="6"/>
  <c r="AT26" i="1"/>
  <c r="Y14" i="6"/>
  <c r="AT84" i="1"/>
  <c r="CE14" i="6"/>
  <c r="DR3" i="8"/>
  <c r="DR13" i="6"/>
  <c r="BR3" i="8"/>
  <c r="BR13" i="6"/>
  <c r="AT86" i="1"/>
  <c r="CG14" i="6"/>
  <c r="AT119" i="1"/>
  <c r="DN14" i="6"/>
  <c r="BE3" i="8"/>
  <c r="BE13" i="6"/>
  <c r="DQ2" i="8"/>
  <c r="J3" i="8"/>
  <c r="J13" i="6"/>
  <c r="V3" i="8"/>
  <c r="V13" i="6"/>
  <c r="T3" i="8"/>
  <c r="T13" i="6"/>
  <c r="G3" i="8"/>
  <c r="G13" i="6"/>
  <c r="DS5" i="8"/>
  <c r="DS12" i="6"/>
  <c r="AS3" i="8"/>
  <c r="AS13" i="6"/>
  <c r="CP3" i="8"/>
  <c r="CP13" i="6"/>
  <c r="BZ3" i="8"/>
  <c r="BZ13" i="6"/>
  <c r="AT27" i="1"/>
  <c r="Z14" i="6"/>
  <c r="DK5" i="8"/>
  <c r="DK12" i="6"/>
  <c r="DB3" i="8"/>
  <c r="DB13" i="6"/>
  <c r="DQ3" i="8"/>
  <c r="DQ13" i="6"/>
  <c r="DX3" i="8"/>
  <c r="DX13" i="6"/>
  <c r="AQ3" i="8"/>
  <c r="AQ13" i="6"/>
  <c r="DJ3" i="8"/>
  <c r="DJ13" i="6"/>
  <c r="DT3" i="8"/>
  <c r="DT13" i="6"/>
  <c r="AT93" i="1"/>
  <c r="CN14" i="6"/>
  <c r="AT75" i="1"/>
  <c r="BV14" i="6"/>
  <c r="AU7" i="1"/>
  <c r="F14" i="6"/>
  <c r="AT76" i="1"/>
  <c r="BW14" i="6"/>
  <c r="K3" i="8"/>
  <c r="K13" i="6"/>
  <c r="AT49" i="1"/>
  <c r="AV14" i="6"/>
  <c r="AT69" i="1"/>
  <c r="BP14" i="6"/>
  <c r="CJ4" i="8"/>
  <c r="CJ11" i="6"/>
  <c r="AT99" i="1"/>
  <c r="CT14" i="6"/>
  <c r="O52" i="7"/>
  <c r="AT122" i="1"/>
  <c r="AT46" i="1"/>
  <c r="AT11" i="1"/>
  <c r="J14" i="6"/>
  <c r="AT23" i="1"/>
  <c r="V14" i="6"/>
  <c r="T5" i="8"/>
  <c r="T12" i="6"/>
  <c r="CV3" i="8"/>
  <c r="CV13" i="6"/>
  <c r="AT78" i="1"/>
  <c r="BY14" i="6"/>
  <c r="AK3" i="8"/>
  <c r="AK13" i="6"/>
  <c r="AT79" i="1"/>
  <c r="BZ14" i="6"/>
  <c r="AT45" i="1"/>
  <c r="AR14" i="6"/>
  <c r="AT34" i="1"/>
  <c r="AG14" i="6"/>
  <c r="DF3" i="8"/>
  <c r="DF13" i="6"/>
  <c r="DX5" i="8"/>
  <c r="DX12" i="6"/>
  <c r="AT25" i="1"/>
  <c r="X14" i="6"/>
  <c r="AT125" i="1"/>
  <c r="DT14" i="6"/>
  <c r="AE3" i="8"/>
  <c r="AE13" i="6"/>
  <c r="CE3" i="8"/>
  <c r="CE13" i="6"/>
  <c r="AT77" i="1"/>
  <c r="BX14" i="6"/>
  <c r="F3" i="8"/>
  <c r="F13" i="6"/>
  <c r="AT117" i="1"/>
  <c r="DL14" i="6"/>
  <c r="AV3" i="8"/>
  <c r="AV13" i="6"/>
  <c r="CK3" i="8"/>
  <c r="CK13" i="6"/>
  <c r="AV50" i="1"/>
  <c r="AW14" i="6"/>
  <c r="CJ3" i="8"/>
  <c r="CJ13" i="6"/>
  <c r="O49" i="7"/>
  <c r="O159" i="1"/>
  <c r="FB15" i="6" s="1"/>
  <c r="O171" i="1"/>
  <c r="FN15" i="6" s="1"/>
  <c r="O153" i="1"/>
  <c r="EV15" i="6" s="1"/>
  <c r="O133" i="1"/>
  <c r="EB15" i="6" s="1"/>
  <c r="O175" i="1"/>
  <c r="FR15" i="6" s="1"/>
  <c r="O144" i="1"/>
  <c r="EM15" i="6" s="1"/>
  <c r="O139" i="1"/>
  <c r="EH15" i="6" s="1"/>
  <c r="O165" i="1"/>
  <c r="FH15" i="6" s="1"/>
  <c r="O135" i="1"/>
  <c r="ED15" i="6" s="1"/>
  <c r="O168" i="1"/>
  <c r="FK15" i="6" s="1"/>
  <c r="O132" i="1"/>
  <c r="EA15" i="6" s="1"/>
  <c r="O138" i="1"/>
  <c r="EG15" i="6" s="1"/>
  <c r="O141" i="1"/>
  <c r="EJ15" i="6" s="1"/>
  <c r="O147" i="1"/>
  <c r="EP15" i="6" s="1"/>
  <c r="O162" i="1"/>
  <c r="FE15" i="6" s="1"/>
  <c r="O150" i="1"/>
  <c r="ES15" i="6" s="1"/>
  <c r="O163" i="1"/>
  <c r="FF15" i="6" s="1"/>
  <c r="O157" i="1"/>
  <c r="EZ15" i="6" s="1"/>
  <c r="O149" i="1"/>
  <c r="ER15" i="6" s="1"/>
  <c r="O145" i="1"/>
  <c r="EN15" i="6" s="1"/>
  <c r="O166" i="1"/>
  <c r="FI15" i="6" s="1"/>
  <c r="O136" i="1"/>
  <c r="EE15" i="6" s="1"/>
  <c r="O142" i="1"/>
  <c r="EK15" i="6" s="1"/>
  <c r="O154" i="1"/>
  <c r="EW15" i="6" s="1"/>
  <c r="O177" i="1"/>
  <c r="FT15" i="6" s="1"/>
  <c r="O174" i="1"/>
  <c r="FQ15" i="6" s="1"/>
  <c r="O169" i="1"/>
  <c r="FL15" i="6" s="1"/>
  <c r="O167" i="1"/>
  <c r="FJ15" i="6" s="1"/>
  <c r="O178" i="1"/>
  <c r="FU15" i="6" s="1"/>
  <c r="O148" i="1"/>
  <c r="EQ15" i="6" s="1"/>
  <c r="O160" i="1"/>
  <c r="FC15" i="6" s="1"/>
  <c r="O156" i="1"/>
  <c r="EY15" i="6" s="1"/>
  <c r="O137" i="1"/>
  <c r="EF15" i="6" s="1"/>
  <c r="O172" i="1"/>
  <c r="FO15" i="6" s="1"/>
  <c r="O131" i="1"/>
  <c r="DZ15" i="6" s="1"/>
  <c r="O161" i="1"/>
  <c r="FD15" i="6" s="1"/>
  <c r="O151" i="1"/>
  <c r="ET15" i="6" s="1"/>
  <c r="O179" i="1"/>
  <c r="FV15" i="6" s="1"/>
  <c r="O152" i="1"/>
  <c r="EU15" i="6" s="1"/>
  <c r="O170" i="1"/>
  <c r="FM15" i="6" s="1"/>
  <c r="O173" i="1"/>
  <c r="FP15" i="6" s="1"/>
  <c r="O176" i="1"/>
  <c r="FS15" i="6" s="1"/>
  <c r="O140" i="1"/>
  <c r="EI15" i="6" s="1"/>
  <c r="O143" i="1"/>
  <c r="EL15" i="6" s="1"/>
  <c r="O158" i="1"/>
  <c r="FA15" i="6" s="1"/>
  <c r="O155" i="1"/>
  <c r="EX15" i="6" s="1"/>
  <c r="O164" i="1"/>
  <c r="FG15" i="6" s="1"/>
  <c r="O134" i="1"/>
  <c r="EC15" i="6" s="1"/>
  <c r="O146" i="1"/>
  <c r="EO15" i="6" s="1"/>
  <c r="CV4" i="8"/>
  <c r="AY47" i="1"/>
  <c r="CR2" i="8"/>
  <c r="BF4" i="8"/>
  <c r="BC26" i="1"/>
  <c r="BB62" i="1"/>
  <c r="BA109" i="1"/>
  <c r="BB55" i="1"/>
  <c r="H46" i="7"/>
  <c r="AQ46" i="9" s="1"/>
  <c r="H50" i="7"/>
  <c r="AQ50" i="9" s="1"/>
  <c r="AA4" i="8"/>
  <c r="L51" i="7"/>
  <c r="AU51" i="9" s="1"/>
  <c r="DM4" i="8"/>
  <c r="BC91" i="1"/>
  <c r="AZ6" i="1"/>
  <c r="CM5" i="8"/>
  <c r="L47" i="7"/>
  <c r="AU47" i="9" s="1"/>
  <c r="DW4" i="8"/>
  <c r="AX59" i="1"/>
  <c r="D45" i="7"/>
  <c r="AM45" i="9" s="1"/>
  <c r="DJ2" i="8"/>
  <c r="D50" i="7"/>
  <c r="AM50" i="9" s="1"/>
  <c r="BB41" i="1"/>
  <c r="H49" i="7"/>
  <c r="AQ49" i="9" s="1"/>
  <c r="AZ57" i="1"/>
  <c r="CW2" i="8"/>
  <c r="AY25" i="1"/>
  <c r="DB5" i="8"/>
  <c r="AY23" i="1"/>
  <c r="BC48" i="1"/>
  <c r="F50" i="7"/>
  <c r="AO50" i="9" s="1"/>
  <c r="AX34" i="1"/>
  <c r="BI4" i="8"/>
  <c r="AX4" i="8"/>
  <c r="CS2" i="8"/>
  <c r="AX58" i="1"/>
  <c r="AP4" i="8"/>
  <c r="G45" i="7"/>
  <c r="AP45" i="9" s="1"/>
  <c r="F45" i="7"/>
  <c r="AO45" i="9" s="1"/>
  <c r="I49" i="7"/>
  <c r="AR49" i="9" s="1"/>
  <c r="F52" i="7"/>
  <c r="AO52" i="9" s="1"/>
  <c r="CP2" i="8"/>
  <c r="AW85" i="1"/>
  <c r="AZ118" i="1"/>
  <c r="G47" i="7"/>
  <c r="AP47" i="9" s="1"/>
  <c r="G51" i="7"/>
  <c r="AP51" i="9" s="1"/>
  <c r="AV79" i="1"/>
  <c r="F46" i="7"/>
  <c r="AO46" i="9" s="1"/>
  <c r="S4" i="8"/>
  <c r="BO4" i="8"/>
  <c r="L46" i="7"/>
  <c r="AU46" i="9" s="1"/>
  <c r="H47" i="7"/>
  <c r="AQ47" i="9" s="1"/>
  <c r="K45" i="7"/>
  <c r="AT45" i="9" s="1"/>
  <c r="E45" i="7"/>
  <c r="AN45" i="9" s="1"/>
  <c r="DF5" i="8"/>
  <c r="AV11" i="1"/>
  <c r="I51" i="7"/>
  <c r="AR51" i="9" s="1"/>
  <c r="E48" i="7"/>
  <c r="AN48" i="9" s="1"/>
  <c r="Z5" i="8"/>
  <c r="BB39" i="1"/>
  <c r="P4" i="8"/>
  <c r="BD18" i="1"/>
  <c r="AF4" i="8"/>
  <c r="AZ4" i="8"/>
  <c r="AV31" i="1"/>
  <c r="I47" i="7"/>
  <c r="AR47" i="9" s="1"/>
  <c r="BD5" i="8"/>
  <c r="BC37" i="1"/>
  <c r="AU60" i="1"/>
  <c r="AZ52" i="1"/>
  <c r="AY4" i="8"/>
  <c r="BH2" i="8"/>
  <c r="L50" i="7"/>
  <c r="AU50" i="9" s="1"/>
  <c r="AU42" i="1"/>
  <c r="K48" i="7"/>
  <c r="AT48" i="9" s="1"/>
  <c r="G52" i="7"/>
  <c r="AP52" i="9" s="1"/>
  <c r="M49" i="7"/>
  <c r="AV49" i="9" s="1"/>
  <c r="G50" i="7"/>
  <c r="AP50" i="9" s="1"/>
  <c r="AU76" i="1"/>
  <c r="DB2" i="8"/>
  <c r="AX44" i="1"/>
  <c r="BA113" i="1"/>
  <c r="J48" i="7"/>
  <c r="AS48" i="9" s="1"/>
  <c r="J51" i="7"/>
  <c r="AS51" i="9" s="1"/>
  <c r="M5" i="8"/>
  <c r="G46" i="7"/>
  <c r="AP46" i="9" s="1"/>
  <c r="CF5" i="8"/>
  <c r="BB68" i="1"/>
  <c r="D46" i="7"/>
  <c r="AM46" i="9" s="1"/>
  <c r="BB70" i="1"/>
  <c r="BD14" i="1"/>
  <c r="BJ5" i="8"/>
  <c r="J46" i="7"/>
  <c r="AS46" i="9" s="1"/>
  <c r="K2" i="8"/>
  <c r="AU12" i="1"/>
  <c r="AY123" i="1"/>
  <c r="H48" i="7"/>
  <c r="AQ48" i="9" s="1"/>
  <c r="AU27" i="1"/>
  <c r="BD9" i="1"/>
  <c r="D47" i="7"/>
  <c r="AM47" i="9" s="1"/>
  <c r="AX2" i="8"/>
  <c r="BD74" i="1"/>
  <c r="L45" i="7"/>
  <c r="AU45" i="9" s="1"/>
  <c r="J49" i="7"/>
  <c r="AS49" i="9" s="1"/>
  <c r="BW4" i="8"/>
  <c r="DD5" i="8"/>
  <c r="BU2" i="8"/>
  <c r="BB4" i="8"/>
  <c r="AY40" i="1"/>
  <c r="BC112" i="1"/>
  <c r="AY17" i="1"/>
  <c r="H52" i="7"/>
  <c r="AQ52" i="9" s="1"/>
  <c r="M51" i="7"/>
  <c r="AV51" i="9" s="1"/>
  <c r="M47" i="7"/>
  <c r="AV47" i="9" s="1"/>
  <c r="H51" i="7"/>
  <c r="AQ51" i="9" s="1"/>
  <c r="AY24" i="1"/>
  <c r="BD7" i="1"/>
  <c r="W2" i="8"/>
  <c r="E52" i="7"/>
  <c r="AN52" i="9" s="1"/>
  <c r="K47" i="7"/>
  <c r="AT47" i="9" s="1"/>
  <c r="E46" i="7"/>
  <c r="AN46" i="9" s="1"/>
  <c r="K51" i="7"/>
  <c r="AT51" i="9" s="1"/>
  <c r="CU4" i="8"/>
  <c r="AC4" i="8"/>
  <c r="E49" i="7"/>
  <c r="AN49" i="9" s="1"/>
  <c r="BD55" i="1"/>
  <c r="K46" i="7"/>
  <c r="AT46" i="9" s="1"/>
  <c r="E51" i="7"/>
  <c r="AN51" i="9" s="1"/>
  <c r="CE4" i="8"/>
  <c r="K52" i="7"/>
  <c r="AT52" i="9" s="1"/>
  <c r="E50" i="7"/>
  <c r="AN50" i="9" s="1"/>
  <c r="K50" i="7"/>
  <c r="AT50" i="9" s="1"/>
  <c r="E47" i="7"/>
  <c r="AN47" i="9" s="1"/>
  <c r="AZ40" i="1"/>
  <c r="AV14" i="1"/>
  <c r="AV62" i="1"/>
  <c r="AS32" i="9"/>
  <c r="AT34" i="9"/>
  <c r="AS34" i="9"/>
  <c r="AP34" i="9"/>
  <c r="AP28" i="9"/>
  <c r="AP29" i="9"/>
  <c r="AP30" i="9"/>
  <c r="AP31" i="9"/>
  <c r="AP32" i="9"/>
  <c r="AP33" i="9"/>
  <c r="AT32" i="9"/>
  <c r="AT31" i="9"/>
  <c r="AS31" i="9"/>
  <c r="AL30" i="9"/>
  <c r="AL32" i="9"/>
  <c r="AL34" i="9"/>
  <c r="AO30" i="9"/>
  <c r="AO29" i="9"/>
  <c r="AO28" i="9"/>
  <c r="AO31" i="9"/>
  <c r="AO32" i="9"/>
  <c r="AO34" i="9"/>
  <c r="AO33" i="9"/>
  <c r="AV31" i="9"/>
  <c r="AV32" i="9"/>
  <c r="AV33" i="9"/>
  <c r="AV34" i="9"/>
  <c r="AV28" i="9"/>
  <c r="AV29" i="9"/>
  <c r="AV30" i="9"/>
  <c r="AT30" i="9"/>
  <c r="AU32" i="9"/>
  <c r="AU33" i="9"/>
  <c r="AU34" i="9"/>
  <c r="AU28" i="9"/>
  <c r="AU31" i="9"/>
  <c r="AU29" i="9"/>
  <c r="AU30" i="9"/>
  <c r="AR29" i="9"/>
  <c r="AR30" i="9"/>
  <c r="AR31" i="9"/>
  <c r="AR32" i="9"/>
  <c r="AR33" i="9"/>
  <c r="AR34" i="9"/>
  <c r="AR28" i="9"/>
  <c r="AL33" i="9"/>
  <c r="AN33" i="9"/>
  <c r="AN34" i="9"/>
  <c r="AN28" i="9"/>
  <c r="AN29" i="9"/>
  <c r="AN30" i="9"/>
  <c r="AN31" i="9"/>
  <c r="AN32" i="9"/>
  <c r="AT29" i="9"/>
  <c r="AS30" i="9"/>
  <c r="AS29" i="9"/>
  <c r="AS33" i="9"/>
  <c r="AL29" i="9"/>
  <c r="AT33" i="9"/>
  <c r="AL31" i="9"/>
  <c r="AM34" i="9"/>
  <c r="AM28" i="9"/>
  <c r="AM29" i="9"/>
  <c r="AM30" i="9"/>
  <c r="AM33" i="9"/>
  <c r="AM31" i="9"/>
  <c r="AM32" i="9"/>
  <c r="AQ29" i="9"/>
  <c r="AQ30" i="9"/>
  <c r="AQ31" i="9"/>
  <c r="AQ32" i="9"/>
  <c r="AQ33" i="9"/>
  <c r="AQ34" i="9"/>
  <c r="AQ28" i="9"/>
  <c r="AT28" i="9"/>
  <c r="AS28" i="9"/>
  <c r="AL28" i="9"/>
  <c r="BM5" i="8"/>
  <c r="CK5" i="8"/>
  <c r="DE4" i="8"/>
  <c r="DN4" i="8"/>
  <c r="M45" i="7"/>
  <c r="AV45" i="9" s="1"/>
  <c r="AV4" i="8"/>
  <c r="AZ15" i="1"/>
  <c r="I50" i="7"/>
  <c r="AR50" i="9" s="1"/>
  <c r="I46" i="7"/>
  <c r="AR46" i="9" s="1"/>
  <c r="B3" i="8"/>
  <c r="BX5" i="8"/>
  <c r="AT36" i="1"/>
  <c r="AG2" i="8"/>
  <c r="D52" i="7"/>
  <c r="AM52" i="9" s="1"/>
  <c r="D48" i="7"/>
  <c r="AM48" i="9" s="1"/>
  <c r="I52" i="7"/>
  <c r="AR52" i="9" s="1"/>
  <c r="AU3" i="1"/>
  <c r="D51" i="7"/>
  <c r="AM51" i="9" s="1"/>
  <c r="D49" i="7"/>
  <c r="AM49" i="9" s="1"/>
  <c r="O4" i="1"/>
  <c r="CW4" i="8"/>
  <c r="BT5" i="8"/>
  <c r="BU4" i="8"/>
  <c r="CV5" i="8"/>
  <c r="EJ5" i="8"/>
  <c r="GR5" i="8"/>
  <c r="EM5" i="8"/>
  <c r="AZ2" i="8"/>
  <c r="AT53" i="1"/>
  <c r="GC4" i="8"/>
  <c r="AT142" i="1"/>
  <c r="BP5" i="8"/>
  <c r="AH4" i="8"/>
  <c r="FG4" i="8"/>
  <c r="BO5" i="8"/>
  <c r="FX5" i="8"/>
  <c r="FD4" i="8"/>
  <c r="S2" i="8"/>
  <c r="EO4" i="8"/>
  <c r="FO4" i="8"/>
  <c r="FY5" i="8"/>
  <c r="AG5" i="8"/>
  <c r="CN5" i="8"/>
  <c r="GD5" i="8"/>
  <c r="AI4" i="8"/>
  <c r="BM4" i="8"/>
  <c r="EK2" i="8"/>
  <c r="CS4" i="8"/>
  <c r="CG2" i="8"/>
  <c r="AT71" i="1"/>
  <c r="BJ4" i="8"/>
  <c r="BE5" i="8"/>
  <c r="BR2" i="8"/>
  <c r="BN4" i="8"/>
  <c r="FP5" i="8"/>
  <c r="AT5" i="1"/>
  <c r="DQ5" i="8"/>
  <c r="M4" i="8"/>
  <c r="AT116" i="1"/>
  <c r="Z4" i="8"/>
  <c r="ED4" i="8"/>
  <c r="FR4" i="8"/>
  <c r="I4" i="8"/>
  <c r="GS5" i="8"/>
  <c r="GA2" i="8"/>
  <c r="DA2" i="8"/>
  <c r="GM4" i="8"/>
  <c r="BB5" i="8"/>
  <c r="DZ5" i="8"/>
  <c r="EQ4" i="8"/>
  <c r="G4" i="8"/>
  <c r="EH4" i="8"/>
  <c r="DS4" i="8"/>
  <c r="DL4" i="8"/>
  <c r="BL4" i="8"/>
  <c r="AO4" i="8"/>
  <c r="FR5" i="8"/>
  <c r="AT82" i="1"/>
  <c r="ER2" i="8"/>
  <c r="AT5" i="8"/>
  <c r="FW2" i="8"/>
  <c r="X5" i="8"/>
  <c r="CC2" i="8"/>
  <c r="AN4" i="8"/>
  <c r="FC4" i="8"/>
  <c r="O5" i="8"/>
  <c r="Y2" i="8"/>
  <c r="U4" i="8"/>
  <c r="CL4" i="8"/>
  <c r="DF4" i="8"/>
  <c r="CL5" i="8"/>
  <c r="DI5" i="8"/>
  <c r="AT127" i="1"/>
  <c r="GN5" i="8"/>
  <c r="GN4" i="8"/>
  <c r="CO2" i="8"/>
  <c r="GE4" i="8"/>
  <c r="ES2" i="8"/>
  <c r="FZ5" i="8"/>
  <c r="DX4" i="8"/>
  <c r="Y4" i="8"/>
  <c r="EV5" i="8"/>
  <c r="AO5" i="8"/>
  <c r="FQ5" i="8"/>
  <c r="AT70" i="1"/>
  <c r="AT150" i="1"/>
  <c r="GJ4" i="8"/>
  <c r="FB5" i="8"/>
  <c r="W4" i="8"/>
  <c r="GM2" i="8"/>
  <c r="FE5" i="8"/>
  <c r="DK2" i="8"/>
  <c r="DV2" i="8"/>
  <c r="FK2" i="8"/>
  <c r="FZ2" i="8"/>
  <c r="AJ2" i="8"/>
  <c r="DH5" i="8"/>
  <c r="CO5" i="8"/>
  <c r="G5" i="8"/>
  <c r="FT4" i="8"/>
  <c r="DR4" i="8"/>
  <c r="BK4" i="8"/>
  <c r="EP4" i="8"/>
  <c r="FE4" i="8"/>
  <c r="BZ4" i="8"/>
  <c r="FZ4" i="8"/>
  <c r="AT4" i="8"/>
  <c r="CR5" i="8"/>
  <c r="DY2" i="8"/>
  <c r="BA4" i="8"/>
  <c r="FA4" i="8"/>
  <c r="CZ2" i="8"/>
  <c r="AM2" i="8"/>
  <c r="AT105" i="1"/>
  <c r="BQ4" i="8"/>
  <c r="EB4" i="8"/>
  <c r="BZ2" i="8"/>
  <c r="CQ5" i="8"/>
  <c r="EC2" i="8"/>
  <c r="BF5" i="8"/>
  <c r="DJ5" i="8"/>
  <c r="DE5" i="8"/>
  <c r="DA4" i="8"/>
  <c r="R5" i="8"/>
  <c r="FH5" i="8"/>
  <c r="GQ5" i="8"/>
  <c r="K4" i="8"/>
  <c r="DU4" i="8"/>
  <c r="EI5" i="8"/>
  <c r="DP4" i="8"/>
  <c r="J4" i="8"/>
  <c r="DO5" i="8"/>
  <c r="AT156" i="1"/>
  <c r="EY2" i="8"/>
  <c r="CA4" i="8"/>
  <c r="AY5" i="8"/>
  <c r="GB4" i="8"/>
  <c r="L4" i="8"/>
  <c r="GE5" i="8"/>
  <c r="EA4" i="8"/>
  <c r="FV4" i="8"/>
  <c r="ET4" i="8"/>
  <c r="CX2" i="8"/>
  <c r="E4" i="8"/>
  <c r="AW5" i="8"/>
  <c r="AT146" i="1"/>
  <c r="AT7" i="1"/>
  <c r="AZ7" i="1"/>
  <c r="FV5" i="8"/>
  <c r="I45" i="7"/>
  <c r="AR45" i="9" s="1"/>
  <c r="GG5" i="8"/>
  <c r="AL5" i="8"/>
  <c r="CM4" i="8"/>
  <c r="ET5" i="8"/>
  <c r="EQ5" i="8"/>
  <c r="AT177" i="1"/>
  <c r="GF4" i="8"/>
  <c r="ED2" i="8"/>
  <c r="GK4" i="8"/>
  <c r="O2" i="8"/>
  <c r="K5" i="8"/>
  <c r="EI2" i="8"/>
  <c r="BA8" i="1"/>
  <c r="M2" i="8"/>
  <c r="AM5" i="8"/>
  <c r="AA5" i="8"/>
  <c r="GJ5" i="8"/>
  <c r="CJ5" i="8"/>
  <c r="DC5" i="8"/>
  <c r="AT188" i="1"/>
  <c r="AO2" i="8"/>
  <c r="D2" i="8"/>
  <c r="EC4" i="8"/>
  <c r="DZ4" i="8"/>
  <c r="AT114" i="1"/>
  <c r="BA5" i="8"/>
  <c r="C48" i="7"/>
  <c r="AL48" i="9" s="1"/>
  <c r="J50" i="7"/>
  <c r="AS50" i="9" s="1"/>
  <c r="BQ5" i="8"/>
  <c r="E5" i="8"/>
  <c r="FB4" i="8"/>
  <c r="L49" i="7"/>
  <c r="AU49" i="9" s="1"/>
  <c r="EV4" i="8"/>
  <c r="GB5" i="8"/>
  <c r="DH4" i="8"/>
  <c r="DN5" i="8"/>
  <c r="CR4" i="8"/>
  <c r="EA5" i="8"/>
  <c r="X2" i="8"/>
  <c r="J52" i="7"/>
  <c r="AS52" i="9" s="1"/>
  <c r="GN2" i="8"/>
  <c r="F5" i="8"/>
  <c r="CU5" i="8"/>
  <c r="DA5" i="8"/>
  <c r="DU5" i="8"/>
  <c r="GG4" i="8"/>
  <c r="J45" i="7"/>
  <c r="AS45" i="9" s="1"/>
  <c r="L52" i="7"/>
  <c r="AU52" i="9" s="1"/>
  <c r="FE2" i="8"/>
  <c r="CL2" i="8"/>
  <c r="EH5" i="8"/>
  <c r="M50" i="7"/>
  <c r="AV50" i="9" s="1"/>
  <c r="BT2" i="8"/>
  <c r="M52" i="7"/>
  <c r="AV52" i="9" s="1"/>
  <c r="BH5" i="8"/>
  <c r="AT163" i="1"/>
  <c r="J5" i="8"/>
  <c r="C47" i="7"/>
  <c r="AL47" i="9" s="1"/>
  <c r="AH2" i="8"/>
  <c r="BS4" i="8"/>
  <c r="C49" i="7"/>
  <c r="AL49" i="9" s="1"/>
  <c r="BD2" i="8"/>
  <c r="U2" i="8"/>
  <c r="AJ4" i="8"/>
  <c r="FU4" i="8"/>
  <c r="DB4" i="8"/>
  <c r="AT123" i="1"/>
  <c r="BC5" i="8"/>
  <c r="DL5" i="8"/>
  <c r="DT4" i="8"/>
  <c r="AT111" i="1"/>
  <c r="BL5" i="8"/>
  <c r="FJ4" i="8"/>
  <c r="W5" i="8"/>
  <c r="FT2" i="8"/>
  <c r="FI4" i="8"/>
  <c r="FK4" i="8"/>
  <c r="N5" i="8"/>
  <c r="Q5" i="8"/>
  <c r="BK5" i="8"/>
  <c r="EP5" i="8"/>
  <c r="CF4" i="8"/>
  <c r="FW4" i="8"/>
  <c r="BG4" i="8"/>
  <c r="AT10" i="1"/>
  <c r="B4" i="8"/>
  <c r="DW5" i="8"/>
  <c r="Y5" i="8"/>
  <c r="ER5" i="8"/>
  <c r="EE2" i="8"/>
  <c r="AB5" i="8"/>
  <c r="CI5" i="8"/>
  <c r="DV5" i="8"/>
  <c r="AR4" i="8"/>
  <c r="DD4" i="8"/>
  <c r="I2" i="8"/>
  <c r="AN2" i="8"/>
  <c r="EU5" i="8"/>
  <c r="ES5" i="8"/>
  <c r="AT147" i="1"/>
  <c r="V2" i="8"/>
  <c r="FG5" i="8"/>
  <c r="AT121" i="1"/>
  <c r="AT200" i="1"/>
  <c r="CK4" i="8"/>
  <c r="AV5" i="8"/>
  <c r="DV4" i="8"/>
  <c r="V4" i="8"/>
  <c r="CT5" i="8"/>
  <c r="EU2" i="8"/>
  <c r="AT128" i="1"/>
  <c r="AT66" i="1"/>
  <c r="AT181" i="1"/>
  <c r="B2" i="8"/>
  <c r="AE2" i="8"/>
  <c r="CD4" i="8"/>
  <c r="EP2" i="8"/>
  <c r="FI5" i="8"/>
  <c r="BW5" i="8"/>
  <c r="DW2" i="8"/>
  <c r="AT32" i="1"/>
  <c r="BC5" i="1"/>
  <c r="FX2" i="8"/>
  <c r="M46" i="7"/>
  <c r="AV46" i="9" s="1"/>
  <c r="BE4" i="8"/>
  <c r="EK4" i="8"/>
  <c r="DM5" i="8"/>
  <c r="BM2" i="8"/>
  <c r="AT56" i="1"/>
  <c r="AP5" i="8"/>
  <c r="EW4" i="8"/>
  <c r="CP4" i="8"/>
  <c r="AN5" i="8"/>
  <c r="FU5" i="8"/>
  <c r="EZ5" i="8"/>
  <c r="EE5" i="8"/>
  <c r="FY4" i="8"/>
  <c r="BD3" i="1"/>
  <c r="BP4" i="8"/>
  <c r="CN4" i="8"/>
  <c r="EJ4" i="8"/>
  <c r="C51" i="7"/>
  <c r="AL51" i="9" s="1"/>
  <c r="CY5" i="8"/>
  <c r="FM5" i="8"/>
  <c r="EG2" i="8"/>
  <c r="CH4" i="8"/>
  <c r="AS5" i="8"/>
  <c r="EL5" i="8"/>
  <c r="AZ5" i="8"/>
  <c r="CZ4" i="8"/>
  <c r="FO5" i="8"/>
  <c r="GH5" i="8"/>
  <c r="BY5" i="8"/>
  <c r="CG4" i="8"/>
  <c r="DY4" i="8"/>
  <c r="AT133" i="1"/>
  <c r="AT50" i="1"/>
  <c r="FD5" i="8"/>
  <c r="AI2" i="8"/>
  <c r="S5" i="8"/>
  <c r="P5" i="8"/>
  <c r="AD5" i="8"/>
  <c r="AK5" i="8"/>
  <c r="GL5" i="8"/>
  <c r="DP2" i="8"/>
  <c r="ET2" i="8"/>
  <c r="DG5" i="8"/>
  <c r="EM4" i="8"/>
  <c r="BT4" i="8"/>
  <c r="AF5" i="8"/>
  <c r="CW5" i="8"/>
  <c r="AQ5" i="8"/>
  <c r="EB2" i="8"/>
  <c r="BV4" i="8"/>
  <c r="DE2" i="8"/>
  <c r="GC5" i="8"/>
  <c r="AT201" i="1"/>
  <c r="AH5" i="8"/>
  <c r="GD4" i="8"/>
  <c r="AL4" i="8"/>
  <c r="AX5" i="8"/>
  <c r="C60" i="7"/>
  <c r="AL60" i="9" s="1"/>
  <c r="C57" i="7"/>
  <c r="AL57" i="9" s="1"/>
  <c r="EH2" i="8"/>
  <c r="AY2" i="8"/>
  <c r="C56" i="7"/>
  <c r="AL56" i="9" s="1"/>
  <c r="CB4" i="8"/>
  <c r="AT126" i="1"/>
  <c r="AT80" i="1"/>
  <c r="CQ4" i="8"/>
  <c r="F2" i="8"/>
  <c r="AM4" i="8"/>
  <c r="DQ4" i="8"/>
  <c r="DU2" i="8"/>
  <c r="AI5" i="8"/>
  <c r="EA2" i="8"/>
  <c r="C58" i="7"/>
  <c r="AL58" i="9" s="1"/>
  <c r="AC5" i="8"/>
  <c r="J2" i="8"/>
  <c r="AQ4" i="8"/>
  <c r="CY4" i="8"/>
  <c r="DC4" i="8"/>
  <c r="BV5" i="8"/>
  <c r="CZ5" i="8"/>
  <c r="DP5" i="8"/>
  <c r="EG5" i="8"/>
  <c r="DY5" i="8"/>
  <c r="EB5" i="8"/>
  <c r="CG5" i="8"/>
  <c r="CC4" i="8"/>
  <c r="T4" i="8"/>
  <c r="DO4" i="8"/>
  <c r="L5" i="8"/>
  <c r="H2" i="8"/>
  <c r="CV2" i="8"/>
  <c r="BY2" i="8"/>
  <c r="AK2" i="8"/>
  <c r="FM2" i="8"/>
  <c r="AU2" i="8"/>
  <c r="EL2" i="8"/>
  <c r="CE2" i="8"/>
  <c r="P2" i="8"/>
  <c r="DL2" i="8"/>
  <c r="FD2" i="8"/>
  <c r="GH2" i="8"/>
  <c r="DM2" i="8"/>
  <c r="FU2" i="8"/>
  <c r="GI2" i="8"/>
  <c r="GC2" i="8"/>
  <c r="FI2" i="8"/>
  <c r="GD2" i="8"/>
  <c r="CT2" i="8"/>
  <c r="DG2" i="8"/>
  <c r="FL2" i="8"/>
  <c r="AR2" i="8"/>
  <c r="GF2" i="8"/>
  <c r="AD2" i="8"/>
  <c r="BX2" i="8"/>
  <c r="BO2" i="8"/>
  <c r="BF2" i="8"/>
  <c r="L2" i="8"/>
  <c r="FV2" i="8"/>
  <c r="EJ2" i="8"/>
  <c r="CN2" i="8"/>
  <c r="AC2" i="8"/>
  <c r="BP2" i="8"/>
  <c r="AW2" i="8"/>
  <c r="BE2" i="8"/>
  <c r="AS2" i="8"/>
  <c r="CQ2" i="8"/>
  <c r="CY2" i="8"/>
  <c r="E2" i="8"/>
  <c r="FP2" i="8"/>
  <c r="CM2" i="8"/>
  <c r="DO2" i="8"/>
  <c r="AF2" i="8"/>
  <c r="CJ2" i="8"/>
  <c r="FN2" i="8"/>
  <c r="AT2" i="8"/>
  <c r="DZ2" i="8"/>
  <c r="DH2" i="8"/>
  <c r="BJ2" i="8"/>
  <c r="FA2" i="8"/>
  <c r="GJ2" i="8"/>
  <c r="CA2" i="8"/>
  <c r="DN2" i="8"/>
  <c r="GB2" i="8"/>
  <c r="AL2" i="8"/>
  <c r="GG2" i="8"/>
  <c r="CH2" i="8"/>
  <c r="AA2" i="8"/>
  <c r="GK2" i="8"/>
  <c r="CU2" i="8"/>
  <c r="BV2" i="8"/>
  <c r="FQ2" i="8"/>
  <c r="G2" i="8"/>
  <c r="Z2" i="8"/>
  <c r="EN2" i="8"/>
  <c r="FR2" i="8"/>
  <c r="FH2" i="8"/>
  <c r="T2" i="8"/>
  <c r="CF2" i="8"/>
  <c r="AB2" i="8"/>
  <c r="GO2" i="8"/>
  <c r="DD2" i="8"/>
  <c r="CB2" i="8"/>
  <c r="BB2" i="8"/>
  <c r="FJ2" i="8"/>
  <c r="Q2" i="8"/>
  <c r="BI2" i="8"/>
  <c r="N2" i="8"/>
  <c r="GP2" i="8"/>
  <c r="AT175" i="1"/>
  <c r="BK2" i="8"/>
  <c r="BG2" i="8"/>
  <c r="AP2" i="8"/>
  <c r="EZ2" i="8"/>
  <c r="EV2" i="8"/>
  <c r="DT2" i="8"/>
  <c r="BL2" i="8"/>
  <c r="AV2" i="8"/>
  <c r="CI2" i="8"/>
  <c r="EX2" i="8"/>
  <c r="DF2" i="8"/>
  <c r="DX2" i="8"/>
  <c r="BN2" i="8"/>
  <c r="BS2" i="8"/>
  <c r="BW2" i="8"/>
  <c r="FY2" i="8"/>
  <c r="O28" i="1"/>
  <c r="AA15" i="6" s="1"/>
  <c r="O113" i="1"/>
  <c r="DH15" i="6" s="1"/>
  <c r="O66" i="1"/>
  <c r="BM15" i="6" s="1"/>
  <c r="O80" i="1"/>
  <c r="CA15" i="6" s="1"/>
  <c r="O47" i="1"/>
  <c r="AT15" i="6" s="1"/>
  <c r="O109" i="1"/>
  <c r="DD15" i="6" s="1"/>
  <c r="O87" i="1"/>
  <c r="CH15" i="6" s="1"/>
  <c r="O40" i="1"/>
  <c r="AM15" i="6" s="1"/>
  <c r="O125" i="1"/>
  <c r="DT15" i="6" s="1"/>
  <c r="O78" i="1"/>
  <c r="BY15" i="6" s="1"/>
  <c r="O19" i="1"/>
  <c r="O92" i="1"/>
  <c r="CM15" i="6" s="1"/>
  <c r="O33" i="1"/>
  <c r="AF15" i="6" s="1"/>
  <c r="O118" i="1"/>
  <c r="DM15" i="6" s="1"/>
  <c r="O59" i="1"/>
  <c r="BF15" i="6" s="1"/>
  <c r="O12" i="1"/>
  <c r="O121" i="1"/>
  <c r="DP15" i="6" s="1"/>
  <c r="O74" i="1"/>
  <c r="O99" i="1"/>
  <c r="CT15" i="6" s="1"/>
  <c r="O52" i="1"/>
  <c r="AY15" i="6" s="1"/>
  <c r="O90" i="1"/>
  <c r="CK15" i="6" s="1"/>
  <c r="O31" i="1"/>
  <c r="AD15" i="6" s="1"/>
  <c r="O104" i="1"/>
  <c r="CY15" i="6" s="1"/>
  <c r="O45" i="1"/>
  <c r="AR15" i="6" s="1"/>
  <c r="O130" i="1"/>
  <c r="DY15" i="6" s="1"/>
  <c r="O71" i="1"/>
  <c r="BR15" i="6" s="1"/>
  <c r="O24" i="1"/>
  <c r="W15" i="6" s="1"/>
  <c r="O86" i="1"/>
  <c r="CG15" i="6" s="1"/>
  <c r="O111" i="1"/>
  <c r="DF15" i="6" s="1"/>
  <c r="O64" i="1"/>
  <c r="BK15" i="6" s="1"/>
  <c r="O5" i="1"/>
  <c r="O102" i="1"/>
  <c r="CW15" i="6" s="1"/>
  <c r="O43" i="1"/>
  <c r="AP15" i="6" s="1"/>
  <c r="O116" i="1"/>
  <c r="DK15" i="6" s="1"/>
  <c r="O57" i="1"/>
  <c r="BD15" i="6" s="1"/>
  <c r="O83" i="1"/>
  <c r="CD15" i="6" s="1"/>
  <c r="O36" i="1"/>
  <c r="AI15" i="6" s="1"/>
  <c r="O98" i="1"/>
  <c r="CS15" i="6" s="1"/>
  <c r="O75" i="1"/>
  <c r="BV15" i="6" s="1"/>
  <c r="O7" i="1"/>
  <c r="O106" i="1"/>
  <c r="DA15" i="6" s="1"/>
  <c r="O62" i="1"/>
  <c r="BI15" i="6" s="1"/>
  <c r="O123" i="1"/>
  <c r="DR15" i="6" s="1"/>
  <c r="O76" i="1"/>
  <c r="BW15" i="6" s="1"/>
  <c r="O17" i="1"/>
  <c r="O114" i="1"/>
  <c r="DI15" i="6" s="1"/>
  <c r="O55" i="1"/>
  <c r="BB15" i="6" s="1"/>
  <c r="O128" i="1"/>
  <c r="DW15" i="6" s="1"/>
  <c r="O69" i="1"/>
  <c r="BP15" i="6" s="1"/>
  <c r="O10" i="1"/>
  <c r="O95" i="1"/>
  <c r="CP15" i="6" s="1"/>
  <c r="O48" i="1"/>
  <c r="AU15" i="6" s="1"/>
  <c r="O110" i="1"/>
  <c r="DE15" i="6" s="1"/>
  <c r="O3" i="1"/>
  <c r="O88" i="1"/>
  <c r="CI15" i="6" s="1"/>
  <c r="O29" i="1"/>
  <c r="AB15" i="6" s="1"/>
  <c r="O126" i="1"/>
  <c r="DU15" i="6" s="1"/>
  <c r="O67" i="1"/>
  <c r="BN15" i="6" s="1"/>
  <c r="O30" i="1"/>
  <c r="AC15" i="6" s="1"/>
  <c r="O81" i="1"/>
  <c r="CB15" i="6" s="1"/>
  <c r="O22" i="1"/>
  <c r="U15" i="6" s="1"/>
  <c r="O107" i="1"/>
  <c r="DB15" i="6" s="1"/>
  <c r="O60" i="1"/>
  <c r="BG15" i="6" s="1"/>
  <c r="O13" i="1"/>
  <c r="L15" i="6" s="1"/>
  <c r="O122" i="1"/>
  <c r="DQ15" i="6" s="1"/>
  <c r="O25" i="1"/>
  <c r="O100" i="1"/>
  <c r="CU15" i="6" s="1"/>
  <c r="O41" i="1"/>
  <c r="O79" i="1"/>
  <c r="BZ15" i="6" s="1"/>
  <c r="O8" i="1"/>
  <c r="O93" i="1"/>
  <c r="CN15" i="6" s="1"/>
  <c r="O34" i="1"/>
  <c r="AG15" i="6" s="1"/>
  <c r="O119" i="1"/>
  <c r="DN15" i="6" s="1"/>
  <c r="O72" i="1"/>
  <c r="BS15" i="6" s="1"/>
  <c r="O37" i="1"/>
  <c r="AJ15" i="6" s="1"/>
  <c r="O21" i="1"/>
  <c r="T15" i="6" s="1"/>
  <c r="O15" i="1"/>
  <c r="O112" i="1"/>
  <c r="DG15" i="6" s="1"/>
  <c r="O53" i="1"/>
  <c r="AZ15" i="6" s="1"/>
  <c r="O91" i="1"/>
  <c r="CL15" i="6" s="1"/>
  <c r="O20" i="1"/>
  <c r="O105" i="1"/>
  <c r="CZ15" i="6" s="1"/>
  <c r="O46" i="1"/>
  <c r="AS15" i="6" s="1"/>
  <c r="O84" i="1"/>
  <c r="CE15" i="6" s="1"/>
  <c r="O49" i="1"/>
  <c r="AV15" i="6" s="1"/>
  <c r="O27" i="1"/>
  <c r="O124" i="1"/>
  <c r="DS15" i="6" s="1"/>
  <c r="O65" i="1"/>
  <c r="BL15" i="6" s="1"/>
  <c r="O6" i="1"/>
  <c r="O103" i="1"/>
  <c r="CX15" i="6" s="1"/>
  <c r="O32" i="1"/>
  <c r="O117" i="1"/>
  <c r="DL15" i="6" s="1"/>
  <c r="O58" i="1"/>
  <c r="BE15" i="6" s="1"/>
  <c r="O96" i="1"/>
  <c r="CQ15" i="6" s="1"/>
  <c r="O61" i="1"/>
  <c r="BH15" i="6" s="1"/>
  <c r="O14" i="1"/>
  <c r="M15" i="6" s="1"/>
  <c r="O39" i="1"/>
  <c r="AL15" i="6" s="1"/>
  <c r="O77" i="1"/>
  <c r="BX15" i="6" s="1"/>
  <c r="O18" i="1"/>
  <c r="Q15" i="6" s="1"/>
  <c r="O115" i="1"/>
  <c r="DJ15" i="6" s="1"/>
  <c r="O44" i="1"/>
  <c r="AQ15" i="6" s="1"/>
  <c r="O129" i="1"/>
  <c r="DX15" i="6" s="1"/>
  <c r="O70" i="1"/>
  <c r="BQ15" i="6" s="1"/>
  <c r="O11" i="1"/>
  <c r="J15" i="6" s="1"/>
  <c r="O108" i="1"/>
  <c r="DC15" i="6" s="1"/>
  <c r="O73" i="1"/>
  <c r="BT15" i="6" s="1"/>
  <c r="O26" i="1"/>
  <c r="O51" i="1"/>
  <c r="AX15" i="6" s="1"/>
  <c r="O89" i="1"/>
  <c r="CJ15" i="6" s="1"/>
  <c r="O42" i="1"/>
  <c r="AO15" i="6" s="1"/>
  <c r="O127" i="1"/>
  <c r="DV15" i="6" s="1"/>
  <c r="O56" i="1"/>
  <c r="BC15" i="6" s="1"/>
  <c r="O82" i="1"/>
  <c r="CC15" i="6" s="1"/>
  <c r="O23" i="1"/>
  <c r="O120" i="1"/>
  <c r="DO15" i="6" s="1"/>
  <c r="O85" i="1"/>
  <c r="CF15" i="6" s="1"/>
  <c r="O38" i="1"/>
  <c r="O63" i="1"/>
  <c r="BJ15" i="6" s="1"/>
  <c r="O16" i="1"/>
  <c r="O15" i="6" s="1"/>
  <c r="O101" i="1"/>
  <c r="CV15" i="6" s="1"/>
  <c r="O54" i="1"/>
  <c r="BA15" i="6" s="1"/>
  <c r="O68" i="1"/>
  <c r="BO15" i="6" s="1"/>
  <c r="O9" i="1"/>
  <c r="O94" i="1"/>
  <c r="CO15" i="6" s="1"/>
  <c r="O35" i="1"/>
  <c r="AH15" i="6" s="1"/>
  <c r="O97" i="1"/>
  <c r="CR15" i="6" s="1"/>
  <c r="O50" i="1"/>
  <c r="AW15" i="6" s="1"/>
  <c r="GS3" i="8"/>
  <c r="C54" i="7"/>
  <c r="AL54" i="9" s="1"/>
  <c r="GS2" i="8"/>
  <c r="C59" i="7"/>
  <c r="AL59" i="9" s="1"/>
  <c r="C55" i="7"/>
  <c r="AL55" i="9" s="1"/>
  <c r="C61" i="7"/>
  <c r="AL61" i="9" s="1"/>
  <c r="X2" i="3" l="1" a="1"/>
  <c r="A2" i="3" a="1"/>
  <c r="A2" i="3" s="1"/>
  <c r="X1" i="8"/>
  <c r="X15" i="6"/>
  <c r="B15" i="6"/>
  <c r="O61" i="7"/>
  <c r="O58" i="7"/>
  <c r="M57" i="7"/>
  <c r="AV57" i="9" s="1"/>
  <c r="BU15" i="6"/>
  <c r="E1" i="8"/>
  <c r="E15" i="6"/>
  <c r="N1" i="8"/>
  <c r="N15" i="6"/>
  <c r="F15" i="6"/>
  <c r="N61" i="7"/>
  <c r="N59" i="7"/>
  <c r="N54" i="7"/>
  <c r="K1" i="8"/>
  <c r="K15" i="6"/>
  <c r="AL26" i="9"/>
  <c r="AP26" i="9"/>
  <c r="I1" i="8"/>
  <c r="I15" i="6"/>
  <c r="AQ26" i="9"/>
  <c r="AV26" i="9"/>
  <c r="AN26" i="9"/>
  <c r="H1" i="8"/>
  <c r="H15" i="6"/>
  <c r="Y1" i="8"/>
  <c r="Y15" i="6"/>
  <c r="R1" i="8"/>
  <c r="R15" i="6"/>
  <c r="G1" i="8"/>
  <c r="G15" i="6"/>
  <c r="L23" i="7" a="1"/>
  <c r="L23" i="7" s="1"/>
  <c r="AU23" i="9" s="1"/>
  <c r="O23" i="7" a="1"/>
  <c r="O23" i="7" s="1"/>
  <c r="N23" i="7" a="1"/>
  <c r="N23" i="7" s="1"/>
  <c r="AR26" i="9"/>
  <c r="AU26" i="9"/>
  <c r="AK1" i="8"/>
  <c r="AK15" i="6"/>
  <c r="S1" i="8"/>
  <c r="S15" i="6"/>
  <c r="P1" i="8"/>
  <c r="P15" i="6"/>
  <c r="O22" i="7" a="1"/>
  <c r="O22" i="7" s="1"/>
  <c r="N22" i="7" a="1"/>
  <c r="N22" i="7" s="1"/>
  <c r="C1" i="8"/>
  <c r="C15" i="6"/>
  <c r="AN1" i="8"/>
  <c r="AN15" i="6"/>
  <c r="AO26" i="9"/>
  <c r="AS26" i="9"/>
  <c r="Z1" i="8"/>
  <c r="Z15" i="6"/>
  <c r="AE1" i="8"/>
  <c r="AE15" i="6"/>
  <c r="D1" i="8"/>
  <c r="D15" i="6"/>
  <c r="V1" i="8"/>
  <c r="V15" i="6"/>
  <c r="N24" i="7" a="1"/>
  <c r="N24" i="7" s="1"/>
  <c r="O24" i="7" a="1"/>
  <c r="O24" i="7" s="1"/>
  <c r="AM26" i="9"/>
  <c r="O25" i="7" a="1"/>
  <c r="O25" i="7" s="1"/>
  <c r="N25" i="7" a="1"/>
  <c r="N25" i="7" s="1"/>
  <c r="H25" i="7" a="1"/>
  <c r="H25" i="7" s="1"/>
  <c r="AQ25" i="9" s="1"/>
  <c r="F25" i="7" a="1"/>
  <c r="F25" i="7" s="1"/>
  <c r="AO25" i="9" s="1"/>
  <c r="K25" i="7" a="1"/>
  <c r="K25" i="7" s="1"/>
  <c r="AT25" i="9" s="1"/>
  <c r="E25" i="7" a="1"/>
  <c r="E25" i="7" s="1"/>
  <c r="AN25" i="9" s="1"/>
  <c r="AM25" i="9"/>
  <c r="F24" i="7" a="1"/>
  <c r="F24" i="7" s="1"/>
  <c r="AO24" i="9" s="1"/>
  <c r="I25" i="7" a="1"/>
  <c r="I25" i="7" s="1"/>
  <c r="AR25" i="9" s="1"/>
  <c r="G25" i="7" a="1"/>
  <c r="G25" i="7" s="1"/>
  <c r="AP25" i="9" s="1"/>
  <c r="E22" i="7" a="1"/>
  <c r="E22" i="7" s="1"/>
  <c r="AN22" i="9" s="1"/>
  <c r="AL25" i="9"/>
  <c r="J25" i="7" a="1"/>
  <c r="J25" i="7" s="1"/>
  <c r="AS25" i="9" s="1"/>
  <c r="L25" i="7" a="1"/>
  <c r="L25" i="7" s="1"/>
  <c r="AU25" i="9" s="1"/>
  <c r="M25" i="7" a="1"/>
  <c r="M25" i="7" s="1"/>
  <c r="AV25" i="9" s="1"/>
  <c r="G54" i="7"/>
  <c r="AP54" i="9" s="1"/>
  <c r="Q1" i="8"/>
  <c r="F57" i="7"/>
  <c r="AO57" i="9" s="1"/>
  <c r="E56" i="7"/>
  <c r="AN56" i="9" s="1"/>
  <c r="F1" i="8"/>
  <c r="M56" i="7"/>
  <c r="AV56" i="9" s="1"/>
  <c r="M60" i="7"/>
  <c r="AV60" i="9" s="1"/>
  <c r="G23" i="7" a="1"/>
  <c r="G23" i="7" s="1"/>
  <c r="AP23" i="9" s="1"/>
  <c r="L24" i="7" a="1"/>
  <c r="L24" i="7" s="1"/>
  <c r="AU24" i="9" s="1"/>
  <c r="E23" i="7" a="1"/>
  <c r="E23" i="7" s="1"/>
  <c r="AN23" i="9" s="1"/>
  <c r="L22" i="7" a="1"/>
  <c r="L22" i="7" s="1"/>
  <c r="AU22" i="9" s="1"/>
  <c r="G22" i="7" a="1"/>
  <c r="G22" i="7" s="1"/>
  <c r="AP22" i="9" s="1"/>
  <c r="AL24" i="9"/>
  <c r="G24" i="7" a="1"/>
  <c r="G24" i="7" s="1"/>
  <c r="AP24" i="9" s="1"/>
  <c r="H24" i="7" a="1"/>
  <c r="H24" i="7" s="1"/>
  <c r="AQ24" i="9" s="1"/>
  <c r="M23" i="7" a="1"/>
  <c r="M23" i="7" s="1"/>
  <c r="AV23" i="9" s="1"/>
  <c r="AL22" i="9"/>
  <c r="I22" i="7" a="1"/>
  <c r="I22" i="7" s="1"/>
  <c r="AR22" i="9" s="1"/>
  <c r="M22" i="7" a="1"/>
  <c r="M22" i="7" s="1"/>
  <c r="AV22" i="9" s="1"/>
  <c r="J23" i="7" a="1"/>
  <c r="J23" i="7" s="1"/>
  <c r="AS23" i="9" s="1"/>
  <c r="I23" i="7" a="1"/>
  <c r="I23" i="7" s="1"/>
  <c r="AR23" i="9" s="1"/>
  <c r="M24" i="7" a="1"/>
  <c r="M24" i="7" s="1"/>
  <c r="AV24" i="9" s="1"/>
  <c r="J24" i="7" a="1"/>
  <c r="J24" i="7" s="1"/>
  <c r="AS24" i="9" s="1"/>
  <c r="K23" i="7" a="1"/>
  <c r="K23" i="7" s="1"/>
  <c r="AT23" i="9" s="1"/>
  <c r="H23" i="7" a="1"/>
  <c r="H23" i="7" s="1"/>
  <c r="AQ23" i="9" s="1"/>
  <c r="K24" i="7" a="1"/>
  <c r="K24" i="7" s="1"/>
  <c r="AT24" i="9" s="1"/>
  <c r="H22" i="7" a="1"/>
  <c r="H22" i="7" s="1"/>
  <c r="AQ22" i="9" s="1"/>
  <c r="AM24" i="9"/>
  <c r="D22" i="7" a="1"/>
  <c r="D22" i="7" s="1"/>
  <c r="AM22" i="9" s="1"/>
  <c r="I24" i="7" a="1"/>
  <c r="I24" i="7" s="1"/>
  <c r="AR24" i="9" s="1"/>
  <c r="J22" i="7" a="1"/>
  <c r="J22" i="7" s="1"/>
  <c r="AS22" i="9" s="1"/>
  <c r="D23" i="7" a="1"/>
  <c r="D23" i="7" s="1"/>
  <c r="AM23" i="9" s="1"/>
  <c r="F22" i="7" a="1"/>
  <c r="F22" i="7" s="1"/>
  <c r="AO22" i="9" s="1"/>
  <c r="K22" i="7" a="1"/>
  <c r="K22" i="7" s="1"/>
  <c r="AT22" i="9" s="1"/>
  <c r="AL23" i="9"/>
  <c r="E24" i="7" a="1"/>
  <c r="E24" i="7" s="1"/>
  <c r="AN24" i="9" s="1"/>
  <c r="F23" i="7" a="1"/>
  <c r="F23" i="7" s="1"/>
  <c r="AO23" i="9" s="1"/>
  <c r="K57" i="7"/>
  <c r="AT57" i="9" s="1"/>
  <c r="I55" i="7"/>
  <c r="AR55" i="9" s="1"/>
  <c r="B1" i="8"/>
  <c r="M54" i="7"/>
  <c r="AV54" i="9" s="1"/>
  <c r="AB1" i="8"/>
  <c r="H54" i="7"/>
  <c r="AQ54" i="9" s="1"/>
  <c r="E55" i="7"/>
  <c r="AN55" i="9" s="1"/>
  <c r="E54" i="7"/>
  <c r="AN54" i="9" s="1"/>
  <c r="E59" i="7"/>
  <c r="AN59" i="9" s="1"/>
  <c r="J59" i="7"/>
  <c r="AS59" i="9" s="1"/>
  <c r="J55" i="7"/>
  <c r="AS55" i="9" s="1"/>
  <c r="J54" i="7"/>
  <c r="AS54" i="9" s="1"/>
  <c r="L58" i="7"/>
  <c r="AU58" i="9" s="1"/>
  <c r="J1" i="8"/>
  <c r="F58" i="7"/>
  <c r="AO58" i="9" s="1"/>
  <c r="AI1" i="8"/>
  <c r="M59" i="7"/>
  <c r="AV59" i="9" s="1"/>
  <c r="M55" i="7"/>
  <c r="AV55" i="9" s="1"/>
  <c r="K58" i="7"/>
  <c r="AT58" i="9" s="1"/>
  <c r="D60" i="7"/>
  <c r="AM60" i="9" s="1"/>
  <c r="D57" i="7"/>
  <c r="AM57" i="9" s="1"/>
  <c r="D56" i="7"/>
  <c r="AM56" i="9" s="1"/>
  <c r="M58" i="7"/>
  <c r="AV58" i="9" s="1"/>
  <c r="M61" i="7"/>
  <c r="AV61" i="9" s="1"/>
  <c r="BU1" i="8"/>
  <c r="DI1" i="8"/>
  <c r="W1" i="8"/>
  <c r="FY1" i="8"/>
  <c r="FA1" i="8"/>
  <c r="GO1" i="8"/>
  <c r="CC1" i="8"/>
  <c r="GP1" i="8"/>
  <c r="FP1" i="8"/>
  <c r="O1" i="8"/>
  <c r="DF1" i="8"/>
  <c r="FI1" i="8"/>
  <c r="CF1" i="8"/>
  <c r="CV1" i="8"/>
  <c r="CN1" i="8"/>
  <c r="EX1" i="8"/>
  <c r="GJ1" i="8"/>
  <c r="AY1" i="8"/>
  <c r="BD1" i="8"/>
  <c r="AC1" i="8"/>
  <c r="DC1" i="8"/>
  <c r="GE1" i="8"/>
  <c r="GN1" i="8"/>
  <c r="AF1" i="8"/>
  <c r="BB1" i="8"/>
  <c r="ED1" i="8"/>
  <c r="EH1" i="8"/>
  <c r="GG1" i="8"/>
  <c r="DD1" i="8"/>
  <c r="ER1" i="8"/>
  <c r="DL1" i="8"/>
  <c r="AU1" i="8"/>
  <c r="AM1" i="8"/>
  <c r="CA1" i="8"/>
  <c r="DY1" i="8"/>
  <c r="EY1" i="8"/>
  <c r="FZ1" i="8"/>
  <c r="AQ1" i="8"/>
  <c r="DS1" i="8"/>
  <c r="EI1" i="8"/>
  <c r="GM1" i="8"/>
  <c r="EA1" i="8"/>
  <c r="FO1" i="8"/>
  <c r="FG1" i="8"/>
  <c r="CP1" i="8"/>
  <c r="DQ1" i="8"/>
  <c r="FE1" i="8"/>
  <c r="AS1" i="8"/>
  <c r="BW1" i="8"/>
  <c r="DH1" i="8"/>
  <c r="FV1" i="8"/>
  <c r="BV1" i="8"/>
  <c r="CW1" i="8"/>
  <c r="AA1" i="8"/>
  <c r="FM1" i="8"/>
  <c r="GS1" i="8"/>
  <c r="CE1" i="8"/>
  <c r="BR1" i="8"/>
  <c r="AV1" i="8"/>
  <c r="GD1" i="8"/>
  <c r="FB1" i="8"/>
  <c r="BK1" i="8"/>
  <c r="EB1" i="8"/>
  <c r="EJ1" i="8"/>
  <c r="BS1" i="8"/>
  <c r="DG1" i="8"/>
  <c r="CY1" i="8"/>
  <c r="AH1" i="8"/>
  <c r="BI1" i="8"/>
  <c r="BX1" i="8"/>
  <c r="CB1" i="8"/>
  <c r="EL1" i="8"/>
  <c r="FX1" i="8"/>
  <c r="FN1" i="8"/>
  <c r="FL1" i="8"/>
  <c r="DN1" i="8"/>
  <c r="EO1" i="8"/>
  <c r="GC1" i="8"/>
  <c r="BQ1" i="8"/>
  <c r="CX1" i="8"/>
  <c r="FD1" i="8"/>
  <c r="ET1" i="8"/>
  <c r="CT1" i="8"/>
  <c r="CI1" i="8"/>
  <c r="EW1" i="8"/>
  <c r="BT1" i="8"/>
  <c r="U1" i="8"/>
  <c r="AJ1" i="8"/>
  <c r="AT1" i="8"/>
  <c r="DJ1" i="8"/>
  <c r="EZ1" i="8"/>
  <c r="AO1" i="8"/>
  <c r="FH1" i="8"/>
  <c r="CQ1" i="8"/>
  <c r="EE1" i="8"/>
  <c r="DW1" i="8"/>
  <c r="BF1" i="8"/>
  <c r="CG1" i="8"/>
  <c r="DU1" i="8"/>
  <c r="BN1" i="8"/>
  <c r="FW1" i="8"/>
  <c r="BO1" i="8"/>
  <c r="DM1" i="8"/>
  <c r="EM1" i="8"/>
  <c r="AP1" i="8"/>
  <c r="BA1" i="8"/>
  <c r="GI1" i="8"/>
  <c r="CO1" i="8"/>
  <c r="L1" i="8"/>
  <c r="GB1" i="8"/>
  <c r="T1" i="8"/>
  <c r="DR1" i="8"/>
  <c r="CL1" i="8"/>
  <c r="FU1" i="8"/>
  <c r="CR1" i="8"/>
  <c r="DT1" i="8"/>
  <c r="CZ1" i="8"/>
  <c r="GK1" i="8"/>
  <c r="CK1" i="8"/>
  <c r="AL1" i="8"/>
  <c r="EV1" i="8"/>
  <c r="CS1" i="8"/>
  <c r="BL1" i="8"/>
  <c r="BM1" i="8"/>
  <c r="GF1" i="8"/>
  <c r="DO1" i="8"/>
  <c r="FC1" i="8"/>
  <c r="EU1" i="8"/>
  <c r="CD1" i="8"/>
  <c r="DE1" i="8"/>
  <c r="ES1" i="8"/>
  <c r="AG1" i="8"/>
  <c r="M1" i="8"/>
  <c r="CJ1" i="8"/>
  <c r="FJ1" i="8"/>
  <c r="AW1" i="8"/>
  <c r="AZ1" i="8"/>
  <c r="BP1" i="8"/>
  <c r="DZ1" i="8"/>
  <c r="DK1" i="8"/>
  <c r="EQ1" i="8"/>
  <c r="EG1" i="8"/>
  <c r="AX1" i="8"/>
  <c r="AR1" i="8"/>
  <c r="DV1" i="8"/>
  <c r="EP1" i="8"/>
  <c r="DP1" i="8"/>
  <c r="DX1" i="8"/>
  <c r="BG1" i="8"/>
  <c r="CU1" i="8"/>
  <c r="CM1" i="8"/>
  <c r="BH1" i="8"/>
  <c r="BJ1" i="8"/>
  <c r="GQ1" i="8"/>
  <c r="FF1" i="8"/>
  <c r="EN1" i="8"/>
  <c r="FT1" i="8"/>
  <c r="FR1" i="8"/>
  <c r="GA1" i="8"/>
  <c r="FS1" i="8"/>
  <c r="DB1" i="8"/>
  <c r="EC1" i="8"/>
  <c r="FQ1" i="8"/>
  <c r="BE1" i="8"/>
  <c r="AD1" i="8"/>
  <c r="EF1" i="8"/>
  <c r="BZ1" i="8"/>
  <c r="GH1" i="8"/>
  <c r="CH1" i="8"/>
  <c r="EK1" i="8"/>
  <c r="FK1" i="8"/>
  <c r="GL1" i="8"/>
  <c r="BC1" i="8"/>
  <c r="DA1" i="8"/>
  <c r="BY1" i="8"/>
  <c r="GR1" i="8"/>
  <c r="E57" i="7"/>
  <c r="AN57" i="9" s="1"/>
  <c r="E60" i="7"/>
  <c r="AN60" i="9" s="1"/>
  <c r="E58" i="7"/>
  <c r="AN58" i="9" s="1"/>
  <c r="E61" i="7"/>
  <c r="AN61" i="9" s="1"/>
  <c r="I58" i="7"/>
  <c r="AR58" i="9" s="1"/>
  <c r="J61" i="7"/>
  <c r="AS61" i="9" s="1"/>
  <c r="J58" i="7"/>
  <c r="AS58" i="9" s="1"/>
  <c r="J56" i="7"/>
  <c r="AS56" i="9" s="1"/>
  <c r="J60" i="7"/>
  <c r="AS60" i="9" s="1"/>
  <c r="J57" i="7"/>
  <c r="AS57" i="9" s="1"/>
  <c r="H56" i="7"/>
  <c r="AQ56" i="9" s="1"/>
  <c r="H60" i="7"/>
  <c r="AQ60" i="9" s="1"/>
  <c r="H61" i="7"/>
  <c r="AQ61" i="9" s="1"/>
  <c r="G56" i="7"/>
  <c r="AP56" i="9" s="1"/>
  <c r="G60" i="7"/>
  <c r="AP60" i="9" s="1"/>
  <c r="G57" i="7"/>
  <c r="AP57" i="9" s="1"/>
  <c r="K54" i="7"/>
  <c r="AT54" i="9" s="1"/>
  <c r="K61" i="7"/>
  <c r="AT61" i="9" s="1"/>
  <c r="K59" i="7"/>
  <c r="AT59" i="9" s="1"/>
  <c r="H57" i="7"/>
  <c r="AQ57" i="9" s="1"/>
  <c r="L55" i="7"/>
  <c r="AU55" i="9" s="1"/>
  <c r="L56" i="7"/>
  <c r="AU56" i="9" s="1"/>
  <c r="L60" i="7"/>
  <c r="AU60" i="9" s="1"/>
  <c r="H59" i="7"/>
  <c r="AQ59" i="9" s="1"/>
  <c r="H55" i="7"/>
  <c r="AQ55" i="9" s="1"/>
  <c r="G61" i="7"/>
  <c r="AP61" i="9" s="1"/>
  <c r="G58" i="7"/>
  <c r="AP58" i="9" s="1"/>
  <c r="D61" i="7"/>
  <c r="AM61" i="9" s="1"/>
  <c r="D55" i="7"/>
  <c r="AM55" i="9" s="1"/>
  <c r="D59" i="7"/>
  <c r="AM59" i="9" s="1"/>
  <c r="D54" i="7"/>
  <c r="AM54" i="9" s="1"/>
  <c r="D58" i="7"/>
  <c r="AM58" i="9" s="1"/>
  <c r="I57" i="7"/>
  <c r="AR57" i="9" s="1"/>
  <c r="I60" i="7"/>
  <c r="AR60" i="9" s="1"/>
  <c r="G55" i="7"/>
  <c r="AP55" i="9" s="1"/>
  <c r="G59" i="7"/>
  <c r="AP59" i="9" s="1"/>
  <c r="L61" i="7"/>
  <c r="AU61" i="9" s="1"/>
  <c r="L59" i="7"/>
  <c r="AU59" i="9" s="1"/>
  <c r="L54" i="7"/>
  <c r="AU54" i="9" s="1"/>
  <c r="K55" i="7"/>
  <c r="AT55" i="9" s="1"/>
  <c r="I54" i="7"/>
  <c r="AR54" i="9" s="1"/>
  <c r="I61" i="7"/>
  <c r="AR61" i="9" s="1"/>
  <c r="I59" i="7"/>
  <c r="AR59" i="9" s="1"/>
  <c r="K60" i="7"/>
  <c r="AT60" i="9" s="1"/>
  <c r="K56" i="7"/>
  <c r="AT56" i="9" s="1"/>
  <c r="F54" i="7"/>
  <c r="AO54" i="9" s="1"/>
  <c r="F61" i="7"/>
  <c r="AO61" i="9" s="1"/>
  <c r="F59" i="7"/>
  <c r="AO59" i="9" s="1"/>
  <c r="H58" i="7"/>
  <c r="AQ58" i="9" s="1"/>
  <c r="F60" i="7"/>
  <c r="AO60" i="9" s="1"/>
  <c r="F55" i="7"/>
  <c r="AO55" i="9" s="1"/>
  <c r="F56" i="7"/>
  <c r="AO56" i="9" s="1"/>
  <c r="I56" i="7"/>
  <c r="AR56" i="9" s="1"/>
  <c r="L57" i="7"/>
  <c r="AU57" i="9" s="1"/>
  <c r="C52" i="7"/>
  <c r="AL52" i="9" s="1"/>
  <c r="C45" i="7"/>
  <c r="AL45" i="9" s="1"/>
  <c r="C46" i="7"/>
  <c r="AL46" i="9" s="1"/>
  <c r="C50" i="7"/>
  <c r="AL50" i="9" s="1"/>
  <c r="I21" i="7" l="1" a="1"/>
  <c r="I21" i="7" s="1"/>
  <c r="I4" i="7" s="1"/>
  <c r="D21" i="7" a="1"/>
  <c r="D21" i="7" s="1"/>
  <c r="D4" i="7" s="1"/>
  <c r="J21" i="7" a="1"/>
  <c r="J21" i="7" s="1"/>
  <c r="J4" i="7" s="1"/>
  <c r="O21" i="7" a="1"/>
  <c r="O21" i="7" s="1"/>
  <c r="O4" i="7" s="1"/>
  <c r="E21" i="7" a="1"/>
  <c r="E21" i="7" s="1"/>
  <c r="E4" i="7" s="1"/>
  <c r="K21" i="7" a="1"/>
  <c r="K21" i="7" s="1"/>
  <c r="K4" i="7" s="1"/>
  <c r="C21" i="7" a="1"/>
  <c r="C21" i="7" s="1"/>
  <c r="N21" i="7" a="1"/>
  <c r="N21" i="7" s="1"/>
  <c r="N4" i="7" s="1"/>
  <c r="F21" i="7" a="1"/>
  <c r="F21" i="7" s="1"/>
  <c r="F4" i="7" s="1"/>
  <c r="L21" i="7" a="1"/>
  <c r="L21" i="7" s="1"/>
  <c r="L4" i="7" s="1"/>
  <c r="M21" i="7" a="1"/>
  <c r="M21" i="7" s="1"/>
  <c r="M4" i="7" s="1"/>
  <c r="H21" i="7" a="1"/>
  <c r="H21" i="7" s="1"/>
  <c r="H4" i="7" s="1"/>
  <c r="G21" i="7" a="1"/>
  <c r="G21" i="7" s="1"/>
  <c r="G4" i="7" s="1"/>
  <c r="X2" i="3"/>
  <c r="AC179" i="3"/>
  <c r="AC174" i="3"/>
  <c r="AC169" i="3"/>
  <c r="AC121" i="3"/>
  <c r="AC176" i="3"/>
  <c r="AC164" i="3"/>
  <c r="AC152" i="3"/>
  <c r="AC140" i="3"/>
  <c r="AC128" i="3"/>
  <c r="AC116" i="3"/>
  <c r="AC104" i="3"/>
  <c r="AC92" i="3"/>
  <c r="AC80" i="3"/>
  <c r="AC68" i="3"/>
  <c r="AC56" i="3"/>
  <c r="AC44" i="3"/>
  <c r="AC32" i="3"/>
  <c r="AC20" i="3"/>
  <c r="AC8" i="3"/>
  <c r="AO7" i="4"/>
  <c r="AC171" i="3"/>
  <c r="AC159" i="3"/>
  <c r="AC147" i="3"/>
  <c r="AC135" i="3"/>
  <c r="AC123" i="3"/>
  <c r="AC111" i="3"/>
  <c r="AC99" i="3"/>
  <c r="AC87" i="3"/>
  <c r="AC75" i="3"/>
  <c r="AC63" i="3"/>
  <c r="AC51" i="3"/>
  <c r="AC39" i="3"/>
  <c r="AC27" i="3"/>
  <c r="AC15" i="3"/>
  <c r="AC3" i="3"/>
  <c r="AC178" i="3"/>
  <c r="AC166" i="3"/>
  <c r="AC154" i="3"/>
  <c r="AC142" i="3"/>
  <c r="AC130" i="3"/>
  <c r="AC118" i="3"/>
  <c r="AC106" i="3"/>
  <c r="AC94" i="3"/>
  <c r="AC82" i="3"/>
  <c r="AC70" i="3"/>
  <c r="AC58" i="3"/>
  <c r="AC46" i="3"/>
  <c r="AC34" i="3"/>
  <c r="AC22" i="3"/>
  <c r="AC10" i="3"/>
  <c r="AC173" i="3"/>
  <c r="AC161" i="3"/>
  <c r="AC149" i="3"/>
  <c r="AC137" i="3"/>
  <c r="AC125" i="3"/>
  <c r="AC113" i="3"/>
  <c r="AC101" i="3"/>
  <c r="AC89" i="3"/>
  <c r="AC77" i="3"/>
  <c r="AC65" i="3"/>
  <c r="AC53" i="3"/>
  <c r="AC41" i="3"/>
  <c r="AC29" i="3"/>
  <c r="AC17" i="3"/>
  <c r="AC5" i="3"/>
  <c r="AC168" i="3"/>
  <c r="AC156" i="3"/>
  <c r="AC144" i="3"/>
  <c r="AC132" i="3"/>
  <c r="AC120" i="3"/>
  <c r="AC108" i="3"/>
  <c r="AC96" i="3"/>
  <c r="AC84" i="3"/>
  <c r="AC72" i="3"/>
  <c r="AC60" i="3"/>
  <c r="AC48" i="3"/>
  <c r="AC36" i="3"/>
  <c r="AC24" i="3"/>
  <c r="AC12" i="3"/>
  <c r="AC175" i="3"/>
  <c r="AC163" i="3"/>
  <c r="AC151" i="3"/>
  <c r="AC139" i="3"/>
  <c r="AC127" i="3"/>
  <c r="AC115" i="3"/>
  <c r="AC103" i="3"/>
  <c r="AC91" i="3"/>
  <c r="AC79" i="3"/>
  <c r="AC67" i="3"/>
  <c r="AC55" i="3"/>
  <c r="AC43" i="3"/>
  <c r="AC31" i="3"/>
  <c r="AC19" i="3"/>
  <c r="AC7" i="3"/>
  <c r="AC162" i="3"/>
  <c r="AC138" i="3"/>
  <c r="AC126" i="3"/>
  <c r="AC114" i="3"/>
  <c r="AC102" i="3"/>
  <c r="AC90" i="3"/>
  <c r="AC78" i="3"/>
  <c r="AC170" i="3"/>
  <c r="AC158" i="3"/>
  <c r="AC146" i="3"/>
  <c r="AC134" i="3"/>
  <c r="AC122" i="3"/>
  <c r="AC110" i="3"/>
  <c r="AC98" i="3"/>
  <c r="AC86" i="3"/>
  <c r="AC74" i="3"/>
  <c r="AC62" i="3"/>
  <c r="AC50" i="3"/>
  <c r="AC38" i="3"/>
  <c r="AC26" i="3"/>
  <c r="AC14" i="3"/>
  <c r="AC177" i="3"/>
  <c r="AC165" i="3"/>
  <c r="AC153" i="3"/>
  <c r="AC141" i="3"/>
  <c r="AC129" i="3"/>
  <c r="AC117" i="3"/>
  <c r="AC105" i="3"/>
  <c r="AC93" i="3"/>
  <c r="AC81" i="3"/>
  <c r="AC69" i="3"/>
  <c r="AC57" i="3"/>
  <c r="AC45" i="3"/>
  <c r="AC33" i="3"/>
  <c r="AC21" i="3"/>
  <c r="AC9" i="3"/>
  <c r="AC155" i="3"/>
  <c r="AC119" i="3"/>
  <c r="AC107" i="3"/>
  <c r="AC83" i="3"/>
  <c r="AC35" i="3"/>
  <c r="AC66" i="3"/>
  <c r="AC18" i="3"/>
  <c r="AC6" i="3"/>
  <c r="AC133" i="3"/>
  <c r="AC73" i="3"/>
  <c r="AC13" i="3"/>
  <c r="AC172" i="3"/>
  <c r="AC160" i="3"/>
  <c r="AC148" i="3"/>
  <c r="AC136" i="3"/>
  <c r="AC124" i="3"/>
  <c r="AC112" i="3"/>
  <c r="AC100" i="3"/>
  <c r="AC88" i="3"/>
  <c r="AC76" i="3"/>
  <c r="AC64" i="3"/>
  <c r="AC52" i="3"/>
  <c r="AC40" i="3"/>
  <c r="AC28" i="3"/>
  <c r="AC16" i="3"/>
  <c r="AC4" i="3"/>
  <c r="AC167" i="3"/>
  <c r="AC143" i="3"/>
  <c r="AC131" i="3"/>
  <c r="AC95" i="3"/>
  <c r="AC71" i="3"/>
  <c r="AC59" i="3"/>
  <c r="AC47" i="3"/>
  <c r="AC23" i="3"/>
  <c r="AC11" i="3"/>
  <c r="AC150" i="3"/>
  <c r="AC54" i="3"/>
  <c r="AC42" i="3"/>
  <c r="AC30" i="3"/>
  <c r="AC157" i="3"/>
  <c r="AC145" i="3"/>
  <c r="AC109" i="3"/>
  <c r="AC97" i="3"/>
  <c r="AC85" i="3"/>
  <c r="AC61" i="3"/>
  <c r="AC49" i="3"/>
  <c r="AC37" i="3"/>
  <c r="AC25" i="3"/>
  <c r="AU27" i="9"/>
  <c r="AN27" i="9"/>
  <c r="AP27" i="9"/>
  <c r="AT27" i="9"/>
  <c r="AM27" i="9"/>
  <c r="AO27" i="9"/>
  <c r="AS27" i="9"/>
  <c r="AL27" i="9"/>
  <c r="AR27" i="9"/>
  <c r="AQ27" i="9"/>
  <c r="AV27" i="9"/>
  <c r="AS21" i="9"/>
  <c r="AN21" i="9"/>
  <c r="AL21" i="9"/>
  <c r="AM21" i="9"/>
  <c r="AP21" i="9"/>
  <c r="AT21" i="9"/>
  <c r="AR21" i="9"/>
  <c r="AV21" i="9"/>
  <c r="AO21" i="9" l="1"/>
  <c r="AU21" i="9"/>
  <c r="AQ21" i="9"/>
  <c r="C3" i="9" l="1" a="1"/>
  <c r="C3" i="9" s="1"/>
  <c r="Q2" i="9"/>
  <c r="O2" i="9"/>
  <c r="N2" i="9"/>
  <c r="X2" i="9"/>
  <c r="K2" i="9"/>
  <c r="J2" i="9"/>
  <c r="U2" i="9"/>
  <c r="T2" i="9"/>
  <c r="S2" i="9"/>
  <c r="P2" i="9"/>
  <c r="M2" i="9"/>
  <c r="L2" i="9"/>
  <c r="W2" i="9"/>
  <c r="V2" i="9"/>
  <c r="I2" i="9"/>
  <c r="R2" i="9"/>
  <c r="H2" i="9"/>
  <c r="C3" i="7" l="1"/>
  <c r="A124" i="9"/>
  <c r="A112" i="9"/>
  <c r="A100" i="9"/>
  <c r="A88" i="9"/>
  <c r="A76" i="9"/>
  <c r="A64" i="9"/>
  <c r="A52" i="9"/>
  <c r="A40" i="9"/>
  <c r="A28" i="9"/>
  <c r="A16" i="9"/>
  <c r="A4" i="9"/>
  <c r="A123" i="9"/>
  <c r="A111" i="9"/>
  <c r="A99" i="9"/>
  <c r="A87" i="9"/>
  <c r="A75" i="9"/>
  <c r="A63" i="9"/>
  <c r="A51" i="9"/>
  <c r="A39" i="9"/>
  <c r="A27" i="9"/>
  <c r="A15" i="9"/>
  <c r="A3" i="9"/>
  <c r="A122" i="9"/>
  <c r="A110" i="9"/>
  <c r="A98" i="9"/>
  <c r="A86" i="9"/>
  <c r="A74" i="9"/>
  <c r="A62" i="9"/>
  <c r="A50" i="9"/>
  <c r="A38" i="9"/>
  <c r="A26" i="9"/>
  <c r="A14" i="9"/>
  <c r="A121" i="9"/>
  <c r="A109" i="9"/>
  <c r="A97" i="9"/>
  <c r="A85" i="9"/>
  <c r="A73" i="9"/>
  <c r="A61" i="9"/>
  <c r="A49" i="9"/>
  <c r="A37" i="9"/>
  <c r="A25" i="9"/>
  <c r="A13" i="9"/>
  <c r="A120" i="9"/>
  <c r="A108" i="9"/>
  <c r="A96" i="9"/>
  <c r="A84" i="9"/>
  <c r="A72" i="9"/>
  <c r="A60" i="9"/>
  <c r="A48" i="9"/>
  <c r="A36" i="9"/>
  <c r="A24" i="9"/>
  <c r="A12" i="9"/>
  <c r="A8" i="9"/>
  <c r="A115" i="9"/>
  <c r="A91" i="9"/>
  <c r="A67" i="9"/>
  <c r="A43" i="9"/>
  <c r="A19" i="9"/>
  <c r="A126" i="9"/>
  <c r="A102" i="9"/>
  <c r="A78" i="9"/>
  <c r="A54" i="9"/>
  <c r="A30" i="9"/>
  <c r="A125" i="9"/>
  <c r="A77" i="9"/>
  <c r="A65" i="9"/>
  <c r="A41" i="9"/>
  <c r="A17" i="9"/>
  <c r="A119" i="9"/>
  <c r="A107" i="9"/>
  <c r="A95" i="9"/>
  <c r="A83" i="9"/>
  <c r="A71" i="9"/>
  <c r="A59" i="9"/>
  <c r="A47" i="9"/>
  <c r="A35" i="9"/>
  <c r="A23" i="9"/>
  <c r="A11" i="9"/>
  <c r="A130" i="9"/>
  <c r="A118" i="9"/>
  <c r="A106" i="9"/>
  <c r="A94" i="9"/>
  <c r="A82" i="9"/>
  <c r="A70" i="9"/>
  <c r="A58" i="9"/>
  <c r="A46" i="9"/>
  <c r="A34" i="9"/>
  <c r="A22" i="9"/>
  <c r="A10" i="9"/>
  <c r="A129" i="9"/>
  <c r="A117" i="9"/>
  <c r="A105" i="9"/>
  <c r="A93" i="9"/>
  <c r="A81" i="9"/>
  <c r="A69" i="9"/>
  <c r="A57" i="9"/>
  <c r="A45" i="9"/>
  <c r="A33" i="9"/>
  <c r="A21" i="9"/>
  <c r="A9" i="9"/>
  <c r="A128" i="9"/>
  <c r="A116" i="9"/>
  <c r="A104" i="9"/>
  <c r="A92" i="9"/>
  <c r="A80" i="9"/>
  <c r="A68" i="9"/>
  <c r="A56" i="9"/>
  <c r="A44" i="9"/>
  <c r="A32" i="9"/>
  <c r="A20" i="9"/>
  <c r="A127" i="9"/>
  <c r="A103" i="9"/>
  <c r="A79" i="9"/>
  <c r="A55" i="9"/>
  <c r="A31" i="9"/>
  <c r="A7" i="9"/>
  <c r="A114" i="9"/>
  <c r="A90" i="9"/>
  <c r="A66" i="9"/>
  <c r="A42" i="9"/>
  <c r="A18" i="9"/>
  <c r="A6" i="9"/>
  <c r="A113" i="9"/>
  <c r="A101" i="9"/>
  <c r="A89" i="9"/>
  <c r="A53" i="9"/>
  <c r="A29" i="9"/>
  <c r="A5" i="9"/>
  <c r="AU3" i="9"/>
  <c r="AU16" i="9"/>
  <c r="AU15" i="9"/>
  <c r="AU14" i="9"/>
  <c r="AU13" i="9"/>
  <c r="AU12" i="9"/>
  <c r="AU18" i="9"/>
  <c r="AU19" i="9"/>
  <c r="AU17" i="9"/>
  <c r="AQ3" i="9"/>
  <c r="AQ13" i="9"/>
  <c r="AQ15" i="9"/>
  <c r="AQ12" i="9"/>
  <c r="AQ19" i="9"/>
  <c r="AQ18" i="9"/>
  <c r="AQ17" i="9"/>
  <c r="AQ16" i="9"/>
  <c r="AQ14" i="9"/>
  <c r="AN3" i="9"/>
  <c r="AN18" i="9"/>
  <c r="AN17" i="9"/>
  <c r="AN16" i="9"/>
  <c r="AN15" i="9"/>
  <c r="AN14" i="9"/>
  <c r="AN13" i="9"/>
  <c r="AN12" i="9"/>
  <c r="AN19" i="9"/>
  <c r="AT3" i="9"/>
  <c r="AT13" i="9"/>
  <c r="AT17" i="9"/>
  <c r="AT19" i="9"/>
  <c r="AT15" i="9"/>
  <c r="AT12" i="9"/>
  <c r="AT14" i="9"/>
  <c r="AT16" i="9"/>
  <c r="AT18" i="9"/>
  <c r="AV3" i="9"/>
  <c r="AV19" i="9"/>
  <c r="AV18" i="9"/>
  <c r="AV17" i="9"/>
  <c r="AV16" i="9"/>
  <c r="AV15" i="9"/>
  <c r="AV14" i="9"/>
  <c r="AV13" i="9"/>
  <c r="AV12" i="9"/>
  <c r="AM3" i="9"/>
  <c r="AM16" i="9"/>
  <c r="AM15" i="9"/>
  <c r="AM14" i="9"/>
  <c r="AM13" i="9"/>
  <c r="AM12" i="9"/>
  <c r="AM18" i="9"/>
  <c r="AM19" i="9"/>
  <c r="AM17" i="9"/>
  <c r="AP3" i="9"/>
  <c r="AP16" i="9"/>
  <c r="AP14" i="9"/>
  <c r="AP13" i="9"/>
  <c r="AP12" i="9"/>
  <c r="AP19" i="9"/>
  <c r="AP18" i="9"/>
  <c r="AP17" i="9"/>
  <c r="AP15" i="9"/>
  <c r="AO3" i="9"/>
  <c r="AO16" i="9"/>
  <c r="AO15" i="9"/>
  <c r="AO14" i="9"/>
  <c r="AO13" i="9"/>
  <c r="AO12" i="9"/>
  <c r="AO19" i="9"/>
  <c r="AO17" i="9"/>
  <c r="AO18" i="9"/>
  <c r="AR3" i="9"/>
  <c r="AR12" i="9"/>
  <c r="AR19" i="9"/>
  <c r="AR17" i="9"/>
  <c r="AR14" i="9"/>
  <c r="AR18" i="9"/>
  <c r="AR16" i="9"/>
  <c r="AR15" i="9"/>
  <c r="AR13" i="9"/>
  <c r="AS3" i="9"/>
  <c r="AS19" i="9"/>
  <c r="AS15" i="9"/>
  <c r="AS18" i="9"/>
  <c r="AS16" i="9"/>
  <c r="AS17" i="9"/>
  <c r="AS12" i="9"/>
  <c r="AS13" i="9"/>
  <c r="AS14" i="9"/>
  <c r="AQ11" i="9"/>
  <c r="AQ5" i="9"/>
  <c r="AQ6" i="9"/>
  <c r="AQ7" i="9"/>
  <c r="AQ4" i="9"/>
  <c r="AQ8" i="9"/>
  <c r="AU11" i="9"/>
  <c r="AU7" i="9"/>
  <c r="AU4" i="9"/>
  <c r="AU8" i="9"/>
  <c r="AU6" i="9"/>
  <c r="AU5" i="9"/>
  <c r="AS11" i="9"/>
  <c r="AS4" i="9"/>
  <c r="AS5" i="9"/>
  <c r="AS6" i="9"/>
  <c r="AS8" i="9"/>
  <c r="AS7" i="9"/>
  <c r="AV11" i="9"/>
  <c r="AV4" i="9"/>
  <c r="AV8" i="9"/>
  <c r="AV6" i="9"/>
  <c r="AV5" i="9"/>
  <c r="AV7" i="9"/>
  <c r="AN11" i="9"/>
  <c r="AN8" i="9"/>
  <c r="AN7" i="9"/>
  <c r="AN4" i="9"/>
  <c r="AN5" i="9"/>
  <c r="AN6" i="9"/>
  <c r="AT11" i="9"/>
  <c r="AT8" i="9"/>
  <c r="AT4" i="9"/>
  <c r="AT7" i="9"/>
  <c r="AT5" i="9"/>
  <c r="AT6" i="9"/>
  <c r="AM11" i="9"/>
  <c r="AM5" i="9"/>
  <c r="AM4" i="9"/>
  <c r="AM6" i="9"/>
  <c r="AM8" i="9"/>
  <c r="AM7" i="9"/>
  <c r="AP11" i="9"/>
  <c r="AP4" i="9"/>
  <c r="AP8" i="9"/>
  <c r="AP6" i="9"/>
  <c r="AP5" i="9"/>
  <c r="AP7" i="9"/>
  <c r="AO11" i="9"/>
  <c r="AO6" i="9"/>
  <c r="AO4" i="9"/>
  <c r="AO7" i="9"/>
  <c r="AO5" i="9"/>
  <c r="AO8" i="9"/>
  <c r="AR11" i="9"/>
  <c r="AR8" i="9"/>
  <c r="AR4" i="9"/>
  <c r="AR6" i="9"/>
  <c r="AR7" i="9"/>
  <c r="AR5" i="9"/>
  <c r="S205" i="4"/>
  <c r="S204" i="4"/>
  <c r="R205" i="4"/>
  <c r="R204" i="4"/>
  <c r="C6" i="7" l="1"/>
  <c r="C13" i="7" a="1"/>
  <c r="C13" i="7" s="1"/>
  <c r="AL13" i="9" s="1"/>
  <c r="C7" i="7"/>
  <c r="C4" i="7"/>
  <c r="AL4" i="9" s="1"/>
  <c r="C18" i="7" a="1"/>
  <c r="C18" i="7" s="1"/>
  <c r="AL18" i="9" s="1"/>
  <c r="C12" i="7" a="1"/>
  <c r="C12" i="7" s="1"/>
  <c r="AL12" i="9" s="1"/>
  <c r="C17" i="7" a="1"/>
  <c r="C17" i="7" s="1"/>
  <c r="AL17" i="9" s="1"/>
  <c r="C11" i="7" a="1"/>
  <c r="C11" i="7" s="1"/>
  <c r="AL11" i="9" s="1"/>
  <c r="C16" i="7" a="1"/>
  <c r="C16" i="7" s="1"/>
  <c r="C19" i="7" a="1"/>
  <c r="C19" i="7" s="1"/>
  <c r="AL19" i="9" s="1"/>
  <c r="C14" i="7" a="1"/>
  <c r="C14" i="7" s="1"/>
  <c r="AL14" i="9" s="1"/>
  <c r="C15" i="7" a="1"/>
  <c r="C15" i="7" s="1"/>
  <c r="AL15" i="9" s="1"/>
  <c r="C5" i="7"/>
  <c r="AL5" i="9"/>
  <c r="AL3" i="9"/>
  <c r="C8" i="7"/>
  <c r="AL8" i="9" s="1"/>
  <c r="AL6" i="9"/>
  <c r="AL7" i="9"/>
  <c r="C9" i="7"/>
  <c r="AL16" i="9"/>
  <c r="B16" i="9" l="1"/>
  <c r="B3" i="9"/>
  <c r="B51" i="9"/>
  <c r="B49" i="9"/>
  <c r="B91" i="9"/>
  <c r="B78" i="9"/>
  <c r="B101" i="9"/>
  <c r="B17" i="9"/>
  <c r="B126" i="9"/>
  <c r="B114" i="9"/>
  <c r="B97" i="9"/>
  <c r="B30" i="9"/>
  <c r="B64" i="9"/>
  <c r="B90" i="9"/>
  <c r="B52" i="9"/>
  <c r="B32" i="9"/>
  <c r="B31" i="9"/>
  <c r="B18" i="9"/>
  <c r="B79" i="9"/>
  <c r="B83" i="9"/>
  <c r="B105" i="9"/>
  <c r="B46" i="9"/>
  <c r="B129" i="9"/>
  <c r="B67" i="9"/>
  <c r="B113" i="9"/>
  <c r="B7" i="9"/>
  <c r="B55" i="9"/>
  <c r="B4" i="9"/>
  <c r="B69" i="9"/>
  <c r="B40" i="9"/>
  <c r="B14" i="9"/>
  <c r="B88" i="9"/>
  <c r="B6" i="9"/>
  <c r="B106" i="9"/>
  <c r="B58" i="9"/>
  <c r="B70" i="9"/>
  <c r="B28" i="9"/>
  <c r="B116" i="9"/>
  <c r="B42" i="9"/>
  <c r="B56" i="9"/>
  <c r="B12" i="9"/>
  <c r="B8" i="9"/>
  <c r="B9" i="9"/>
  <c r="B94" i="9"/>
  <c r="B61" i="9"/>
  <c r="B43" i="9"/>
  <c r="B19" i="9"/>
  <c r="B73" i="9"/>
  <c r="B92" i="9"/>
  <c r="B77" i="9"/>
  <c r="B68" i="9"/>
  <c r="B54" i="9"/>
  <c r="B120" i="9"/>
  <c r="B34" i="9"/>
  <c r="B22" i="9"/>
  <c r="B81" i="9"/>
  <c r="B80" i="9"/>
  <c r="B95" i="9"/>
  <c r="B130" i="9"/>
  <c r="B104" i="9"/>
  <c r="B20" i="9"/>
  <c r="B103" i="9"/>
  <c r="B66" i="9"/>
  <c r="B100" i="9"/>
  <c r="B65" i="9"/>
  <c r="B29" i="9"/>
  <c r="B5" i="9"/>
  <c r="B112" i="9"/>
  <c r="B39" i="9"/>
  <c r="B26" i="9"/>
  <c r="B102" i="9"/>
  <c r="B13" i="9"/>
  <c r="B99" i="9"/>
  <c r="B62" i="9"/>
  <c r="B36" i="9"/>
  <c r="B84" i="9"/>
  <c r="B48" i="9"/>
  <c r="B121" i="9"/>
  <c r="B110" i="9"/>
  <c r="B59" i="9"/>
  <c r="B35" i="9"/>
  <c r="B23" i="9"/>
  <c r="B33" i="9"/>
  <c r="B21" i="9"/>
  <c r="B37" i="9"/>
  <c r="B82" i="9"/>
  <c r="B124" i="9"/>
  <c r="B89" i="9"/>
  <c r="B87" i="9"/>
  <c r="B75" i="9"/>
  <c r="B63" i="9"/>
  <c r="B38" i="9"/>
  <c r="B24" i="9"/>
  <c r="B53" i="9"/>
  <c r="B25" i="9"/>
  <c r="B125" i="9"/>
  <c r="B86" i="9"/>
  <c r="B74" i="9"/>
  <c r="B50" i="9"/>
  <c r="B118" i="9"/>
  <c r="B85" i="9"/>
  <c r="B109" i="9"/>
  <c r="B111" i="9"/>
  <c r="B98" i="9"/>
  <c r="B72" i="9"/>
  <c r="B60" i="9"/>
  <c r="B11" i="9"/>
  <c r="B128" i="9"/>
  <c r="B107" i="9"/>
  <c r="B123" i="9"/>
  <c r="B96" i="9"/>
  <c r="B47" i="9"/>
  <c r="B122" i="9"/>
  <c r="B108" i="9"/>
  <c r="B71" i="9"/>
  <c r="B10" i="9"/>
  <c r="B117" i="9"/>
  <c r="B93" i="9"/>
  <c r="B57" i="9"/>
  <c r="B45" i="9"/>
  <c r="B127" i="9"/>
  <c r="B15" i="9"/>
  <c r="B119" i="9"/>
  <c r="B44" i="9"/>
  <c r="B76" i="9"/>
  <c r="B27" i="9"/>
  <c r="B115" i="9"/>
  <c r="B41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4FD4D-2515-4228-9804-ECD73A159AD2}" keepAlive="1" name="Query - player_positions" description="Connection to the 'player_positions' query in the workbook." type="5" refreshedVersion="0" background="1">
    <dbPr connection="Provider=Microsoft.Mashup.OleDb.1;Data Source=$Workbook$;Location=player_positions;Extended Properties=&quot;&quot;" command="SELECT * FROM [player_positio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<sst xmlns="http://schemas.openxmlformats.org/spreadsheetml/2006/main" count="10333" uniqueCount="7088">
  <si>
    <t>R#</t>
  </si>
  <si>
    <t>PLAYER</t>
  </si>
  <si>
    <t>POS</t>
  </si>
  <si>
    <t>TEAM</t>
  </si>
  <si>
    <t>GP</t>
  </si>
  <si>
    <t>MPG</t>
  </si>
  <si>
    <t>HOU</t>
  </si>
  <si>
    <t>LAL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</si>
  <si>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</si>
  <si>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</si>
  <si>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</si>
  <si>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</si>
  <si>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</si>
  <si>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</si>
  <si>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</si>
  <si>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</si>
  <si>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</si>
  <si>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</si>
  <si>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</si>
  <si>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</si>
  <si>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</si>
  <si>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</si>
  <si>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</si>
  <si>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</si>
  <si>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</si>
  <si>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</si>
  <si>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</si>
  <si>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</si>
  <si>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</si>
  <si>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</si>
  <si>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</si>
  <si>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</si>
  <si>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</si>
  <si>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>Jimmy Butler</t>
  </si>
  <si>
    <t>MIA</t>
  </si>
  <si>
    <t>Jayson Tatum</t>
  </si>
  <si>
    <t>BOS</t>
  </si>
  <si>
    <t>Bam Adebayo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</si>
  <si>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</si>
  <si>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</si>
  <si>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</si>
  <si>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</si>
  <si>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</si>
  <si>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</si>
  <si>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</si>
  <si>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</si>
  <si>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</si>
  <si>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</si>
  <si>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</si>
  <si>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</si>
  <si>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</si>
  <si>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</si>
  <si>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</si>
  <si>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</si>
  <si>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</si>
  <si>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</si>
  <si>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</si>
  <si>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</si>
  <si>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</si>
  <si>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</si>
  <si>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</si>
  <si>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</si>
  <si>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</si>
  <si>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</si>
  <si>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</si>
  <si>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>Domantas Sabonis</t>
  </si>
  <si>
    <t>IND</t>
  </si>
  <si>
    <t>D'Angelo Russell</t>
  </si>
  <si>
    <t>Brook Lopez</t>
  </si>
  <si>
    <t>Brandon Ingram</t>
  </si>
  <si>
    <t>NOP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</si>
  <si>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</si>
  <si>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</si>
  <si>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</si>
  <si>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</si>
  <si>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</si>
  <si>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</si>
  <si>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</si>
  <si>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</si>
  <si>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</si>
  <si>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</si>
  <si>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</si>
  <si>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</si>
  <si>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</si>
  <si>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>Dejounte Murray</t>
  </si>
  <si>
    <t>Gordon Hayward</t>
  </si>
  <si>
    <t>CHA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</si>
  <si>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</si>
  <si>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</si>
  <si>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</si>
  <si>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</si>
  <si>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</si>
  <si>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</si>
  <si>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</si>
  <si>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</si>
  <si>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</si>
  <si>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</si>
  <si>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</si>
  <si>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</si>
  <si>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</si>
  <si>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</si>
  <si>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</si>
  <si>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</si>
  <si>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</si>
  <si>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</si>
  <si>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</si>
  <si>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>Victor Oladipo</t>
  </si>
  <si>
    <t>Jarrett Allen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</si>
  <si>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</si>
  <si>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</si>
  <si>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</si>
  <si>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</si>
  <si>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</si>
  <si>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</si>
  <si>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</si>
  <si>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Delon Wright</t>
  </si>
  <si>
    <t>DET</t>
  </si>
  <si>
    <t>OG Anunoby</t>
  </si>
  <si>
    <t>Evan Fournier</t>
  </si>
  <si>
    <t>Serge Ibaka</t>
  </si>
  <si>
    <t>Nerlens Noel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</si>
  <si>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</si>
  <si>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</si>
  <si>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</si>
  <si>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</si>
  <si>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</si>
  <si>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</si>
  <si>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</si>
  <si>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</si>
  <si>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</si>
  <si>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</si>
  <si>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</si>
  <si>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</si>
  <si>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</si>
  <si>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</si>
  <si>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</si>
  <si>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</si>
  <si>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Danilo Gallinari</t>
  </si>
  <si>
    <t>Killian Hayes</t>
  </si>
  <si>
    <t>Marc Gasol</t>
  </si>
  <si>
    <t>Blake Griffin</t>
  </si>
  <si>
    <t>Patrick Beverley</t>
  </si>
  <si>
    <t>Donte DiVincenzo</t>
  </si>
  <si>
    <t>Tyler Herro</t>
  </si>
  <si>
    <t>Paul Millsap</t>
  </si>
  <si>
    <t>Larry Nance Jr.</t>
  </si>
  <si>
    <t>Coby White</t>
  </si>
  <si>
    <t>Miles Bridges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</si>
  <si>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</si>
  <si>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</si>
  <si>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</si>
  <si>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</si>
  <si>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</si>
  <si>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</si>
  <si>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</si>
  <si>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</si>
  <si>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</si>
  <si>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</si>
  <si>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</si>
  <si>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</si>
  <si>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</si>
  <si>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Derrick Jones Jr.</t>
  </si>
  <si>
    <t>Joe Harris</t>
  </si>
  <si>
    <t>Joe Ingles</t>
  </si>
  <si>
    <t>Royce O'Neale</t>
  </si>
  <si>
    <t>Tim Hardaway Jr.</t>
  </si>
  <si>
    <t>Harrison Barnes</t>
  </si>
  <si>
    <t>Dennis Schroder</t>
  </si>
  <si>
    <t>Goran Dragic</t>
  </si>
  <si>
    <t>Troy Brown Jr.</t>
  </si>
  <si>
    <t>Dorian Finney-Smith</t>
  </si>
  <si>
    <t>Spencer Dinwiddie</t>
  </si>
  <si>
    <t>SF</t>
  </si>
  <si>
    <t>Robert Williams</t>
  </si>
  <si>
    <t>Josh Okogie</t>
  </si>
  <si>
    <t>Cam Reddish</t>
  </si>
  <si>
    <t>Obi Toppin</t>
  </si>
  <si>
    <t>Kendrick Nunn</t>
  </si>
  <si>
    <t>Danny Green</t>
  </si>
  <si>
    <t>Derrick Favors</t>
  </si>
  <si>
    <t>Anthony Edwards</t>
  </si>
  <si>
    <t>Caris LeVert</t>
  </si>
  <si>
    <t>Kevin Huerter</t>
  </si>
  <si>
    <t>Dillon Brooks</t>
  </si>
  <si>
    <t>Frank Ntilikina</t>
  </si>
  <si>
    <t>De'Anthony Melton</t>
  </si>
  <si>
    <t>Enes Kanter</t>
  </si>
  <si>
    <t>Cameron Johnson</t>
  </si>
  <si>
    <t>RJ Barrett</t>
  </si>
  <si>
    <t>Moritz Wagner</t>
  </si>
  <si>
    <t>Mason Plumlee</t>
  </si>
  <si>
    <t>Monte Morris</t>
  </si>
  <si>
    <t>Thaddeus Young</t>
  </si>
  <si>
    <t>_______</t>
  </si>
  <si>
    <t>Mod</t>
  </si>
  <si>
    <t>61 10</t>
  </si>
  <si>
    <t>88 7</t>
  </si>
  <si>
    <t>102 11</t>
  </si>
  <si>
    <t>103 11</t>
  </si>
  <si>
    <t>Chris Boucher</t>
  </si>
  <si>
    <t>Justin Holiday</t>
  </si>
  <si>
    <t>Daniel Gafford</t>
  </si>
  <si>
    <t>Luguentz Dort</t>
  </si>
  <si>
    <t>Patty Mills</t>
  </si>
  <si>
    <t>AV</t>
  </si>
  <si>
    <t>pAV</t>
  </si>
  <si>
    <t>GM</t>
  </si>
  <si>
    <t>#raw!K2</t>
  </si>
  <si>
    <t>#raw!L2</t>
  </si>
  <si>
    <t>#raw!K3</t>
  </si>
  <si>
    <t>#raw!L3</t>
  </si>
  <si>
    <t>#raw!K4</t>
  </si>
  <si>
    <t>#raw!L4</t>
  </si>
  <si>
    <t>#raw!K5</t>
  </si>
  <si>
    <t>#raw!L5</t>
  </si>
  <si>
    <t>#raw!K6</t>
  </si>
  <si>
    <t>#raw!L6</t>
  </si>
  <si>
    <t>#raw!K7</t>
  </si>
  <si>
    <t>#raw!L7</t>
  </si>
  <si>
    <t>#raw!K8</t>
  </si>
  <si>
    <t>#raw!L8</t>
  </si>
  <si>
    <t>#raw!K9</t>
  </si>
  <si>
    <t>#raw!L9</t>
  </si>
  <si>
    <t>#raw!K10</t>
  </si>
  <si>
    <t>#raw!L10</t>
  </si>
  <si>
    <t>#raw!K11</t>
  </si>
  <si>
    <t>#raw!L11</t>
  </si>
  <si>
    <t>#raw!K12</t>
  </si>
  <si>
    <t>#raw!L12</t>
  </si>
  <si>
    <t>#raw!K13</t>
  </si>
  <si>
    <t>#raw!L13</t>
  </si>
  <si>
    <t>#raw!K14</t>
  </si>
  <si>
    <t>#raw!L14</t>
  </si>
  <si>
    <t>#raw!K15</t>
  </si>
  <si>
    <t>#raw!L15</t>
  </si>
  <si>
    <t>#raw!K16</t>
  </si>
  <si>
    <t>#raw!L16</t>
  </si>
  <si>
    <t>#raw!K17</t>
  </si>
  <si>
    <t>#raw!L17</t>
  </si>
  <si>
    <t>#raw!K18</t>
  </si>
  <si>
    <t>#raw!L18</t>
  </si>
  <si>
    <t>#raw!K19</t>
  </si>
  <si>
    <t>#raw!L19</t>
  </si>
  <si>
    <t>#raw!K20</t>
  </si>
  <si>
    <t>#raw!L20</t>
  </si>
  <si>
    <t>#raw!K21</t>
  </si>
  <si>
    <t>#raw!L21</t>
  </si>
  <si>
    <t>#raw!K22</t>
  </si>
  <si>
    <t>#raw!L22</t>
  </si>
  <si>
    <t>#raw!K23</t>
  </si>
  <si>
    <t>#raw!L23</t>
  </si>
  <si>
    <t>#raw!K24</t>
  </si>
  <si>
    <t>#raw!L24</t>
  </si>
  <si>
    <t>#raw!K25</t>
  </si>
  <si>
    <t>#raw!L25</t>
  </si>
  <si>
    <t>#raw!K26</t>
  </si>
  <si>
    <t>#raw!L26</t>
  </si>
  <si>
    <t>#raw!K27</t>
  </si>
  <si>
    <t>#raw!L27</t>
  </si>
  <si>
    <t>#raw!K28</t>
  </si>
  <si>
    <t>#raw!L28</t>
  </si>
  <si>
    <t>#raw!K29</t>
  </si>
  <si>
    <t>#raw!L29</t>
  </si>
  <si>
    <t>#raw!K30</t>
  </si>
  <si>
    <t>#raw!L30</t>
  </si>
  <si>
    <t>#raw!K31</t>
  </si>
  <si>
    <t>#raw!L31</t>
  </si>
  <si>
    <t>#raw!K32</t>
  </si>
  <si>
    <t>#raw!L32</t>
  </si>
  <si>
    <t>#raw!K33</t>
  </si>
  <si>
    <t>#raw!L33</t>
  </si>
  <si>
    <t>#raw!K34</t>
  </si>
  <si>
    <t>#raw!L34</t>
  </si>
  <si>
    <t>#raw!K35</t>
  </si>
  <si>
    <t>#raw!L35</t>
  </si>
  <si>
    <t>#raw!K36</t>
  </si>
  <si>
    <t>#raw!L36</t>
  </si>
  <si>
    <t>#raw!K37</t>
  </si>
  <si>
    <t>#raw!L37</t>
  </si>
  <si>
    <t>#raw!K38</t>
  </si>
  <si>
    <t>#raw!L38</t>
  </si>
  <si>
    <t>#raw!K39</t>
  </si>
  <si>
    <t>#raw!L39</t>
  </si>
  <si>
    <t>#raw!K40</t>
  </si>
  <si>
    <t>#raw!L40</t>
  </si>
  <si>
    <t>#raw!K41</t>
  </si>
  <si>
    <t>#raw!L41</t>
  </si>
  <si>
    <t>#raw!K42</t>
  </si>
  <si>
    <t>#raw!L42</t>
  </si>
  <si>
    <t>#raw!K43</t>
  </si>
  <si>
    <t>#raw!L43</t>
  </si>
  <si>
    <t>#raw!K44</t>
  </si>
  <si>
    <t>#raw!L44</t>
  </si>
  <si>
    <t>#raw!K45</t>
  </si>
  <si>
    <t>#raw!L45</t>
  </si>
  <si>
    <t>#raw!K46</t>
  </si>
  <si>
    <t>#raw!L46</t>
  </si>
  <si>
    <t>#raw!K47</t>
  </si>
  <si>
    <t>#raw!L47</t>
  </si>
  <si>
    <t>#raw!K48</t>
  </si>
  <si>
    <t>#raw!L48</t>
  </si>
  <si>
    <t>#raw!K49</t>
  </si>
  <si>
    <t>#raw!L49</t>
  </si>
  <si>
    <t>#raw!K50</t>
  </si>
  <si>
    <t>#raw!L50</t>
  </si>
  <si>
    <t>#raw!K51</t>
  </si>
  <si>
    <t>#raw!L51</t>
  </si>
  <si>
    <t>#raw!K52</t>
  </si>
  <si>
    <t>#raw!L52</t>
  </si>
  <si>
    <t>#raw!K53</t>
  </si>
  <si>
    <t>#raw!L53</t>
  </si>
  <si>
    <t>#raw!K54</t>
  </si>
  <si>
    <t>#raw!L54</t>
  </si>
  <si>
    <t>#raw!K55</t>
  </si>
  <si>
    <t>#raw!L55</t>
  </si>
  <si>
    <t>#raw!K56</t>
  </si>
  <si>
    <t>#raw!L56</t>
  </si>
  <si>
    <t>#raw!K57</t>
  </si>
  <si>
    <t>#raw!L57</t>
  </si>
  <si>
    <t>#raw!K58</t>
  </si>
  <si>
    <t>#raw!L58</t>
  </si>
  <si>
    <t>#raw!K59</t>
  </si>
  <si>
    <t>#raw!L59</t>
  </si>
  <si>
    <t>#raw!K60</t>
  </si>
  <si>
    <t>#raw!L60</t>
  </si>
  <si>
    <t>#raw!K61</t>
  </si>
  <si>
    <t>#raw!L61</t>
  </si>
  <si>
    <t>#raw!K62</t>
  </si>
  <si>
    <t>#raw!L62</t>
  </si>
  <si>
    <t>#raw!K63</t>
  </si>
  <si>
    <t>#raw!L63</t>
  </si>
  <si>
    <t>#raw!K64</t>
  </si>
  <si>
    <t>#raw!L64</t>
  </si>
  <si>
    <t>#raw!K65</t>
  </si>
  <si>
    <t>#raw!L65</t>
  </si>
  <si>
    <t>#raw!K66</t>
  </si>
  <si>
    <t>#raw!L66</t>
  </si>
  <si>
    <t>#raw!K67</t>
  </si>
  <si>
    <t>#raw!L67</t>
  </si>
  <si>
    <t>#raw!K68</t>
  </si>
  <si>
    <t>#raw!L68</t>
  </si>
  <si>
    <t>#raw!K69</t>
  </si>
  <si>
    <t>#raw!L69</t>
  </si>
  <si>
    <t>#raw!K70</t>
  </si>
  <si>
    <t>#raw!L70</t>
  </si>
  <si>
    <t>#raw!K71</t>
  </si>
  <si>
    <t>#raw!L71</t>
  </si>
  <si>
    <t>#raw!K72</t>
  </si>
  <si>
    <t>#raw!L72</t>
  </si>
  <si>
    <t>#raw!K73</t>
  </si>
  <si>
    <t>#raw!L73</t>
  </si>
  <si>
    <t>#raw!K74</t>
  </si>
  <si>
    <t>#raw!L74</t>
  </si>
  <si>
    <t>#raw!K75</t>
  </si>
  <si>
    <t>#raw!L75</t>
  </si>
  <si>
    <t>#raw!K76</t>
  </si>
  <si>
    <t>#raw!L76</t>
  </si>
  <si>
    <t>#raw!K77</t>
  </si>
  <si>
    <t>#raw!L77</t>
  </si>
  <si>
    <t>#raw!K78</t>
  </si>
  <si>
    <t>#raw!L78</t>
  </si>
  <si>
    <t>#raw!K79</t>
  </si>
  <si>
    <t>#raw!L79</t>
  </si>
  <si>
    <t>#raw!K80</t>
  </si>
  <si>
    <t>#raw!L80</t>
  </si>
  <si>
    <t>#raw!K81</t>
  </si>
  <si>
    <t>#raw!L81</t>
  </si>
  <si>
    <t>#raw!K82</t>
  </si>
  <si>
    <t>#raw!L82</t>
  </si>
  <si>
    <t>#raw!K83</t>
  </si>
  <si>
    <t>#raw!L83</t>
  </si>
  <si>
    <t>#raw!K84</t>
  </si>
  <si>
    <t>#raw!L84</t>
  </si>
  <si>
    <t>#raw!K85</t>
  </si>
  <si>
    <t>#raw!L85</t>
  </si>
  <si>
    <t>#raw!K86</t>
  </si>
  <si>
    <t>#raw!L86</t>
  </si>
  <si>
    <t>#raw!K87</t>
  </si>
  <si>
    <t>#raw!L87</t>
  </si>
  <si>
    <t>#raw!K88</t>
  </si>
  <si>
    <t>#raw!L88</t>
  </si>
  <si>
    <t>#raw!K89</t>
  </si>
  <si>
    <t>#raw!L89</t>
  </si>
  <si>
    <t>#raw!K90</t>
  </si>
  <si>
    <t>#raw!L90</t>
  </si>
  <si>
    <t>#raw!K91</t>
  </si>
  <si>
    <t>#raw!L91</t>
  </si>
  <si>
    <t>#raw!K92</t>
  </si>
  <si>
    <t>#raw!L92</t>
  </si>
  <si>
    <t>#raw!K93</t>
  </si>
  <si>
    <t>#raw!L93</t>
  </si>
  <si>
    <t>#raw!K94</t>
  </si>
  <si>
    <t>#raw!L94</t>
  </si>
  <si>
    <t>#raw!K95</t>
  </si>
  <si>
    <t>#raw!L95</t>
  </si>
  <si>
    <t>#raw!K96</t>
  </si>
  <si>
    <t>#raw!L96</t>
  </si>
  <si>
    <t>#raw!K97</t>
  </si>
  <si>
    <t>#raw!L97</t>
  </si>
  <si>
    <t>#raw!K98</t>
  </si>
  <si>
    <t>#raw!L98</t>
  </si>
  <si>
    <t>#raw!K99</t>
  </si>
  <si>
    <t>#raw!L99</t>
  </si>
  <si>
    <t>#raw!K100</t>
  </si>
  <si>
    <t>#raw!L100</t>
  </si>
  <si>
    <t>#raw!K101</t>
  </si>
  <si>
    <t>#raw!L101</t>
  </si>
  <si>
    <t>#raw!K102</t>
  </si>
  <si>
    <t>#raw!L102</t>
  </si>
  <si>
    <t>#raw!K103</t>
  </si>
  <si>
    <t>#raw!L103</t>
  </si>
  <si>
    <t>#raw!K104</t>
  </si>
  <si>
    <t>#raw!L104</t>
  </si>
  <si>
    <t>#raw!K105</t>
  </si>
  <si>
    <t>#raw!L105</t>
  </si>
  <si>
    <t>#raw!K106</t>
  </si>
  <si>
    <t>#raw!L106</t>
  </si>
  <si>
    <t>#raw!K107</t>
  </si>
  <si>
    <t>#raw!L107</t>
  </si>
  <si>
    <t>#raw!K108</t>
  </si>
  <si>
    <t>#raw!L108</t>
  </si>
  <si>
    <t>#raw!K109</t>
  </si>
  <si>
    <t>#raw!L109</t>
  </si>
  <si>
    <t>#raw!K110</t>
  </si>
  <si>
    <t>#raw!L110</t>
  </si>
  <si>
    <t>#raw!K111</t>
  </si>
  <si>
    <t>#raw!L111</t>
  </si>
  <si>
    <t>#raw!K112</t>
  </si>
  <si>
    <t>#raw!L112</t>
  </si>
  <si>
    <t>#raw!K113</t>
  </si>
  <si>
    <t>#raw!L113</t>
  </si>
  <si>
    <t>#raw!K114</t>
  </si>
  <si>
    <t>#raw!L114</t>
  </si>
  <si>
    <t>#raw!K115</t>
  </si>
  <si>
    <t>#raw!L115</t>
  </si>
  <si>
    <t>#raw!K116</t>
  </si>
  <si>
    <t>#raw!L116</t>
  </si>
  <si>
    <t>#raw!K117</t>
  </si>
  <si>
    <t>#raw!L117</t>
  </si>
  <si>
    <t>#raw!K118</t>
  </si>
  <si>
    <t>#raw!L118</t>
  </si>
  <si>
    <t>#raw!K119</t>
  </si>
  <si>
    <t>#raw!L119</t>
  </si>
  <si>
    <t>#raw!K120</t>
  </si>
  <si>
    <t>#raw!L120</t>
  </si>
  <si>
    <t>#raw!K121</t>
  </si>
  <si>
    <t>#raw!L121</t>
  </si>
  <si>
    <t>#raw!K122</t>
  </si>
  <si>
    <t>#raw!L122</t>
  </si>
  <si>
    <t>#raw!K123</t>
  </si>
  <si>
    <t>#raw!L123</t>
  </si>
  <si>
    <t>#raw!K124</t>
  </si>
  <si>
    <t>#raw!L124</t>
  </si>
  <si>
    <t>#raw!K125</t>
  </si>
  <si>
    <t>#raw!L125</t>
  </si>
  <si>
    <t>#raw!K126</t>
  </si>
  <si>
    <t>#raw!L126</t>
  </si>
  <si>
    <t>#raw!K127</t>
  </si>
  <si>
    <t>#raw!L127</t>
  </si>
  <si>
    <t>#raw!K128</t>
  </si>
  <si>
    <t>#raw!L128</t>
  </si>
  <si>
    <t>#raw!K129</t>
  </si>
  <si>
    <t>#raw!L129</t>
  </si>
  <si>
    <t>#raw!K130</t>
  </si>
  <si>
    <t>#raw!L130</t>
  </si>
  <si>
    <t>#raw!K131</t>
  </si>
  <si>
    <t>#raw!L131</t>
  </si>
  <si>
    <t>#raw!K132</t>
  </si>
  <si>
    <t>#raw!L132</t>
  </si>
  <si>
    <t>#raw!K133</t>
  </si>
  <si>
    <t>#raw!L133</t>
  </si>
  <si>
    <t>#raw!K134</t>
  </si>
  <si>
    <t>#raw!L134</t>
  </si>
  <si>
    <t>#raw!K135</t>
  </si>
  <si>
    <t>#raw!L135</t>
  </si>
  <si>
    <t>#raw!K136</t>
  </si>
  <si>
    <t>#raw!L136</t>
  </si>
  <si>
    <t>#raw!K137</t>
  </si>
  <si>
    <t>#raw!L137</t>
  </si>
  <si>
    <t>#raw!K138</t>
  </si>
  <si>
    <t>#raw!L138</t>
  </si>
  <si>
    <t>#raw!K139</t>
  </si>
  <si>
    <t>#raw!L139</t>
  </si>
  <si>
    <t>#raw!K140</t>
  </si>
  <si>
    <t>#raw!L140</t>
  </si>
  <si>
    <t>#raw!K141</t>
  </si>
  <si>
    <t>#raw!L141</t>
  </si>
  <si>
    <t>#raw!K142</t>
  </si>
  <si>
    <t>#raw!L142</t>
  </si>
  <si>
    <t>#raw!K143</t>
  </si>
  <si>
    <t>#raw!L143</t>
  </si>
  <si>
    <t>#raw!K144</t>
  </si>
  <si>
    <t>#raw!L144</t>
  </si>
  <si>
    <t>#raw!K145</t>
  </si>
  <si>
    <t>#raw!L145</t>
  </si>
  <si>
    <t>#raw!K146</t>
  </si>
  <si>
    <t>#raw!L146</t>
  </si>
  <si>
    <t>#raw!K147</t>
  </si>
  <si>
    <t>#raw!L147</t>
  </si>
  <si>
    <t>#raw!K148</t>
  </si>
  <si>
    <t>#raw!L148</t>
  </si>
  <si>
    <t>#raw!K149</t>
  </si>
  <si>
    <t>#raw!L149</t>
  </si>
  <si>
    <t>#raw!K150</t>
  </si>
  <si>
    <t>#raw!L150</t>
  </si>
  <si>
    <t>#raw!K151</t>
  </si>
  <si>
    <t>#raw!L151</t>
  </si>
  <si>
    <t>#raw!K152</t>
  </si>
  <si>
    <t>#raw!L152</t>
  </si>
  <si>
    <t>#raw!K153</t>
  </si>
  <si>
    <t>#raw!L153</t>
  </si>
  <si>
    <t>#raw!K154</t>
  </si>
  <si>
    <t>#raw!L154</t>
  </si>
  <si>
    <t>#raw!K155</t>
  </si>
  <si>
    <t>#raw!L155</t>
  </si>
  <si>
    <t>#raw!K156</t>
  </si>
  <si>
    <t>#raw!L156</t>
  </si>
  <si>
    <t>#raw!K157</t>
  </si>
  <si>
    <t>#raw!L157</t>
  </si>
  <si>
    <t>#raw!K158</t>
  </si>
  <si>
    <t>#raw!L158</t>
  </si>
  <si>
    <t>#raw!K159</t>
  </si>
  <si>
    <t>#raw!L159</t>
  </si>
  <si>
    <t>#raw!K160</t>
  </si>
  <si>
    <t>#raw!L160</t>
  </si>
  <si>
    <t>#raw!K161</t>
  </si>
  <si>
    <t>#raw!L161</t>
  </si>
  <si>
    <t>#raw!K162</t>
  </si>
  <si>
    <t>#raw!L162</t>
  </si>
  <si>
    <t>#raw!K163</t>
  </si>
  <si>
    <t>#raw!L163</t>
  </si>
  <si>
    <t>#raw!K164</t>
  </si>
  <si>
    <t>#raw!L164</t>
  </si>
  <si>
    <t>#raw!K165</t>
  </si>
  <si>
    <t>#raw!L165</t>
  </si>
  <si>
    <t>#raw!K166</t>
  </si>
  <si>
    <t>#raw!L166</t>
  </si>
  <si>
    <t>#raw!K167</t>
  </si>
  <si>
    <t>#raw!L167</t>
  </si>
  <si>
    <t>#raw!K168</t>
  </si>
  <si>
    <t>#raw!L168</t>
  </si>
  <si>
    <t>#raw!K169</t>
  </si>
  <si>
    <t>#raw!L169</t>
  </si>
  <si>
    <t>#raw!K170</t>
  </si>
  <si>
    <t>#raw!L170</t>
  </si>
  <si>
    <t>#raw!K171</t>
  </si>
  <si>
    <t>#raw!L171</t>
  </si>
  <si>
    <t>#raw!K172</t>
  </si>
  <si>
    <t>#raw!L172</t>
  </si>
  <si>
    <t>#raw!K173</t>
  </si>
  <si>
    <t>#raw!L173</t>
  </si>
  <si>
    <t>#raw!K174</t>
  </si>
  <si>
    <t>#raw!L174</t>
  </si>
  <si>
    <t>#raw!K175</t>
  </si>
  <si>
    <t>#raw!L175</t>
  </si>
  <si>
    <t>#raw!K176</t>
  </si>
  <si>
    <t>#raw!L176</t>
  </si>
  <si>
    <t>#raw!K177</t>
  </si>
  <si>
    <t>#raw!L177</t>
  </si>
  <si>
    <t>#raw!K178</t>
  </si>
  <si>
    <t>#raw!L178</t>
  </si>
  <si>
    <t>#raw!K179</t>
  </si>
  <si>
    <t>#raw!L179</t>
  </si>
  <si>
    <t>#raw!K180</t>
  </si>
  <si>
    <t>#raw!L180</t>
  </si>
  <si>
    <t>#raw!K181</t>
  </si>
  <si>
    <t>#raw!L181</t>
  </si>
  <si>
    <t>#raw!K182</t>
  </si>
  <si>
    <t>#raw!L182</t>
  </si>
  <si>
    <t>#raw!K183</t>
  </si>
  <si>
    <t>#raw!L183</t>
  </si>
  <si>
    <t>#raw!K184</t>
  </si>
  <si>
    <t>#raw!L184</t>
  </si>
  <si>
    <t>#raw!K185</t>
  </si>
  <si>
    <t>#raw!L185</t>
  </si>
  <si>
    <t>#raw!K186</t>
  </si>
  <si>
    <t>#raw!L186</t>
  </si>
  <si>
    <t>#raw!K187</t>
  </si>
  <si>
    <t>#raw!L187</t>
  </si>
  <si>
    <t>#raw!K188</t>
  </si>
  <si>
    <t>#raw!L188</t>
  </si>
  <si>
    <t>#raw!K189</t>
  </si>
  <si>
    <t>#raw!L189</t>
  </si>
  <si>
    <t>#raw!K190</t>
  </si>
  <si>
    <t>#raw!L190</t>
  </si>
  <si>
    <t>#raw!K191</t>
  </si>
  <si>
    <t>#raw!L191</t>
  </si>
  <si>
    <t>#raw!K192</t>
  </si>
  <si>
    <t>#raw!L192</t>
  </si>
  <si>
    <t>#raw!K193</t>
  </si>
  <si>
    <t>#raw!L193</t>
  </si>
  <si>
    <t>#raw!K194</t>
  </si>
  <si>
    <t>#raw!L194</t>
  </si>
  <si>
    <t>#raw!K195</t>
  </si>
  <si>
    <t>#raw!L195</t>
  </si>
  <si>
    <t>#raw!K196</t>
  </si>
  <si>
    <t>#raw!L196</t>
  </si>
  <si>
    <t>#raw!K197</t>
  </si>
  <si>
    <t>#raw!L197</t>
  </si>
  <si>
    <t>#raw!K198</t>
  </si>
  <si>
    <t>#raw!L198</t>
  </si>
  <si>
    <t>#raw!K199</t>
  </si>
  <si>
    <t>#raw!L199</t>
  </si>
  <si>
    <t>#raw!K200</t>
  </si>
  <si>
    <t>#raw!L200</t>
  </si>
  <si>
    <t>#raw!K201</t>
  </si>
  <si>
    <t>#raw!L201</t>
  </si>
  <si>
    <t>#raw!K202</t>
  </si>
  <si>
    <t>#raw!L202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</si>
  <si>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</si>
  <si>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</si>
  <si>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</si>
  <si>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</si>
  <si>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</si>
  <si>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</si>
  <si>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</si>
  <si>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</si>
  <si>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</si>
  <si>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SF, PF</t>
  </si>
  <si>
    <t>SF, SG</t>
  </si>
  <si>
    <t>C, PF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</si>
  <si>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</si>
  <si>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</si>
  <si>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</si>
  <si>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</si>
  <si>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</si>
  <si>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</si>
  <si>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</si>
  <si>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</si>
  <si>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</si>
  <si>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</si>
  <si>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</si>
  <si>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</si>
  <si>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</si>
  <si>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</si>
  <si>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</si>
  <si>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</si>
  <si>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</si>
  <si>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</si>
  <si>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</si>
  <si>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</si>
  <si>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</si>
  <si>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</si>
  <si>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</si>
  <si>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Boban Marjanovic</t>
  </si>
  <si>
    <t>Paul Zipser</t>
  </si>
  <si>
    <t>Kostas Antetokounmpo</t>
  </si>
  <si>
    <t>Stephen Zimmerman</t>
  </si>
  <si>
    <t>Thanasis Antetokounmpo</t>
  </si>
  <si>
    <t>Tristan Thompson</t>
  </si>
  <si>
    <t>Tyrese Maxey</t>
  </si>
  <si>
    <t>Cole Anthony</t>
  </si>
  <si>
    <t>Wang Zhelin</t>
  </si>
  <si>
    <t>Isaac Bonga</t>
  </si>
  <si>
    <t>Rade Zagorac</t>
  </si>
  <si>
    <t>Joe Young</t>
  </si>
  <si>
    <t>Patric Young</t>
  </si>
  <si>
    <t>Marcus Morris Sr.</t>
  </si>
  <si>
    <t>Meyers Leonard</t>
  </si>
  <si>
    <t>Zhou Qi</t>
  </si>
  <si>
    <t>Jordan Poole</t>
  </si>
  <si>
    <t>Immanuel Quickley</t>
  </si>
  <si>
    <t>Payton Pritchard</t>
  </si>
  <si>
    <t>Talen Horton-Tucker</t>
  </si>
  <si>
    <t>Jonathan Isaac</t>
  </si>
  <si>
    <t>Grant Williams</t>
  </si>
  <si>
    <t>Robert Woodard II</t>
  </si>
  <si>
    <t>Matthew Dellavedova</t>
  </si>
  <si>
    <t>Quinndary Weatherspoon</t>
  </si>
  <si>
    <t xml:space="preserve"> PF</t>
  </si>
  <si>
    <t>Rudy Gay</t>
  </si>
  <si>
    <t>Satnam Singh Bhamara</t>
  </si>
  <si>
    <t>Desmond Bane</t>
  </si>
  <si>
    <t>Dragan Bender</t>
  </si>
  <si>
    <t>Udonis Haslem</t>
  </si>
  <si>
    <t>Furkan Korkmaz</t>
  </si>
  <si>
    <t>Kyle Guy</t>
  </si>
  <si>
    <t>Cassius Stanley</t>
  </si>
  <si>
    <t>Carsen Edwards</t>
  </si>
  <si>
    <t>Andre Iguodala</t>
  </si>
  <si>
    <t>Isaac Okoro</t>
  </si>
  <si>
    <t>Malachi Flynn</t>
  </si>
  <si>
    <t>Grayson Allen</t>
  </si>
  <si>
    <t>Frank Mason III</t>
  </si>
  <si>
    <t>Kobi Simmons</t>
  </si>
  <si>
    <t>Marial Shayok</t>
  </si>
  <si>
    <t>Isaiah Joe</t>
  </si>
  <si>
    <t xml:space="preserve"> SG</t>
  </si>
  <si>
    <t>Juan Toscano-Anderson</t>
  </si>
  <si>
    <t>Ron Baker</t>
  </si>
  <si>
    <t>Yuta Watanabe</t>
  </si>
  <si>
    <t>Aaron Craft</t>
  </si>
  <si>
    <t>Robin Lopez</t>
  </si>
  <si>
    <t>Nigel Hayes</t>
  </si>
  <si>
    <t>David Stockton</t>
  </si>
  <si>
    <t>Mindaugas Kuzminskas</t>
  </si>
  <si>
    <t>Theo Maledon</t>
  </si>
  <si>
    <t>Isaiah Taylor</t>
  </si>
  <si>
    <t>Romeo Langford</t>
  </si>
  <si>
    <t>KZ Okpala</t>
  </si>
  <si>
    <t>Terance Mann</t>
  </si>
  <si>
    <t>Georges Niang</t>
  </si>
  <si>
    <t>Justin James</t>
  </si>
  <si>
    <t>Mike James</t>
  </si>
  <si>
    <t>Marshall Plumlee</t>
  </si>
  <si>
    <t>Reggie Bullock</t>
  </si>
  <si>
    <t>Cristiano Felicio</t>
  </si>
  <si>
    <t>Chuma Okeke</t>
  </si>
  <si>
    <t>Jordan Bone</t>
  </si>
  <si>
    <t>Chris Clemons</t>
  </si>
  <si>
    <t>Ryan Arcidiacono</t>
  </si>
  <si>
    <t>Cameron Payne</t>
  </si>
  <si>
    <t>Sterling Brown</t>
  </si>
  <si>
    <t>Matisse Thybulle</t>
  </si>
  <si>
    <t>Josh Hart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</si>
  <si>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</si>
  <si>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</si>
  <si>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</si>
  <si>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</si>
  <si>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</si>
  <si>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</si>
  <si>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</si>
  <si>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</si>
  <si>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</si>
  <si>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</si>
  <si>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</si>
  <si>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</si>
  <si>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</si>
  <si>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</si>
  <si>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</si>
  <si>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</si>
  <si>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</si>
  <si>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</si>
  <si>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</si>
  <si>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</si>
  <si>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</si>
  <si>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</si>
  <si>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</si>
  <si>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</si>
  <si>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</si>
  <si>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</si>
  <si>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</si>
  <si>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</si>
  <si>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</si>
  <si>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</si>
  <si>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</si>
  <si>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</si>
  <si>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</si>
  <si>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</si>
  <si>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</si>
  <si>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</si>
  <si>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</si>
  <si>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</si>
  <si>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</si>
  <si>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</si>
  <si>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</si>
  <si>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</si>
  <si>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</si>
  <si>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</si>
  <si>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</si>
  <si>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</si>
  <si>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</si>
  <si>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</si>
  <si>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</si>
  <si>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</si>
  <si>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</si>
  <si>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</si>
  <si>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</si>
  <si>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</si>
  <si>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</si>
  <si>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</si>
  <si>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</si>
  <si>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</si>
  <si>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</si>
  <si>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</si>
  <si>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</si>
  <si>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</si>
  <si>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</si>
  <si>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</si>
  <si>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</si>
  <si>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</si>
  <si>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</si>
  <si>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</si>
  <si>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</si>
  <si>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</si>
  <si>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</si>
  <si>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</si>
  <si>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</si>
  <si>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</si>
  <si>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</si>
  <si>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</si>
  <si>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</si>
  <si>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</si>
  <si>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</si>
  <si>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</si>
  <si>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</si>
  <si>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</si>
  <si>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</si>
  <si>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</si>
  <si>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</si>
  <si>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</si>
  <si>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</si>
  <si>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</si>
  <si>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</si>
  <si>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</si>
  <si>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</si>
  <si>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</si>
  <si>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</si>
  <si>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</si>
  <si>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</si>
  <si>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</si>
  <si>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</si>
  <si>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</si>
  <si>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</si>
  <si>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</si>
  <si>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</si>
  <si>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</si>
  <si>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</si>
  <si>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</si>
  <si>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</si>
  <si>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</si>
  <si>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</si>
  <si>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</si>
  <si>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</si>
  <si>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</si>
  <si>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</si>
  <si>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</si>
  <si>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</si>
  <si>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</si>
  <si>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</si>
  <si>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</si>
  <si>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</si>
  <si>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</si>
  <si>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</si>
  <si>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</si>
  <si>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</si>
  <si>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</si>
  <si>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</si>
  <si>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</si>
  <si>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</si>
  <si>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</si>
  <si>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</si>
  <si>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</si>
  <si>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</si>
  <si>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</si>
  <si>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</si>
  <si>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</si>
  <si>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</si>
  <si>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</si>
  <si>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</si>
  <si>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</si>
  <si>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</si>
  <si>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</si>
  <si>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</si>
  <si>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</si>
  <si>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</si>
  <si>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</si>
  <si>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</si>
  <si>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</si>
  <si>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</si>
  <si>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</si>
  <si>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</si>
  <si>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</si>
  <si>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</si>
  <si>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</si>
  <si>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</si>
  <si>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</si>
  <si>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</si>
  <si>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</si>
  <si>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</si>
  <si>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</si>
  <si>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</si>
  <si>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</si>
  <si>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</si>
  <si>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</si>
  <si>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</si>
  <si>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</si>
  <si>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</si>
  <si>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</si>
  <si>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</si>
  <si>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</si>
  <si>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</si>
  <si>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</si>
  <si>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</si>
  <si>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</si>
  <si>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</si>
  <si>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</si>
  <si>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</si>
  <si>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</si>
  <si>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</si>
  <si>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</si>
  <si>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</si>
  <si>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</si>
  <si>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</si>
  <si>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</si>
  <si>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</si>
  <si>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</si>
  <si>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</si>
  <si>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</si>
  <si>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</si>
  <si>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</si>
  <si>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</si>
  <si>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</si>
  <si>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</si>
  <si>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</si>
  <si>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</si>
  <si>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</si>
  <si>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</si>
  <si>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</si>
  <si>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</si>
  <si>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</si>
  <si>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</si>
  <si>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</si>
  <si>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</si>
  <si>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</si>
  <si>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</si>
  <si>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</si>
  <si>
    <t>zORP</t>
  </si>
  <si>
    <t>#sorted!AD2</t>
  </si>
  <si>
    <t>#sorted!AE2</t>
  </si>
  <si>
    <t>#sorted!AF2</t>
  </si>
  <si>
    <t>#sorted!AG2</t>
  </si>
  <si>
    <t>#sorted!AH2</t>
  </si>
  <si>
    <t>#sorted!AD3</t>
  </si>
  <si>
    <t>#sorted!AE3</t>
  </si>
  <si>
    <t>#sorted!AF3</t>
  </si>
  <si>
    <t>#sorted!AG3</t>
  </si>
  <si>
    <t>#sorted!AH3</t>
  </si>
  <si>
    <t>#sorted!AD4</t>
  </si>
  <si>
    <t>#sorted!AE4</t>
  </si>
  <si>
    <t>#sorted!AF4</t>
  </si>
  <si>
    <t>#sorted!AG4</t>
  </si>
  <si>
    <t>#sorted!AH4</t>
  </si>
  <si>
    <t>#sorted!AD5</t>
  </si>
  <si>
    <t>#sorted!AE5</t>
  </si>
  <si>
    <t>#sorted!AF5</t>
  </si>
  <si>
    <t>#sorted!AG5</t>
  </si>
  <si>
    <t>#sorted!AH5</t>
  </si>
  <si>
    <t>#sorted!AD6</t>
  </si>
  <si>
    <t>#sorted!AE6</t>
  </si>
  <si>
    <t>#sorted!AF6</t>
  </si>
  <si>
    <t>#sorted!AG6</t>
  </si>
  <si>
    <t>#sorted!AH6</t>
  </si>
  <si>
    <t>#sorted!AD7</t>
  </si>
  <si>
    <t>#sorted!AE7</t>
  </si>
  <si>
    <t>#sorted!AF7</t>
  </si>
  <si>
    <t>#sorted!AG7</t>
  </si>
  <si>
    <t>#sorted!AH7</t>
  </si>
  <si>
    <t>#sorted!AD8</t>
  </si>
  <si>
    <t>#sorted!AE8</t>
  </si>
  <si>
    <t>#sorted!AF8</t>
  </si>
  <si>
    <t>#sorted!AG8</t>
  </si>
  <si>
    <t>#sorted!AH8</t>
  </si>
  <si>
    <t>#sorted!AD9</t>
  </si>
  <si>
    <t>#sorted!AE9</t>
  </si>
  <si>
    <t>#sorted!AF9</t>
  </si>
  <si>
    <t>#sorted!AG9</t>
  </si>
  <si>
    <t>#sorted!AH9</t>
  </si>
  <si>
    <t>#sorted!AD10</t>
  </si>
  <si>
    <t>#sorted!AE10</t>
  </si>
  <si>
    <t>#sorted!AF10</t>
  </si>
  <si>
    <t>#sorted!AG10</t>
  </si>
  <si>
    <t>#sorted!AH10</t>
  </si>
  <si>
    <t>#sorted!AD11</t>
  </si>
  <si>
    <t>#sorted!AE11</t>
  </si>
  <si>
    <t>#sorted!AF11</t>
  </si>
  <si>
    <t>#sorted!AG11</t>
  </si>
  <si>
    <t>#sorted!AH11</t>
  </si>
  <si>
    <t>#sorted!AD12</t>
  </si>
  <si>
    <t>#sorted!AE12</t>
  </si>
  <si>
    <t>#sorted!AF12</t>
  </si>
  <si>
    <t>#sorted!AG12</t>
  </si>
  <si>
    <t>#sorted!AH12</t>
  </si>
  <si>
    <t>#sorted!AD13</t>
  </si>
  <si>
    <t>#sorted!AE13</t>
  </si>
  <si>
    <t>#sorted!AF13</t>
  </si>
  <si>
    <t>#sorted!AG13</t>
  </si>
  <si>
    <t>#sorted!AH13</t>
  </si>
  <si>
    <t>#sorted!AD14</t>
  </si>
  <si>
    <t>#sorted!AE14</t>
  </si>
  <si>
    <t>#sorted!AF14</t>
  </si>
  <si>
    <t>#sorted!AG14</t>
  </si>
  <si>
    <t>#sorted!AH14</t>
  </si>
  <si>
    <t>#sorted!AD15</t>
  </si>
  <si>
    <t>#sorted!AE15</t>
  </si>
  <si>
    <t>#sorted!AF15</t>
  </si>
  <si>
    <t>#sorted!AG15</t>
  </si>
  <si>
    <t>#sorted!AH15</t>
  </si>
  <si>
    <t>#sorted!AD16</t>
  </si>
  <si>
    <t>#sorted!AE16</t>
  </si>
  <si>
    <t>#sorted!AF16</t>
  </si>
  <si>
    <t>#sorted!AG16</t>
  </si>
  <si>
    <t>#sorted!AH16</t>
  </si>
  <si>
    <t>#sorted!AD17</t>
  </si>
  <si>
    <t>#sorted!AE17</t>
  </si>
  <si>
    <t>#sorted!AF17</t>
  </si>
  <si>
    <t>#sorted!AG17</t>
  </si>
  <si>
    <t>#sorted!AH17</t>
  </si>
  <si>
    <t>#sorted!AD18</t>
  </si>
  <si>
    <t>#sorted!AE18</t>
  </si>
  <si>
    <t>#sorted!AF18</t>
  </si>
  <si>
    <t>#sorted!AG18</t>
  </si>
  <si>
    <t>#sorted!AH18</t>
  </si>
  <si>
    <t>#sorted!AD19</t>
  </si>
  <si>
    <t>#sorted!AE19</t>
  </si>
  <si>
    <t>#sorted!AF19</t>
  </si>
  <si>
    <t>#sorted!AG19</t>
  </si>
  <si>
    <t>#sorted!AH19</t>
  </si>
  <si>
    <t>#sorted!AD20</t>
  </si>
  <si>
    <t>#sorted!AE20</t>
  </si>
  <si>
    <t>#sorted!AF20</t>
  </si>
  <si>
    <t>#sorted!AG20</t>
  </si>
  <si>
    <t>#sorted!AH20</t>
  </si>
  <si>
    <t>#sorted!AD21</t>
  </si>
  <si>
    <t>#sorted!AE21</t>
  </si>
  <si>
    <t>#sorted!AF21</t>
  </si>
  <si>
    <t>#sorted!AG21</t>
  </si>
  <si>
    <t>#sorted!AH21</t>
  </si>
  <si>
    <t>#sorted!AD22</t>
  </si>
  <si>
    <t>#sorted!AE22</t>
  </si>
  <si>
    <t>#sorted!AF22</t>
  </si>
  <si>
    <t>#sorted!AG22</t>
  </si>
  <si>
    <t>#sorted!AH22</t>
  </si>
  <si>
    <t>#sorted!AD23</t>
  </si>
  <si>
    <t>#sorted!AE23</t>
  </si>
  <si>
    <t>#sorted!AF23</t>
  </si>
  <si>
    <t>#sorted!AG23</t>
  </si>
  <si>
    <t>#sorted!AH23</t>
  </si>
  <si>
    <t>#sorted!AD24</t>
  </si>
  <si>
    <t>#sorted!AE24</t>
  </si>
  <si>
    <t>#sorted!AF24</t>
  </si>
  <si>
    <t>#sorted!AG24</t>
  </si>
  <si>
    <t>#sorted!AH24</t>
  </si>
  <si>
    <t>#sorted!AD25</t>
  </si>
  <si>
    <t>#sorted!AE25</t>
  </si>
  <si>
    <t>#sorted!AF25</t>
  </si>
  <si>
    <t>#sorted!AG25</t>
  </si>
  <si>
    <t>#sorted!AH25</t>
  </si>
  <si>
    <t>#sorted!AD26</t>
  </si>
  <si>
    <t>#sorted!AE26</t>
  </si>
  <si>
    <t>#sorted!AF26</t>
  </si>
  <si>
    <t>#sorted!AG26</t>
  </si>
  <si>
    <t>#sorted!AH26</t>
  </si>
  <si>
    <t>#sorted!AD27</t>
  </si>
  <si>
    <t>#sorted!AE27</t>
  </si>
  <si>
    <t>#sorted!AF27</t>
  </si>
  <si>
    <t>#sorted!AG27</t>
  </si>
  <si>
    <t>#sorted!AH27</t>
  </si>
  <si>
    <t>#sorted!AD28</t>
  </si>
  <si>
    <t>#sorted!AE28</t>
  </si>
  <si>
    <t>#sorted!AF28</t>
  </si>
  <si>
    <t>#sorted!AG28</t>
  </si>
  <si>
    <t>#sorted!AH28</t>
  </si>
  <si>
    <t>#sorted!AD29</t>
  </si>
  <si>
    <t>#sorted!AE29</t>
  </si>
  <si>
    <t>#sorted!AF29</t>
  </si>
  <si>
    <t>#sorted!AG29</t>
  </si>
  <si>
    <t>#sorted!AH29</t>
  </si>
  <si>
    <t>#sorted!AD30</t>
  </si>
  <si>
    <t>#sorted!AE30</t>
  </si>
  <si>
    <t>#sorted!AF30</t>
  </si>
  <si>
    <t>#sorted!AG30</t>
  </si>
  <si>
    <t>#sorted!AH30</t>
  </si>
  <si>
    <t>#sorted!AD31</t>
  </si>
  <si>
    <t>#sorted!AE31</t>
  </si>
  <si>
    <t>#sorted!AF31</t>
  </si>
  <si>
    <t>#sorted!AG31</t>
  </si>
  <si>
    <t>#sorted!AH31</t>
  </si>
  <si>
    <t>#sorted!AD32</t>
  </si>
  <si>
    <t>#sorted!AE32</t>
  </si>
  <si>
    <t>#sorted!AF32</t>
  </si>
  <si>
    <t>#sorted!AG32</t>
  </si>
  <si>
    <t>#sorted!AH32</t>
  </si>
  <si>
    <t>#sorted!AD33</t>
  </si>
  <si>
    <t>#sorted!AE33</t>
  </si>
  <si>
    <t>#sorted!AF33</t>
  </si>
  <si>
    <t>#sorted!AG33</t>
  </si>
  <si>
    <t>#sorted!AH33</t>
  </si>
  <si>
    <t>#sorted!AD34</t>
  </si>
  <si>
    <t>#sorted!AE34</t>
  </si>
  <si>
    <t>#sorted!AF34</t>
  </si>
  <si>
    <t>#sorted!AG34</t>
  </si>
  <si>
    <t>#sorted!AH34</t>
  </si>
  <si>
    <t>#sorted!AD35</t>
  </si>
  <si>
    <t>#sorted!AE35</t>
  </si>
  <si>
    <t>#sorted!AF35</t>
  </si>
  <si>
    <t>#sorted!AG35</t>
  </si>
  <si>
    <t>#sorted!AH35</t>
  </si>
  <si>
    <t>#sorted!AD36</t>
  </si>
  <si>
    <t>#sorted!AE36</t>
  </si>
  <si>
    <t>#sorted!AF36</t>
  </si>
  <si>
    <t>#sorted!AG36</t>
  </si>
  <si>
    <t>#sorted!AH36</t>
  </si>
  <si>
    <t>#sorted!AD37</t>
  </si>
  <si>
    <t>#sorted!AE37</t>
  </si>
  <si>
    <t>#sorted!AF37</t>
  </si>
  <si>
    <t>#sorted!AG37</t>
  </si>
  <si>
    <t>#sorted!AH37</t>
  </si>
  <si>
    <t>#sorted!AD38</t>
  </si>
  <si>
    <t>#sorted!AE38</t>
  </si>
  <si>
    <t>#sorted!AF38</t>
  </si>
  <si>
    <t>#sorted!AG38</t>
  </si>
  <si>
    <t>#sorted!AH38</t>
  </si>
  <si>
    <t>#sorted!AD39</t>
  </si>
  <si>
    <t>#sorted!AE39</t>
  </si>
  <si>
    <t>#sorted!AF39</t>
  </si>
  <si>
    <t>#sorted!AG39</t>
  </si>
  <si>
    <t>#sorted!AH39</t>
  </si>
  <si>
    <t>#sorted!AD40</t>
  </si>
  <si>
    <t>#sorted!AE40</t>
  </si>
  <si>
    <t>#sorted!AF40</t>
  </si>
  <si>
    <t>#sorted!AG40</t>
  </si>
  <si>
    <t>#sorted!AH40</t>
  </si>
  <si>
    <t>#sorted!AD41</t>
  </si>
  <si>
    <t>#sorted!AE41</t>
  </si>
  <si>
    <t>#sorted!AF41</t>
  </si>
  <si>
    <t>#sorted!AG41</t>
  </si>
  <si>
    <t>#sorted!AH41</t>
  </si>
  <si>
    <t>#sorted!AD42</t>
  </si>
  <si>
    <t>#sorted!AE42</t>
  </si>
  <si>
    <t>#sorted!AF42</t>
  </si>
  <si>
    <t>#sorted!AG42</t>
  </si>
  <si>
    <t>#sorted!AH42</t>
  </si>
  <si>
    <t>#sorted!AD43</t>
  </si>
  <si>
    <t>#sorted!AE43</t>
  </si>
  <si>
    <t>#sorted!AF43</t>
  </si>
  <si>
    <t>#sorted!AG43</t>
  </si>
  <si>
    <t>#sorted!AH43</t>
  </si>
  <si>
    <t>#sorted!AD44</t>
  </si>
  <si>
    <t>#sorted!AE44</t>
  </si>
  <si>
    <t>#sorted!AF44</t>
  </si>
  <si>
    <t>#sorted!AG44</t>
  </si>
  <si>
    <t>#sorted!AH44</t>
  </si>
  <si>
    <t>#sorted!AD45</t>
  </si>
  <si>
    <t>#sorted!AE45</t>
  </si>
  <si>
    <t>#sorted!AF45</t>
  </si>
  <si>
    <t>#sorted!AG45</t>
  </si>
  <si>
    <t>#sorted!AH45</t>
  </si>
  <si>
    <t>#sorted!AD46</t>
  </si>
  <si>
    <t>#sorted!AE46</t>
  </si>
  <si>
    <t>#sorted!AF46</t>
  </si>
  <si>
    <t>#sorted!AG46</t>
  </si>
  <si>
    <t>#sorted!AH46</t>
  </si>
  <si>
    <t>#sorted!AD47</t>
  </si>
  <si>
    <t>#sorted!AE47</t>
  </si>
  <si>
    <t>#sorted!AF47</t>
  </si>
  <si>
    <t>#sorted!AG47</t>
  </si>
  <si>
    <t>#sorted!AH47</t>
  </si>
  <si>
    <t>#sorted!AD48</t>
  </si>
  <si>
    <t>#sorted!AE48</t>
  </si>
  <si>
    <t>#sorted!AF48</t>
  </si>
  <si>
    <t>#sorted!AG48</t>
  </si>
  <si>
    <t>#sorted!AH48</t>
  </si>
  <si>
    <t>#sorted!AD49</t>
  </si>
  <si>
    <t>#sorted!AE49</t>
  </si>
  <si>
    <t>#sorted!AF49</t>
  </si>
  <si>
    <t>#sorted!AG49</t>
  </si>
  <si>
    <t>#sorted!AH49</t>
  </si>
  <si>
    <t>#sorted!AD50</t>
  </si>
  <si>
    <t>#sorted!AE50</t>
  </si>
  <si>
    <t>#sorted!AF50</t>
  </si>
  <si>
    <t>#sorted!AG50</t>
  </si>
  <si>
    <t>#sorted!AH50</t>
  </si>
  <si>
    <t>#sorted!AD51</t>
  </si>
  <si>
    <t>#sorted!AE51</t>
  </si>
  <si>
    <t>#sorted!AF51</t>
  </si>
  <si>
    <t>#sorted!AG51</t>
  </si>
  <si>
    <t>#sorted!AH51</t>
  </si>
  <si>
    <t>#sorted!AD52</t>
  </si>
  <si>
    <t>#sorted!AE52</t>
  </si>
  <si>
    <t>#sorted!AF52</t>
  </si>
  <si>
    <t>#sorted!AG52</t>
  </si>
  <si>
    <t>#sorted!AH52</t>
  </si>
  <si>
    <t>#sorted!AD53</t>
  </si>
  <si>
    <t>#sorted!AE53</t>
  </si>
  <si>
    <t>#sorted!AF53</t>
  </si>
  <si>
    <t>#sorted!AG53</t>
  </si>
  <si>
    <t>#sorted!AH53</t>
  </si>
  <si>
    <t>#sorted!AD54</t>
  </si>
  <si>
    <t>#sorted!AE54</t>
  </si>
  <si>
    <t>#sorted!AF54</t>
  </si>
  <si>
    <t>#sorted!AG54</t>
  </si>
  <si>
    <t>#sorted!AH54</t>
  </si>
  <si>
    <t>#sorted!AD55</t>
  </si>
  <si>
    <t>#sorted!AE55</t>
  </si>
  <si>
    <t>#sorted!AF55</t>
  </si>
  <si>
    <t>#sorted!AG55</t>
  </si>
  <si>
    <t>#sorted!AH55</t>
  </si>
  <si>
    <t>#sorted!AD56</t>
  </si>
  <si>
    <t>#sorted!AE56</t>
  </si>
  <si>
    <t>#sorted!AF56</t>
  </si>
  <si>
    <t>#sorted!AG56</t>
  </si>
  <si>
    <t>#sorted!AH56</t>
  </si>
  <si>
    <t>#sorted!AD57</t>
  </si>
  <si>
    <t>#sorted!AE57</t>
  </si>
  <si>
    <t>#sorted!AF57</t>
  </si>
  <si>
    <t>#sorted!AG57</t>
  </si>
  <si>
    <t>#sorted!AH57</t>
  </si>
  <si>
    <t>#sorted!AD58</t>
  </si>
  <si>
    <t>#sorted!AE58</t>
  </si>
  <si>
    <t>#sorted!AF58</t>
  </si>
  <si>
    <t>#sorted!AG58</t>
  </si>
  <si>
    <t>#sorted!AH58</t>
  </si>
  <si>
    <t>#sorted!AD59</t>
  </si>
  <si>
    <t>#sorted!AE59</t>
  </si>
  <si>
    <t>#sorted!AF59</t>
  </si>
  <si>
    <t>#sorted!AG59</t>
  </si>
  <si>
    <t>#sorted!AH59</t>
  </si>
  <si>
    <t>#sorted!AD60</t>
  </si>
  <si>
    <t>#sorted!AE60</t>
  </si>
  <si>
    <t>#sorted!AF60</t>
  </si>
  <si>
    <t>#sorted!AG60</t>
  </si>
  <si>
    <t>#sorted!AH60</t>
  </si>
  <si>
    <t>#sorted!AD61</t>
  </si>
  <si>
    <t>#sorted!AE61</t>
  </si>
  <si>
    <t>#sorted!AF61</t>
  </si>
  <si>
    <t>#sorted!AG61</t>
  </si>
  <si>
    <t>#sorted!AH61</t>
  </si>
  <si>
    <t>#sorted!AD62</t>
  </si>
  <si>
    <t>#sorted!AE62</t>
  </si>
  <si>
    <t>#sorted!AF62</t>
  </si>
  <si>
    <t>#sorted!AG62</t>
  </si>
  <si>
    <t>#sorted!AH62</t>
  </si>
  <si>
    <t>#sorted!AD63</t>
  </si>
  <si>
    <t>#sorted!AE63</t>
  </si>
  <si>
    <t>#sorted!AF63</t>
  </si>
  <si>
    <t>#sorted!AG63</t>
  </si>
  <si>
    <t>#sorted!AH63</t>
  </si>
  <si>
    <t>#sorted!AD64</t>
  </si>
  <si>
    <t>#sorted!AE64</t>
  </si>
  <si>
    <t>#sorted!AF64</t>
  </si>
  <si>
    <t>#sorted!AG64</t>
  </si>
  <si>
    <t>#sorted!AH64</t>
  </si>
  <si>
    <t>#sorted!AD65</t>
  </si>
  <si>
    <t>#sorted!AE65</t>
  </si>
  <si>
    <t>#sorted!AF65</t>
  </si>
  <si>
    <t>#sorted!AG65</t>
  </si>
  <si>
    <t>#sorted!AH65</t>
  </si>
  <si>
    <t>#sorted!AD66</t>
  </si>
  <si>
    <t>#sorted!AE66</t>
  </si>
  <si>
    <t>#sorted!AF66</t>
  </si>
  <si>
    <t>#sorted!AG66</t>
  </si>
  <si>
    <t>#sorted!AH66</t>
  </si>
  <si>
    <t>#sorted!AD67</t>
  </si>
  <si>
    <t>#sorted!AE67</t>
  </si>
  <si>
    <t>#sorted!AF67</t>
  </si>
  <si>
    <t>#sorted!AG67</t>
  </si>
  <si>
    <t>#sorted!AH67</t>
  </si>
  <si>
    <t>#sorted!AD68</t>
  </si>
  <si>
    <t>#sorted!AE68</t>
  </si>
  <si>
    <t>#sorted!AF68</t>
  </si>
  <si>
    <t>#sorted!AG68</t>
  </si>
  <si>
    <t>#sorted!AH68</t>
  </si>
  <si>
    <t>#sorted!AD69</t>
  </si>
  <si>
    <t>#sorted!AE69</t>
  </si>
  <si>
    <t>#sorted!AF69</t>
  </si>
  <si>
    <t>#sorted!AG69</t>
  </si>
  <si>
    <t>#sorted!AH69</t>
  </si>
  <si>
    <t>#sorted!AD70</t>
  </si>
  <si>
    <t>#sorted!AE70</t>
  </si>
  <si>
    <t>#sorted!AF70</t>
  </si>
  <si>
    <t>#sorted!AG70</t>
  </si>
  <si>
    <t>#sorted!AH70</t>
  </si>
  <si>
    <t>#sorted!AD71</t>
  </si>
  <si>
    <t>#sorted!AE71</t>
  </si>
  <si>
    <t>#sorted!AF71</t>
  </si>
  <si>
    <t>#sorted!AG71</t>
  </si>
  <si>
    <t>#sorted!AH71</t>
  </si>
  <si>
    <t>#sorted!AD72</t>
  </si>
  <si>
    <t>#sorted!AE72</t>
  </si>
  <si>
    <t>#sorted!AF72</t>
  </si>
  <si>
    <t>#sorted!AG72</t>
  </si>
  <si>
    <t>#sorted!AH72</t>
  </si>
  <si>
    <t>#sorted!AD73</t>
  </si>
  <si>
    <t>#sorted!AE73</t>
  </si>
  <si>
    <t>#sorted!AF73</t>
  </si>
  <si>
    <t>#sorted!AG73</t>
  </si>
  <si>
    <t>#sorted!AH73</t>
  </si>
  <si>
    <t>#sorted!AD74</t>
  </si>
  <si>
    <t>#sorted!AE74</t>
  </si>
  <si>
    <t>#sorted!AF74</t>
  </si>
  <si>
    <t>#sorted!AG74</t>
  </si>
  <si>
    <t>#sorted!AH74</t>
  </si>
  <si>
    <t>#sorted!AD75</t>
  </si>
  <si>
    <t>#sorted!AE75</t>
  </si>
  <si>
    <t>#sorted!AF75</t>
  </si>
  <si>
    <t>#sorted!AG75</t>
  </si>
  <si>
    <t>#sorted!AH75</t>
  </si>
  <si>
    <t>#sorted!AD76</t>
  </si>
  <si>
    <t>#sorted!AE76</t>
  </si>
  <si>
    <t>#sorted!AF76</t>
  </si>
  <si>
    <t>#sorted!AG76</t>
  </si>
  <si>
    <t>#sorted!AH76</t>
  </si>
  <si>
    <t>#sorted!AD77</t>
  </si>
  <si>
    <t>#sorted!AE77</t>
  </si>
  <si>
    <t>#sorted!AF77</t>
  </si>
  <si>
    <t>#sorted!AG77</t>
  </si>
  <si>
    <t>#sorted!AH77</t>
  </si>
  <si>
    <t>#sorted!AD78</t>
  </si>
  <si>
    <t>#sorted!AE78</t>
  </si>
  <si>
    <t>#sorted!AF78</t>
  </si>
  <si>
    <t>#sorted!AG78</t>
  </si>
  <si>
    <t>#sorted!AH78</t>
  </si>
  <si>
    <t>#sorted!AD79</t>
  </si>
  <si>
    <t>#sorted!AE79</t>
  </si>
  <si>
    <t>#sorted!AF79</t>
  </si>
  <si>
    <t>#sorted!AG79</t>
  </si>
  <si>
    <t>#sorted!AH79</t>
  </si>
  <si>
    <t>#sorted!AD80</t>
  </si>
  <si>
    <t>#sorted!AE80</t>
  </si>
  <si>
    <t>#sorted!AF80</t>
  </si>
  <si>
    <t>#sorted!AG80</t>
  </si>
  <si>
    <t>#sorted!AH80</t>
  </si>
  <si>
    <t>#sorted!AD81</t>
  </si>
  <si>
    <t>#sorted!AE81</t>
  </si>
  <si>
    <t>#sorted!AF81</t>
  </si>
  <si>
    <t>#sorted!AG81</t>
  </si>
  <si>
    <t>#sorted!AH81</t>
  </si>
  <si>
    <t>#sorted!AD82</t>
  </si>
  <si>
    <t>#sorted!AE82</t>
  </si>
  <si>
    <t>#sorted!AF82</t>
  </si>
  <si>
    <t>#sorted!AG82</t>
  </si>
  <si>
    <t>#sorted!AH82</t>
  </si>
  <si>
    <t>#sorted!AD83</t>
  </si>
  <si>
    <t>#sorted!AE83</t>
  </si>
  <si>
    <t>#sorted!AF83</t>
  </si>
  <si>
    <t>#sorted!AG83</t>
  </si>
  <si>
    <t>#sorted!AH83</t>
  </si>
  <si>
    <t>#sorted!AD84</t>
  </si>
  <si>
    <t>#sorted!AE84</t>
  </si>
  <si>
    <t>#sorted!AF84</t>
  </si>
  <si>
    <t>#sorted!AG84</t>
  </si>
  <si>
    <t>#sorted!AH84</t>
  </si>
  <si>
    <t>#sorted!AD85</t>
  </si>
  <si>
    <t>#sorted!AE85</t>
  </si>
  <si>
    <t>#sorted!AF85</t>
  </si>
  <si>
    <t>#sorted!AG85</t>
  </si>
  <si>
    <t>#sorted!AH85</t>
  </si>
  <si>
    <t>#sorted!AD86</t>
  </si>
  <si>
    <t>#sorted!AE86</t>
  </si>
  <si>
    <t>#sorted!AF86</t>
  </si>
  <si>
    <t>#sorted!AG86</t>
  </si>
  <si>
    <t>#sorted!AH86</t>
  </si>
  <si>
    <t>#sorted!AD87</t>
  </si>
  <si>
    <t>#sorted!AE87</t>
  </si>
  <si>
    <t>#sorted!AF87</t>
  </si>
  <si>
    <t>#sorted!AG87</t>
  </si>
  <si>
    <t>#sorted!AH87</t>
  </si>
  <si>
    <t>#sorted!AD88</t>
  </si>
  <si>
    <t>#sorted!AE88</t>
  </si>
  <si>
    <t>#sorted!AF88</t>
  </si>
  <si>
    <t>#sorted!AG88</t>
  </si>
  <si>
    <t>#sorted!AH88</t>
  </si>
  <si>
    <t>#sorted!AD89</t>
  </si>
  <si>
    <t>#sorted!AE89</t>
  </si>
  <si>
    <t>#sorted!AF89</t>
  </si>
  <si>
    <t>#sorted!AG89</t>
  </si>
  <si>
    <t>#sorted!AH89</t>
  </si>
  <si>
    <t>#sorted!AD90</t>
  </si>
  <si>
    <t>#sorted!AE90</t>
  </si>
  <si>
    <t>#sorted!AF90</t>
  </si>
  <si>
    <t>#sorted!AG90</t>
  </si>
  <si>
    <t>#sorted!AH90</t>
  </si>
  <si>
    <t>#sorted!AD91</t>
  </si>
  <si>
    <t>#sorted!AE91</t>
  </si>
  <si>
    <t>#sorted!AF91</t>
  </si>
  <si>
    <t>#sorted!AG91</t>
  </si>
  <si>
    <t>#sorted!AH91</t>
  </si>
  <si>
    <t>#sorted!AD92</t>
  </si>
  <si>
    <t>#sorted!AE92</t>
  </si>
  <si>
    <t>#sorted!AF92</t>
  </si>
  <si>
    <t>#sorted!AG92</t>
  </si>
  <si>
    <t>#sorted!AH92</t>
  </si>
  <si>
    <t>#sorted!AD93</t>
  </si>
  <si>
    <t>#sorted!AE93</t>
  </si>
  <si>
    <t>#sorted!AF93</t>
  </si>
  <si>
    <t>#sorted!AG93</t>
  </si>
  <si>
    <t>#sorted!AH93</t>
  </si>
  <si>
    <t>#sorted!AD94</t>
  </si>
  <si>
    <t>#sorted!AE94</t>
  </si>
  <si>
    <t>#sorted!AF94</t>
  </si>
  <si>
    <t>#sorted!AG94</t>
  </si>
  <si>
    <t>#sorted!AH94</t>
  </si>
  <si>
    <t>#sorted!AD95</t>
  </si>
  <si>
    <t>#sorted!AE95</t>
  </si>
  <si>
    <t>#sorted!AF95</t>
  </si>
  <si>
    <t>#sorted!AG95</t>
  </si>
  <si>
    <t>#sorted!AH95</t>
  </si>
  <si>
    <t>#sorted!AD96</t>
  </si>
  <si>
    <t>#sorted!AE96</t>
  </si>
  <si>
    <t>#sorted!AF96</t>
  </si>
  <si>
    <t>#sorted!AG96</t>
  </si>
  <si>
    <t>#sorted!AH96</t>
  </si>
  <si>
    <t>#sorted!AD97</t>
  </si>
  <si>
    <t>#sorted!AE97</t>
  </si>
  <si>
    <t>#sorted!AF97</t>
  </si>
  <si>
    <t>#sorted!AG97</t>
  </si>
  <si>
    <t>#sorted!AH97</t>
  </si>
  <si>
    <t>#sorted!AD98</t>
  </si>
  <si>
    <t>#sorted!AE98</t>
  </si>
  <si>
    <t>#sorted!AF98</t>
  </si>
  <si>
    <t>#sorted!AG98</t>
  </si>
  <si>
    <t>#sorted!AH98</t>
  </si>
  <si>
    <t>#sorted!AD99</t>
  </si>
  <si>
    <t>#sorted!AE99</t>
  </si>
  <si>
    <t>#sorted!AF99</t>
  </si>
  <si>
    <t>#sorted!AG99</t>
  </si>
  <si>
    <t>#sorted!AH99</t>
  </si>
  <si>
    <t>#sorted!AD100</t>
  </si>
  <si>
    <t>#sorted!AE100</t>
  </si>
  <si>
    <t>#sorted!AF100</t>
  </si>
  <si>
    <t>#sorted!AG100</t>
  </si>
  <si>
    <t>#sorted!AH100</t>
  </si>
  <si>
    <t>#sorted!AD101</t>
  </si>
  <si>
    <t>#sorted!AE101</t>
  </si>
  <si>
    <t>#sorted!AF101</t>
  </si>
  <si>
    <t>#sorted!AG101</t>
  </si>
  <si>
    <t>#sorted!AH101</t>
  </si>
  <si>
    <t>#sorted!AD102</t>
  </si>
  <si>
    <t>#sorted!AE102</t>
  </si>
  <si>
    <t>#sorted!AF102</t>
  </si>
  <si>
    <t>#sorted!AG102</t>
  </si>
  <si>
    <t>#sorted!AH102</t>
  </si>
  <si>
    <t>#sorted!AD103</t>
  </si>
  <si>
    <t>#sorted!AE103</t>
  </si>
  <si>
    <t>#sorted!AF103</t>
  </si>
  <si>
    <t>#sorted!AG103</t>
  </si>
  <si>
    <t>#sorted!AH103</t>
  </si>
  <si>
    <t>#sorted!AD104</t>
  </si>
  <si>
    <t>#sorted!AE104</t>
  </si>
  <si>
    <t>#sorted!AF104</t>
  </si>
  <si>
    <t>#sorted!AG104</t>
  </si>
  <si>
    <t>#sorted!AH104</t>
  </si>
  <si>
    <t>#sorted!AD105</t>
  </si>
  <si>
    <t>#sorted!AE105</t>
  </si>
  <si>
    <t>#sorted!AF105</t>
  </si>
  <si>
    <t>#sorted!AG105</t>
  </si>
  <si>
    <t>#sorted!AH105</t>
  </si>
  <si>
    <t>#sorted!AD106</t>
  </si>
  <si>
    <t>#sorted!AE106</t>
  </si>
  <si>
    <t>#sorted!AF106</t>
  </si>
  <si>
    <t>#sorted!AG106</t>
  </si>
  <si>
    <t>#sorted!AH106</t>
  </si>
  <si>
    <t>#sorted!AD107</t>
  </si>
  <si>
    <t>#sorted!AE107</t>
  </si>
  <si>
    <t>#sorted!AF107</t>
  </si>
  <si>
    <t>#sorted!AG107</t>
  </si>
  <si>
    <t>#sorted!AH107</t>
  </si>
  <si>
    <t>#sorted!AD108</t>
  </si>
  <si>
    <t>#sorted!AE108</t>
  </si>
  <si>
    <t>#sorted!AF108</t>
  </si>
  <si>
    <t>#sorted!AG108</t>
  </si>
  <si>
    <t>#sorted!AH108</t>
  </si>
  <si>
    <t>#sorted!AD109</t>
  </si>
  <si>
    <t>#sorted!AE109</t>
  </si>
  <si>
    <t>#sorted!AF109</t>
  </si>
  <si>
    <t>#sorted!AG109</t>
  </si>
  <si>
    <t>#sorted!AH109</t>
  </si>
  <si>
    <t>#sorted!AD110</t>
  </si>
  <si>
    <t>#sorted!AE110</t>
  </si>
  <si>
    <t>#sorted!AF110</t>
  </si>
  <si>
    <t>#sorted!AG110</t>
  </si>
  <si>
    <t>#sorted!AH110</t>
  </si>
  <si>
    <t>#sorted!AD111</t>
  </si>
  <si>
    <t>#sorted!AE111</t>
  </si>
  <si>
    <t>#sorted!AF111</t>
  </si>
  <si>
    <t>#sorted!AG111</t>
  </si>
  <si>
    <t>#sorted!AH111</t>
  </si>
  <si>
    <t>#sorted!AD112</t>
  </si>
  <si>
    <t>#sorted!AE112</t>
  </si>
  <si>
    <t>#sorted!AF112</t>
  </si>
  <si>
    <t>#sorted!AG112</t>
  </si>
  <si>
    <t>#sorted!AH112</t>
  </si>
  <si>
    <t>#sorted!AD113</t>
  </si>
  <si>
    <t>#sorted!AE113</t>
  </si>
  <si>
    <t>#sorted!AF113</t>
  </si>
  <si>
    <t>#sorted!AG113</t>
  </si>
  <si>
    <t>#sorted!AH113</t>
  </si>
  <si>
    <t>#sorted!AD114</t>
  </si>
  <si>
    <t>#sorted!AE114</t>
  </si>
  <si>
    <t>#sorted!AF114</t>
  </si>
  <si>
    <t>#sorted!AG114</t>
  </si>
  <si>
    <t>#sorted!AH114</t>
  </si>
  <si>
    <t>#sorted!AD115</t>
  </si>
  <si>
    <t>#sorted!AE115</t>
  </si>
  <si>
    <t>#sorted!AF115</t>
  </si>
  <si>
    <t>#sorted!AG115</t>
  </si>
  <si>
    <t>#sorted!AH115</t>
  </si>
  <si>
    <t>#sorted!AD116</t>
  </si>
  <si>
    <t>#sorted!AE116</t>
  </si>
  <si>
    <t>#sorted!AF116</t>
  </si>
  <si>
    <t>#sorted!AG116</t>
  </si>
  <si>
    <t>#sorted!AH116</t>
  </si>
  <si>
    <t>#sorted!AD117</t>
  </si>
  <si>
    <t>#sorted!AE117</t>
  </si>
  <si>
    <t>#sorted!AF117</t>
  </si>
  <si>
    <t>#sorted!AG117</t>
  </si>
  <si>
    <t>#sorted!AH117</t>
  </si>
  <si>
    <t>#sorted!AD118</t>
  </si>
  <si>
    <t>#sorted!AE118</t>
  </si>
  <si>
    <t>#sorted!AF118</t>
  </si>
  <si>
    <t>#sorted!AG118</t>
  </si>
  <si>
    <t>#sorted!AH118</t>
  </si>
  <si>
    <t>#sorted!AD119</t>
  </si>
  <si>
    <t>#sorted!AE119</t>
  </si>
  <si>
    <t>#sorted!AF119</t>
  </si>
  <si>
    <t>#sorted!AG119</t>
  </si>
  <si>
    <t>#sorted!AH119</t>
  </si>
  <si>
    <t>#sorted!AD120</t>
  </si>
  <si>
    <t>#sorted!AE120</t>
  </si>
  <si>
    <t>#sorted!AF120</t>
  </si>
  <si>
    <t>#sorted!AG120</t>
  </si>
  <si>
    <t>#sorted!AH120</t>
  </si>
  <si>
    <t>#sorted!AD121</t>
  </si>
  <si>
    <t>#sorted!AE121</t>
  </si>
  <si>
    <t>#sorted!AF121</t>
  </si>
  <si>
    <t>#sorted!AG121</t>
  </si>
  <si>
    <t>#sorted!AH121</t>
  </si>
  <si>
    <t>#sorted!AD122</t>
  </si>
  <si>
    <t>#sorted!AE122</t>
  </si>
  <si>
    <t>#sorted!AF122</t>
  </si>
  <si>
    <t>#sorted!AG122</t>
  </si>
  <si>
    <t>#sorted!AH122</t>
  </si>
  <si>
    <t>#sorted!AD123</t>
  </si>
  <si>
    <t>#sorted!AE123</t>
  </si>
  <si>
    <t>#sorted!AF123</t>
  </si>
  <si>
    <t>#sorted!AG123</t>
  </si>
  <si>
    <t>#sorted!AH123</t>
  </si>
  <si>
    <t>#sorted!AD124</t>
  </si>
  <si>
    <t>#sorted!AE124</t>
  </si>
  <si>
    <t>#sorted!AF124</t>
  </si>
  <si>
    <t>#sorted!AG124</t>
  </si>
  <si>
    <t>#sorted!AH124</t>
  </si>
  <si>
    <t>#sorted!AD125</t>
  </si>
  <si>
    <t>#sorted!AE125</t>
  </si>
  <si>
    <t>#sorted!AF125</t>
  </si>
  <si>
    <t>#sorted!AG125</t>
  </si>
  <si>
    <t>#sorted!AH125</t>
  </si>
  <si>
    <t>#sorted!AD126</t>
  </si>
  <si>
    <t>#sorted!AE126</t>
  </si>
  <si>
    <t>#sorted!AF126</t>
  </si>
  <si>
    <t>#sorted!AG126</t>
  </si>
  <si>
    <t>#sorted!AH126</t>
  </si>
  <si>
    <t>#sorted!AD127</t>
  </si>
  <si>
    <t>#sorted!AE127</t>
  </si>
  <si>
    <t>#sorted!AF127</t>
  </si>
  <si>
    <t>#sorted!AG127</t>
  </si>
  <si>
    <t>#sorted!AH127</t>
  </si>
  <si>
    <t>#sorted!AD128</t>
  </si>
  <si>
    <t>#sorted!AE128</t>
  </si>
  <si>
    <t>#sorted!AF128</t>
  </si>
  <si>
    <t>#sorted!AG128</t>
  </si>
  <si>
    <t>#sorted!AH128</t>
  </si>
  <si>
    <t>#sorted!AD129</t>
  </si>
  <si>
    <t>#sorted!AE129</t>
  </si>
  <si>
    <t>#sorted!AF129</t>
  </si>
  <si>
    <t>#sorted!AG129</t>
  </si>
  <si>
    <t>#sorted!AH129</t>
  </si>
  <si>
    <t>#sorted!AD130</t>
  </si>
  <si>
    <t>#sorted!AE130</t>
  </si>
  <si>
    <t>#sorted!AF130</t>
  </si>
  <si>
    <t>#sorted!AG130</t>
  </si>
  <si>
    <t>#sorted!AH130</t>
  </si>
  <si>
    <t>#sorted!AD131</t>
  </si>
  <si>
    <t>#sorted!AE131</t>
  </si>
  <si>
    <t>#sorted!AF131</t>
  </si>
  <si>
    <t>#sorted!AG131</t>
  </si>
  <si>
    <t>#sorted!AH131</t>
  </si>
  <si>
    <t>#sorted!AD132</t>
  </si>
  <si>
    <t>#sorted!AE132</t>
  </si>
  <si>
    <t>#sorted!AF132</t>
  </si>
  <si>
    <t>#sorted!AG132</t>
  </si>
  <si>
    <t>#sorted!AH132</t>
  </si>
  <si>
    <t>#sorted!AD133</t>
  </si>
  <si>
    <t>#sorted!AE133</t>
  </si>
  <si>
    <t>#sorted!AF133</t>
  </si>
  <si>
    <t>#sorted!AG133</t>
  </si>
  <si>
    <t>#sorted!AH133</t>
  </si>
  <si>
    <t>#sorted!AD134</t>
  </si>
  <si>
    <t>#sorted!AE134</t>
  </si>
  <si>
    <t>#sorted!AF134</t>
  </si>
  <si>
    <t>#sorted!AG134</t>
  </si>
  <si>
    <t>#sorted!AH134</t>
  </si>
  <si>
    <t>#sorted!AD135</t>
  </si>
  <si>
    <t>#sorted!AE135</t>
  </si>
  <si>
    <t>#sorted!AF135</t>
  </si>
  <si>
    <t>#sorted!AG135</t>
  </si>
  <si>
    <t>#sorted!AH135</t>
  </si>
  <si>
    <t>#sorted!AD136</t>
  </si>
  <si>
    <t>#sorted!AE136</t>
  </si>
  <si>
    <t>#sorted!AF136</t>
  </si>
  <si>
    <t>#sorted!AG136</t>
  </si>
  <si>
    <t>#sorted!AH136</t>
  </si>
  <si>
    <t>#sorted!AD137</t>
  </si>
  <si>
    <t>#sorted!AE137</t>
  </si>
  <si>
    <t>#sorted!AF137</t>
  </si>
  <si>
    <t>#sorted!AG137</t>
  </si>
  <si>
    <t>#sorted!AH137</t>
  </si>
  <si>
    <t>#sorted!AD138</t>
  </si>
  <si>
    <t>#sorted!AE138</t>
  </si>
  <si>
    <t>#sorted!AF138</t>
  </si>
  <si>
    <t>#sorted!AG138</t>
  </si>
  <si>
    <t>#sorted!AH138</t>
  </si>
  <si>
    <t>#sorted!AD139</t>
  </si>
  <si>
    <t>#sorted!AE139</t>
  </si>
  <si>
    <t>#sorted!AF139</t>
  </si>
  <si>
    <t>#sorted!AG139</t>
  </si>
  <si>
    <t>#sorted!AH139</t>
  </si>
  <si>
    <t>#sorted!AD140</t>
  </si>
  <si>
    <t>#sorted!AE140</t>
  </si>
  <si>
    <t>#sorted!AF140</t>
  </si>
  <si>
    <t>#sorted!AG140</t>
  </si>
  <si>
    <t>#sorted!AH140</t>
  </si>
  <si>
    <t>#sorted!AD141</t>
  </si>
  <si>
    <t>#sorted!AE141</t>
  </si>
  <si>
    <t>#sorted!AF141</t>
  </si>
  <si>
    <t>#sorted!AG141</t>
  </si>
  <si>
    <t>#sorted!AH141</t>
  </si>
  <si>
    <t>#sorted!AD142</t>
  </si>
  <si>
    <t>#sorted!AE142</t>
  </si>
  <si>
    <t>#sorted!AF142</t>
  </si>
  <si>
    <t>#sorted!AG142</t>
  </si>
  <si>
    <t>#sorted!AH142</t>
  </si>
  <si>
    <t>#sorted!AD143</t>
  </si>
  <si>
    <t>#sorted!AE143</t>
  </si>
  <si>
    <t>#sorted!AF143</t>
  </si>
  <si>
    <t>#sorted!AG143</t>
  </si>
  <si>
    <t>#sorted!AH143</t>
  </si>
  <si>
    <t>#sorted!AD144</t>
  </si>
  <si>
    <t>#sorted!AE144</t>
  </si>
  <si>
    <t>#sorted!AF144</t>
  </si>
  <si>
    <t>#sorted!AG144</t>
  </si>
  <si>
    <t>#sorted!AH144</t>
  </si>
  <si>
    <t>#sorted!AD145</t>
  </si>
  <si>
    <t>#sorted!AE145</t>
  </si>
  <si>
    <t>#sorted!AF145</t>
  </si>
  <si>
    <t>#sorted!AG145</t>
  </si>
  <si>
    <t>#sorted!AH145</t>
  </si>
  <si>
    <t>#sorted!AD146</t>
  </si>
  <si>
    <t>#sorted!AE146</t>
  </si>
  <si>
    <t>#sorted!AF146</t>
  </si>
  <si>
    <t>#sorted!AG146</t>
  </si>
  <si>
    <t>#sorted!AH146</t>
  </si>
  <si>
    <t>#sorted!AD147</t>
  </si>
  <si>
    <t>#sorted!AE147</t>
  </si>
  <si>
    <t>#sorted!AF147</t>
  </si>
  <si>
    <t>#sorted!AG147</t>
  </si>
  <si>
    <t>#sorted!AH147</t>
  </si>
  <si>
    <t>#sorted!AD148</t>
  </si>
  <si>
    <t>#sorted!AE148</t>
  </si>
  <si>
    <t>#sorted!AF148</t>
  </si>
  <si>
    <t>#sorted!AG148</t>
  </si>
  <si>
    <t>#sorted!AH148</t>
  </si>
  <si>
    <t>#sorted!AD149</t>
  </si>
  <si>
    <t>#sorted!AE149</t>
  </si>
  <si>
    <t>#sorted!AF149</t>
  </si>
  <si>
    <t>#sorted!AG149</t>
  </si>
  <si>
    <t>#sorted!AH149</t>
  </si>
  <si>
    <t>#sorted!AD150</t>
  </si>
  <si>
    <t>#sorted!AE150</t>
  </si>
  <si>
    <t>#sorted!AF150</t>
  </si>
  <si>
    <t>#sorted!AG150</t>
  </si>
  <si>
    <t>#sorted!AH150</t>
  </si>
  <si>
    <t>#sorted!AD151</t>
  </si>
  <si>
    <t>#sorted!AE151</t>
  </si>
  <si>
    <t>#sorted!AF151</t>
  </si>
  <si>
    <t>#sorted!AG151</t>
  </si>
  <si>
    <t>#sorted!AH151</t>
  </si>
  <si>
    <t>#sorted!AD152</t>
  </si>
  <si>
    <t>#sorted!AE152</t>
  </si>
  <si>
    <t>#sorted!AF152</t>
  </si>
  <si>
    <t>#sorted!AG152</t>
  </si>
  <si>
    <t>#sorted!AH152</t>
  </si>
  <si>
    <t>#sorted!AD153</t>
  </si>
  <si>
    <t>#sorted!AE153</t>
  </si>
  <si>
    <t>#sorted!AF153</t>
  </si>
  <si>
    <t>#sorted!AG153</t>
  </si>
  <si>
    <t>#sorted!AH153</t>
  </si>
  <si>
    <t>#sorted!AD154</t>
  </si>
  <si>
    <t>#sorted!AE154</t>
  </si>
  <si>
    <t>#sorted!AF154</t>
  </si>
  <si>
    <t>#sorted!AG154</t>
  </si>
  <si>
    <t>#sorted!AH154</t>
  </si>
  <si>
    <t>#sorted!AD155</t>
  </si>
  <si>
    <t>#sorted!AE155</t>
  </si>
  <si>
    <t>#sorted!AF155</t>
  </si>
  <si>
    <t>#sorted!AG155</t>
  </si>
  <si>
    <t>#sorted!AH155</t>
  </si>
  <si>
    <t>#sorted!AD156</t>
  </si>
  <si>
    <t>#sorted!AE156</t>
  </si>
  <si>
    <t>#sorted!AF156</t>
  </si>
  <si>
    <t>#sorted!AG156</t>
  </si>
  <si>
    <t>#sorted!AH156</t>
  </si>
  <si>
    <t>#sorted!AD157</t>
  </si>
  <si>
    <t>#sorted!AE157</t>
  </si>
  <si>
    <t>#sorted!AF157</t>
  </si>
  <si>
    <t>#sorted!AG157</t>
  </si>
  <si>
    <t>#sorted!AH157</t>
  </si>
  <si>
    <t>#sorted!AD158</t>
  </si>
  <si>
    <t>#sorted!AE158</t>
  </si>
  <si>
    <t>#sorted!AF158</t>
  </si>
  <si>
    <t>#sorted!AG158</t>
  </si>
  <si>
    <t>#sorted!AH158</t>
  </si>
  <si>
    <t>#sorted!AD159</t>
  </si>
  <si>
    <t>#sorted!AE159</t>
  </si>
  <si>
    <t>#sorted!AF159</t>
  </si>
  <si>
    <t>#sorted!AG159</t>
  </si>
  <si>
    <t>#sorted!AH159</t>
  </si>
  <si>
    <t>#sorted!AD160</t>
  </si>
  <si>
    <t>#sorted!AE160</t>
  </si>
  <si>
    <t>#sorted!AF160</t>
  </si>
  <si>
    <t>#sorted!AG160</t>
  </si>
  <si>
    <t>#sorted!AH160</t>
  </si>
  <si>
    <t>#sorted!AD161</t>
  </si>
  <si>
    <t>#sorted!AE161</t>
  </si>
  <si>
    <t>#sorted!AF161</t>
  </si>
  <si>
    <t>#sorted!AG161</t>
  </si>
  <si>
    <t>#sorted!AH161</t>
  </si>
  <si>
    <t>#sorted!AD162</t>
  </si>
  <si>
    <t>#sorted!AE162</t>
  </si>
  <si>
    <t>#sorted!AF162</t>
  </si>
  <si>
    <t>#sorted!AG162</t>
  </si>
  <si>
    <t>#sorted!AH162</t>
  </si>
  <si>
    <t>#sorted!AD163</t>
  </si>
  <si>
    <t>#sorted!AE163</t>
  </si>
  <si>
    <t>#sorted!AF163</t>
  </si>
  <si>
    <t>#sorted!AG163</t>
  </si>
  <si>
    <t>#sorted!AH163</t>
  </si>
  <si>
    <t>#sorted!AD164</t>
  </si>
  <si>
    <t>#sorted!AE164</t>
  </si>
  <si>
    <t>#sorted!AF164</t>
  </si>
  <si>
    <t>#sorted!AG164</t>
  </si>
  <si>
    <t>#sorted!AH164</t>
  </si>
  <si>
    <t>#sorted!AD165</t>
  </si>
  <si>
    <t>#sorted!AE165</t>
  </si>
  <si>
    <t>#sorted!AF165</t>
  </si>
  <si>
    <t>#sorted!AG165</t>
  </si>
  <si>
    <t>#sorted!AH165</t>
  </si>
  <si>
    <t>#sorted!AD166</t>
  </si>
  <si>
    <t>#sorted!AE166</t>
  </si>
  <si>
    <t>#sorted!AF166</t>
  </si>
  <si>
    <t>#sorted!AG166</t>
  </si>
  <si>
    <t>#sorted!AH166</t>
  </si>
  <si>
    <t>#sorted!AD167</t>
  </si>
  <si>
    <t>#sorted!AE167</t>
  </si>
  <si>
    <t>#sorted!AF167</t>
  </si>
  <si>
    <t>#sorted!AG167</t>
  </si>
  <si>
    <t>#sorted!AH167</t>
  </si>
  <si>
    <t>#sorted!AD168</t>
  </si>
  <si>
    <t>#sorted!AE168</t>
  </si>
  <si>
    <t>#sorted!AF168</t>
  </si>
  <si>
    <t>#sorted!AG168</t>
  </si>
  <si>
    <t>#sorted!AH168</t>
  </si>
  <si>
    <t>#sorted!AD169</t>
  </si>
  <si>
    <t>#sorted!AE169</t>
  </si>
  <si>
    <t>#sorted!AF169</t>
  </si>
  <si>
    <t>#sorted!AG169</t>
  </si>
  <si>
    <t>#sorted!AH169</t>
  </si>
  <si>
    <t>#sorted!AD170</t>
  </si>
  <si>
    <t>#sorted!AE170</t>
  </si>
  <si>
    <t>#sorted!AF170</t>
  </si>
  <si>
    <t>#sorted!AG170</t>
  </si>
  <si>
    <t>#sorted!AH170</t>
  </si>
  <si>
    <t>#sorted!AD171</t>
  </si>
  <si>
    <t>#sorted!AE171</t>
  </si>
  <si>
    <t>#sorted!AF171</t>
  </si>
  <si>
    <t>#sorted!AG171</t>
  </si>
  <si>
    <t>#sorted!AH171</t>
  </si>
  <si>
    <t>#sorted!AD172</t>
  </si>
  <si>
    <t>#sorted!AE172</t>
  </si>
  <si>
    <t>#sorted!AF172</t>
  </si>
  <si>
    <t>#sorted!AG172</t>
  </si>
  <si>
    <t>#sorted!AH172</t>
  </si>
  <si>
    <t>#sorted!AD173</t>
  </si>
  <si>
    <t>#sorted!AE173</t>
  </si>
  <si>
    <t>#sorted!AF173</t>
  </si>
  <si>
    <t>#sorted!AG173</t>
  </si>
  <si>
    <t>#sorted!AH173</t>
  </si>
  <si>
    <t>#sorted!AD174</t>
  </si>
  <si>
    <t>#sorted!AE174</t>
  </si>
  <si>
    <t>#sorted!AF174</t>
  </si>
  <si>
    <t>#sorted!AG174</t>
  </si>
  <si>
    <t>#sorted!AH174</t>
  </si>
  <si>
    <t>#sorted!AD175</t>
  </si>
  <si>
    <t>#sorted!AE175</t>
  </si>
  <si>
    <t>#sorted!AF175</t>
  </si>
  <si>
    <t>#sorted!AG175</t>
  </si>
  <si>
    <t>#sorted!AH175</t>
  </si>
  <si>
    <t>#sorted!AD176</t>
  </si>
  <si>
    <t>#sorted!AE176</t>
  </si>
  <si>
    <t>#sorted!AF176</t>
  </si>
  <si>
    <t>#sorted!AG176</t>
  </si>
  <si>
    <t>#sorted!AH176</t>
  </si>
  <si>
    <t>#sorted!AD177</t>
  </si>
  <si>
    <t>#sorted!AE177</t>
  </si>
  <si>
    <t>#sorted!AF177</t>
  </si>
  <si>
    <t>#sorted!AG177</t>
  </si>
  <si>
    <t>#sorted!AH177</t>
  </si>
  <si>
    <t>#sorted!AD178</t>
  </si>
  <si>
    <t>#sorted!AE178</t>
  </si>
  <si>
    <t>#sorted!AF178</t>
  </si>
  <si>
    <t>#sorted!AG178</t>
  </si>
  <si>
    <t>#sorted!AH178</t>
  </si>
  <si>
    <t>#sorted!AD179</t>
  </si>
  <si>
    <t>#sorted!AE179</t>
  </si>
  <si>
    <t>#sorted!AF179</t>
  </si>
  <si>
    <t>#sorted!AG179</t>
  </si>
  <si>
    <t>#sorted!AH179</t>
  </si>
  <si>
    <t>#sorted!AD180</t>
  </si>
  <si>
    <t>#sorted!AE180</t>
  </si>
  <si>
    <t>#sorted!AF180</t>
  </si>
  <si>
    <t>#sorted!AG180</t>
  </si>
  <si>
    <t>#sorted!AH180</t>
  </si>
  <si>
    <t>#sorted!AD181</t>
  </si>
  <si>
    <t>#sorted!AE181</t>
  </si>
  <si>
    <t>#sorted!AF181</t>
  </si>
  <si>
    <t>#sorted!AG181</t>
  </si>
  <si>
    <t>#sorted!AH181</t>
  </si>
  <si>
    <t>#sorted!AD182</t>
  </si>
  <si>
    <t>#sorted!AE182</t>
  </si>
  <si>
    <t>#sorted!AF182</t>
  </si>
  <si>
    <t>#sorted!AG182</t>
  </si>
  <si>
    <t>#sorted!AH182</t>
  </si>
  <si>
    <t>#sorted!AD183</t>
  </si>
  <si>
    <t>#sorted!AE183</t>
  </si>
  <si>
    <t>#sorted!AF183</t>
  </si>
  <si>
    <t>#sorted!AG183</t>
  </si>
  <si>
    <t>#sorted!AH183</t>
  </si>
  <si>
    <t>#sorted!AD184</t>
  </si>
  <si>
    <t>#sorted!AE184</t>
  </si>
  <si>
    <t>#sorted!AF184</t>
  </si>
  <si>
    <t>#sorted!AG184</t>
  </si>
  <si>
    <t>#sorted!AH184</t>
  </si>
  <si>
    <t>#sorted!AD185</t>
  </si>
  <si>
    <t>#sorted!AE185</t>
  </si>
  <si>
    <t>#sorted!AF185</t>
  </si>
  <si>
    <t>#sorted!AG185</t>
  </si>
  <si>
    <t>#sorted!AH185</t>
  </si>
  <si>
    <t>#sorted!AD186</t>
  </si>
  <si>
    <t>#sorted!AE186</t>
  </si>
  <si>
    <t>#sorted!AF186</t>
  </si>
  <si>
    <t>#sorted!AG186</t>
  </si>
  <si>
    <t>#sorted!AH186</t>
  </si>
  <si>
    <t>#sorted!AD187</t>
  </si>
  <si>
    <t>#sorted!AE187</t>
  </si>
  <si>
    <t>#sorted!AF187</t>
  </si>
  <si>
    <t>#sorted!AG187</t>
  </si>
  <si>
    <t>#sorted!AH187</t>
  </si>
  <si>
    <t>#sorted!AD188</t>
  </si>
  <si>
    <t>#sorted!AE188</t>
  </si>
  <si>
    <t>#sorted!AF188</t>
  </si>
  <si>
    <t>#sorted!AG188</t>
  </si>
  <si>
    <t>#sorted!AH188</t>
  </si>
  <si>
    <t>#sorted!AD189</t>
  </si>
  <si>
    <t>#sorted!AE189</t>
  </si>
  <si>
    <t>#sorted!AF189</t>
  </si>
  <si>
    <t>#sorted!AG189</t>
  </si>
  <si>
    <t>#sorted!AH189</t>
  </si>
  <si>
    <t>#sorted!AD190</t>
  </si>
  <si>
    <t>#sorted!AE190</t>
  </si>
  <si>
    <t>#sorted!AF190</t>
  </si>
  <si>
    <t>#sorted!AG190</t>
  </si>
  <si>
    <t>#sorted!AH190</t>
  </si>
  <si>
    <t>#sorted!AD191</t>
  </si>
  <si>
    <t>#sorted!AE191</t>
  </si>
  <si>
    <t>#sorted!AF191</t>
  </si>
  <si>
    <t>#sorted!AG191</t>
  </si>
  <si>
    <t>#sorted!AH191</t>
  </si>
  <si>
    <t>#sorted!AD192</t>
  </si>
  <si>
    <t>#sorted!AE192</t>
  </si>
  <si>
    <t>#sorted!AF192</t>
  </si>
  <si>
    <t>#sorted!AG192</t>
  </si>
  <si>
    <t>#sorted!AH192</t>
  </si>
  <si>
    <t>#sorted!AD193</t>
  </si>
  <si>
    <t>#sorted!AE193</t>
  </si>
  <si>
    <t>#sorted!AF193</t>
  </si>
  <si>
    <t>#sorted!AG193</t>
  </si>
  <si>
    <t>#sorted!AH193</t>
  </si>
  <si>
    <t>#sorted!AD194</t>
  </si>
  <si>
    <t>#sorted!AE194</t>
  </si>
  <si>
    <t>#sorted!AF194</t>
  </si>
  <si>
    <t>#sorted!AG194</t>
  </si>
  <si>
    <t>#sorted!AH194</t>
  </si>
  <si>
    <t>#sorted!AD195</t>
  </si>
  <si>
    <t>#sorted!AE195</t>
  </si>
  <si>
    <t>#sorted!AF195</t>
  </si>
  <si>
    <t>#sorted!AG195</t>
  </si>
  <si>
    <t>#sorted!AH195</t>
  </si>
  <si>
    <t>#sorted!AD196</t>
  </si>
  <si>
    <t>#sorted!AE196</t>
  </si>
  <si>
    <t>#sorted!AF196</t>
  </si>
  <si>
    <t>#sorted!AG196</t>
  </si>
  <si>
    <t>#sorted!AH196</t>
  </si>
  <si>
    <t>#sorted!AD197</t>
  </si>
  <si>
    <t>#sorted!AE197</t>
  </si>
  <si>
    <t>#sorted!AF197</t>
  </si>
  <si>
    <t>#sorted!AG197</t>
  </si>
  <si>
    <t>#sorted!AH197</t>
  </si>
  <si>
    <t>#sorted!AD198</t>
  </si>
  <si>
    <t>#sorted!AE198</t>
  </si>
  <si>
    <t>#sorted!AF198</t>
  </si>
  <si>
    <t>#sorted!AG198</t>
  </si>
  <si>
    <t>#sorted!AH198</t>
  </si>
  <si>
    <t>#sorted!AD199</t>
  </si>
  <si>
    <t>#sorted!AE199</t>
  </si>
  <si>
    <t>#sorted!AF199</t>
  </si>
  <si>
    <t>#sorted!AG199</t>
  </si>
  <si>
    <t>#sorted!AH199</t>
  </si>
  <si>
    <t>#sorted!AD200</t>
  </si>
  <si>
    <t>#sorted!AE200</t>
  </si>
  <si>
    <t>#sorted!AF200</t>
  </si>
  <si>
    <t>#sorted!AG200</t>
  </si>
  <si>
    <t>#sorted!AH200</t>
  </si>
  <si>
    <t>#sorted!AD201</t>
  </si>
  <si>
    <t>#sorted!AE201</t>
  </si>
  <si>
    <t>#sorted!AF201</t>
  </si>
  <si>
    <t>#sorted!AG201</t>
  </si>
  <si>
    <t>#sorted!AH201</t>
  </si>
  <si>
    <t>#sorted!AD202</t>
  </si>
  <si>
    <t>#sorted!AE202</t>
  </si>
  <si>
    <t>#sorted!AF202</t>
  </si>
  <si>
    <t>#sorted!AG202</t>
  </si>
  <si>
    <t>#sorted!AH202</t>
  </si>
  <si>
    <t>puntORP</t>
  </si>
  <si>
    <t>pAstORP</t>
  </si>
  <si>
    <t>pFTORP</t>
  </si>
  <si>
    <t>pTOORP</t>
  </si>
  <si>
    <t>totals</t>
  </si>
  <si>
    <t>best_at_pos</t>
  </si>
  <si>
    <t>num_at_pos</t>
  </si>
  <si>
    <t>p100</t>
  </si>
  <si>
    <t>z100</t>
  </si>
  <si>
    <t>pAst100</t>
  </si>
  <si>
    <t>pFT100</t>
  </si>
  <si>
    <t>pTO100</t>
  </si>
  <si>
    <t>p_best_at_pos</t>
  </si>
  <si>
    <t>#raw!M2</t>
  </si>
  <si>
    <t>#raw!N2</t>
  </si>
  <si>
    <t>#raw!M3</t>
  </si>
  <si>
    <t>#raw!N3</t>
  </si>
  <si>
    <t>#raw!M4</t>
  </si>
  <si>
    <t>#raw!N4</t>
  </si>
  <si>
    <t>#raw!M5</t>
  </si>
  <si>
    <t>#raw!N5</t>
  </si>
  <si>
    <t>#raw!M6</t>
  </si>
  <si>
    <t>#raw!N6</t>
  </si>
  <si>
    <t>#raw!M7</t>
  </si>
  <si>
    <t>#raw!N7</t>
  </si>
  <si>
    <t>#raw!M8</t>
  </si>
  <si>
    <t>#raw!N8</t>
  </si>
  <si>
    <t>#raw!M9</t>
  </si>
  <si>
    <t>#raw!N9</t>
  </si>
  <si>
    <t>#raw!M10</t>
  </si>
  <si>
    <t>#raw!N10</t>
  </si>
  <si>
    <t>#raw!M11</t>
  </si>
  <si>
    <t>#raw!N11</t>
  </si>
  <si>
    <t>#raw!M12</t>
  </si>
  <si>
    <t>#raw!N12</t>
  </si>
  <si>
    <t>#raw!M13</t>
  </si>
  <si>
    <t>#raw!N13</t>
  </si>
  <si>
    <t>#raw!M14</t>
  </si>
  <si>
    <t>#raw!N14</t>
  </si>
  <si>
    <t>#raw!M15</t>
  </si>
  <si>
    <t>#raw!N15</t>
  </si>
  <si>
    <t>#raw!M16</t>
  </si>
  <si>
    <t>#raw!N16</t>
  </si>
  <si>
    <t>#raw!M17</t>
  </si>
  <si>
    <t>#raw!N17</t>
  </si>
  <si>
    <t>#raw!M18</t>
  </si>
  <si>
    <t>#raw!N18</t>
  </si>
  <si>
    <t>#raw!M19</t>
  </si>
  <si>
    <t>#raw!N19</t>
  </si>
  <si>
    <t>#raw!M20</t>
  </si>
  <si>
    <t>#raw!N20</t>
  </si>
  <si>
    <t>#raw!M21</t>
  </si>
  <si>
    <t>#raw!N21</t>
  </si>
  <si>
    <t>#raw!M22</t>
  </si>
  <si>
    <t>#raw!N22</t>
  </si>
  <si>
    <t>#raw!M23</t>
  </si>
  <si>
    <t>#raw!N23</t>
  </si>
  <si>
    <t>#raw!M24</t>
  </si>
  <si>
    <t>#raw!N24</t>
  </si>
  <si>
    <t>#raw!M25</t>
  </si>
  <si>
    <t>#raw!N25</t>
  </si>
  <si>
    <t>#raw!M26</t>
  </si>
  <si>
    <t>#raw!N26</t>
  </si>
  <si>
    <t>#raw!M27</t>
  </si>
  <si>
    <t>#raw!N27</t>
  </si>
  <si>
    <t>#raw!M28</t>
  </si>
  <si>
    <t>#raw!N28</t>
  </si>
  <si>
    <t>#raw!M29</t>
  </si>
  <si>
    <t>#raw!N29</t>
  </si>
  <si>
    <t>#raw!M30</t>
  </si>
  <si>
    <t>#raw!N30</t>
  </si>
  <si>
    <t>#raw!M31</t>
  </si>
  <si>
    <t>#raw!N31</t>
  </si>
  <si>
    <t>#raw!M32</t>
  </si>
  <si>
    <t>#raw!N32</t>
  </si>
  <si>
    <t>#raw!M33</t>
  </si>
  <si>
    <t>#raw!N33</t>
  </si>
  <si>
    <t>#raw!M34</t>
  </si>
  <si>
    <t>#raw!N34</t>
  </si>
  <si>
    <t>#raw!M35</t>
  </si>
  <si>
    <t>#raw!N35</t>
  </si>
  <si>
    <t>#raw!M36</t>
  </si>
  <si>
    <t>#raw!N36</t>
  </si>
  <si>
    <t>#raw!M37</t>
  </si>
  <si>
    <t>#raw!N37</t>
  </si>
  <si>
    <t>#raw!M38</t>
  </si>
  <si>
    <t>#raw!N38</t>
  </si>
  <si>
    <t>#raw!M39</t>
  </si>
  <si>
    <t>#raw!N39</t>
  </si>
  <si>
    <t>#raw!M40</t>
  </si>
  <si>
    <t>#raw!N40</t>
  </si>
  <si>
    <t>#raw!M41</t>
  </si>
  <si>
    <t>#raw!N41</t>
  </si>
  <si>
    <t>#raw!M42</t>
  </si>
  <si>
    <t>#raw!N42</t>
  </si>
  <si>
    <t>#raw!M43</t>
  </si>
  <si>
    <t>#raw!N43</t>
  </si>
  <si>
    <t>#raw!M44</t>
  </si>
  <si>
    <t>#raw!N44</t>
  </si>
  <si>
    <t>#raw!M45</t>
  </si>
  <si>
    <t>#raw!N45</t>
  </si>
  <si>
    <t>#raw!M46</t>
  </si>
  <si>
    <t>#raw!N46</t>
  </si>
  <si>
    <t>#raw!M47</t>
  </si>
  <si>
    <t>#raw!N47</t>
  </si>
  <si>
    <t>#raw!M48</t>
  </si>
  <si>
    <t>#raw!N48</t>
  </si>
  <si>
    <t>#raw!M49</t>
  </si>
  <si>
    <t>#raw!N49</t>
  </si>
  <si>
    <t>#raw!M50</t>
  </si>
  <si>
    <t>#raw!N50</t>
  </si>
  <si>
    <t>#raw!M51</t>
  </si>
  <si>
    <t>#raw!N51</t>
  </si>
  <si>
    <t>#raw!M52</t>
  </si>
  <si>
    <t>#raw!N52</t>
  </si>
  <si>
    <t>#raw!M53</t>
  </si>
  <si>
    <t>#raw!N53</t>
  </si>
  <si>
    <t>#raw!M54</t>
  </si>
  <si>
    <t>#raw!N54</t>
  </si>
  <si>
    <t>#raw!M55</t>
  </si>
  <si>
    <t>#raw!N55</t>
  </si>
  <si>
    <t>#raw!M56</t>
  </si>
  <si>
    <t>#raw!N56</t>
  </si>
  <si>
    <t>#raw!M57</t>
  </si>
  <si>
    <t>#raw!N57</t>
  </si>
  <si>
    <t>#raw!M58</t>
  </si>
  <si>
    <t>#raw!N58</t>
  </si>
  <si>
    <t>#raw!M59</t>
  </si>
  <si>
    <t>#raw!N59</t>
  </si>
  <si>
    <t>#raw!M60</t>
  </si>
  <si>
    <t>#raw!N60</t>
  </si>
  <si>
    <t>#raw!M61</t>
  </si>
  <si>
    <t>#raw!N61</t>
  </si>
  <si>
    <t>#raw!M62</t>
  </si>
  <si>
    <t>#raw!N62</t>
  </si>
  <si>
    <t>#raw!M63</t>
  </si>
  <si>
    <t>#raw!N63</t>
  </si>
  <si>
    <t>#raw!M64</t>
  </si>
  <si>
    <t>#raw!N64</t>
  </si>
  <si>
    <t>#raw!M65</t>
  </si>
  <si>
    <t>#raw!N65</t>
  </si>
  <si>
    <t>#raw!M66</t>
  </si>
  <si>
    <t>#raw!N66</t>
  </si>
  <si>
    <t>#raw!M67</t>
  </si>
  <si>
    <t>#raw!N67</t>
  </si>
  <si>
    <t>#raw!M68</t>
  </si>
  <si>
    <t>#raw!N68</t>
  </si>
  <si>
    <t>#raw!M69</t>
  </si>
  <si>
    <t>#raw!N69</t>
  </si>
  <si>
    <t>#raw!M70</t>
  </si>
  <si>
    <t>#raw!N70</t>
  </si>
  <si>
    <t>#raw!M71</t>
  </si>
  <si>
    <t>#raw!N71</t>
  </si>
  <si>
    <t>#raw!M72</t>
  </si>
  <si>
    <t>#raw!N72</t>
  </si>
  <si>
    <t>#raw!M73</t>
  </si>
  <si>
    <t>#raw!N73</t>
  </si>
  <si>
    <t>#raw!M74</t>
  </si>
  <si>
    <t>#raw!N74</t>
  </si>
  <si>
    <t>#raw!M75</t>
  </si>
  <si>
    <t>#raw!N75</t>
  </si>
  <si>
    <t>#raw!M76</t>
  </si>
  <si>
    <t>#raw!N76</t>
  </si>
  <si>
    <t>#raw!M77</t>
  </si>
  <si>
    <t>#raw!N77</t>
  </si>
  <si>
    <t>#raw!M78</t>
  </si>
  <si>
    <t>#raw!N78</t>
  </si>
  <si>
    <t>#raw!M79</t>
  </si>
  <si>
    <t>#raw!N79</t>
  </si>
  <si>
    <t>#raw!M80</t>
  </si>
  <si>
    <t>#raw!N80</t>
  </si>
  <si>
    <t>#raw!M81</t>
  </si>
  <si>
    <t>#raw!N81</t>
  </si>
  <si>
    <t>#raw!M82</t>
  </si>
  <si>
    <t>#raw!N82</t>
  </si>
  <si>
    <t>#raw!M83</t>
  </si>
  <si>
    <t>#raw!N83</t>
  </si>
  <si>
    <t>#raw!M84</t>
  </si>
  <si>
    <t>#raw!N84</t>
  </si>
  <si>
    <t>#raw!M85</t>
  </si>
  <si>
    <t>#raw!N85</t>
  </si>
  <si>
    <t>#raw!M86</t>
  </si>
  <si>
    <t>#raw!N86</t>
  </si>
  <si>
    <t>#raw!M87</t>
  </si>
  <si>
    <t>#raw!N87</t>
  </si>
  <si>
    <t>#raw!M88</t>
  </si>
  <si>
    <t>#raw!N88</t>
  </si>
  <si>
    <t>#raw!M89</t>
  </si>
  <si>
    <t>#raw!N89</t>
  </si>
  <si>
    <t>#raw!M90</t>
  </si>
  <si>
    <t>#raw!N90</t>
  </si>
  <si>
    <t>#raw!M91</t>
  </si>
  <si>
    <t>#raw!N91</t>
  </si>
  <si>
    <t>#raw!M92</t>
  </si>
  <si>
    <t>#raw!N92</t>
  </si>
  <si>
    <t>#raw!M93</t>
  </si>
  <si>
    <t>#raw!N93</t>
  </si>
  <si>
    <t>#raw!M94</t>
  </si>
  <si>
    <t>#raw!N94</t>
  </si>
  <si>
    <t>#raw!M95</t>
  </si>
  <si>
    <t>#raw!N95</t>
  </si>
  <si>
    <t>#raw!M96</t>
  </si>
  <si>
    <t>#raw!N96</t>
  </si>
  <si>
    <t>#raw!M97</t>
  </si>
  <si>
    <t>#raw!N97</t>
  </si>
  <si>
    <t>#raw!M98</t>
  </si>
  <si>
    <t>#raw!N98</t>
  </si>
  <si>
    <t>#raw!M99</t>
  </si>
  <si>
    <t>#raw!N99</t>
  </si>
  <si>
    <t>#raw!M100</t>
  </si>
  <si>
    <t>#raw!N100</t>
  </si>
  <si>
    <t>#raw!M101</t>
  </si>
  <si>
    <t>#raw!N101</t>
  </si>
  <si>
    <t>#raw!M102</t>
  </si>
  <si>
    <t>#raw!N102</t>
  </si>
  <si>
    <t>#raw!M103</t>
  </si>
  <si>
    <t>#raw!N103</t>
  </si>
  <si>
    <t>#raw!M104</t>
  </si>
  <si>
    <t>#raw!N104</t>
  </si>
  <si>
    <t>#raw!M105</t>
  </si>
  <si>
    <t>#raw!N105</t>
  </si>
  <si>
    <t>#raw!M106</t>
  </si>
  <si>
    <t>#raw!N106</t>
  </si>
  <si>
    <t>#raw!M107</t>
  </si>
  <si>
    <t>#raw!N107</t>
  </si>
  <si>
    <t>#raw!M108</t>
  </si>
  <si>
    <t>#raw!N108</t>
  </si>
  <si>
    <t>#raw!M109</t>
  </si>
  <si>
    <t>#raw!N109</t>
  </si>
  <si>
    <t>#raw!M110</t>
  </si>
  <si>
    <t>#raw!N110</t>
  </si>
  <si>
    <t>#raw!M111</t>
  </si>
  <si>
    <t>#raw!N111</t>
  </si>
  <si>
    <t>#raw!M112</t>
  </si>
  <si>
    <t>#raw!N112</t>
  </si>
  <si>
    <t>#raw!M113</t>
  </si>
  <si>
    <t>#raw!N113</t>
  </si>
  <si>
    <t>#raw!M114</t>
  </si>
  <si>
    <t>#raw!N114</t>
  </si>
  <si>
    <t>#raw!M115</t>
  </si>
  <si>
    <t>#raw!N115</t>
  </si>
  <si>
    <t>#raw!M116</t>
  </si>
  <si>
    <t>#raw!N116</t>
  </si>
  <si>
    <t>#raw!M117</t>
  </si>
  <si>
    <t>#raw!N117</t>
  </si>
  <si>
    <t>#raw!M118</t>
  </si>
  <si>
    <t>#raw!N118</t>
  </si>
  <si>
    <t>#raw!M119</t>
  </si>
  <si>
    <t>#raw!N119</t>
  </si>
  <si>
    <t>#raw!M120</t>
  </si>
  <si>
    <t>#raw!N120</t>
  </si>
  <si>
    <t>#raw!M121</t>
  </si>
  <si>
    <t>#raw!N121</t>
  </si>
  <si>
    <t>#raw!M122</t>
  </si>
  <si>
    <t>#raw!N122</t>
  </si>
  <si>
    <t>#raw!M123</t>
  </si>
  <si>
    <t>#raw!N123</t>
  </si>
  <si>
    <t>#raw!M124</t>
  </si>
  <si>
    <t>#raw!N124</t>
  </si>
  <si>
    <t>#raw!M125</t>
  </si>
  <si>
    <t>#raw!N125</t>
  </si>
  <si>
    <t>#raw!M126</t>
  </si>
  <si>
    <t>#raw!N126</t>
  </si>
  <si>
    <t>#raw!M127</t>
  </si>
  <si>
    <t>#raw!N127</t>
  </si>
  <si>
    <t>#raw!M128</t>
  </si>
  <si>
    <t>#raw!N128</t>
  </si>
  <si>
    <t>#raw!M129</t>
  </si>
  <si>
    <t>#raw!N129</t>
  </si>
  <si>
    <t>#raw!M130</t>
  </si>
  <si>
    <t>#raw!N130</t>
  </si>
  <si>
    <t>#raw!M131</t>
  </si>
  <si>
    <t>#raw!N131</t>
  </si>
  <si>
    <t>#raw!M132</t>
  </si>
  <si>
    <t>#raw!N132</t>
  </si>
  <si>
    <t>#raw!M133</t>
  </si>
  <si>
    <t>#raw!N133</t>
  </si>
  <si>
    <t>#raw!M134</t>
  </si>
  <si>
    <t>#raw!N134</t>
  </si>
  <si>
    <t>#raw!M135</t>
  </si>
  <si>
    <t>#raw!N135</t>
  </si>
  <si>
    <t>#raw!M136</t>
  </si>
  <si>
    <t>#raw!N136</t>
  </si>
  <si>
    <t>#raw!M137</t>
  </si>
  <si>
    <t>#raw!N137</t>
  </si>
  <si>
    <t>#raw!M138</t>
  </si>
  <si>
    <t>#raw!N138</t>
  </si>
  <si>
    <t>#raw!M139</t>
  </si>
  <si>
    <t>#raw!N139</t>
  </si>
  <si>
    <t>#raw!M140</t>
  </si>
  <si>
    <t>#raw!N140</t>
  </si>
  <si>
    <t>#raw!M141</t>
  </si>
  <si>
    <t>#raw!N141</t>
  </si>
  <si>
    <t>#raw!M142</t>
  </si>
  <si>
    <t>#raw!N142</t>
  </si>
  <si>
    <t>#raw!M143</t>
  </si>
  <si>
    <t>#raw!N143</t>
  </si>
  <si>
    <t>#raw!M144</t>
  </si>
  <si>
    <t>#raw!N144</t>
  </si>
  <si>
    <t>#raw!M145</t>
  </si>
  <si>
    <t>#raw!N145</t>
  </si>
  <si>
    <t>#raw!M146</t>
  </si>
  <si>
    <t>#raw!N146</t>
  </si>
  <si>
    <t>#raw!M147</t>
  </si>
  <si>
    <t>#raw!N147</t>
  </si>
  <si>
    <t>#raw!M148</t>
  </si>
  <si>
    <t>#raw!N148</t>
  </si>
  <si>
    <t>#raw!M149</t>
  </si>
  <si>
    <t>#raw!N149</t>
  </si>
  <si>
    <t>#raw!M150</t>
  </si>
  <si>
    <t>#raw!N150</t>
  </si>
  <si>
    <t>#raw!M151</t>
  </si>
  <si>
    <t>#raw!N151</t>
  </si>
  <si>
    <t>#raw!M152</t>
  </si>
  <si>
    <t>#raw!N152</t>
  </si>
  <si>
    <t>#raw!M153</t>
  </si>
  <si>
    <t>#raw!N153</t>
  </si>
  <si>
    <t>#raw!M154</t>
  </si>
  <si>
    <t>#raw!N154</t>
  </si>
  <si>
    <t>#raw!M155</t>
  </si>
  <si>
    <t>#raw!N155</t>
  </si>
  <si>
    <t>#raw!M156</t>
  </si>
  <si>
    <t>#raw!N156</t>
  </si>
  <si>
    <t>#raw!M157</t>
  </si>
  <si>
    <t>#raw!N157</t>
  </si>
  <si>
    <t>#raw!M158</t>
  </si>
  <si>
    <t>#raw!N158</t>
  </si>
  <si>
    <t>#raw!M159</t>
  </si>
  <si>
    <t>#raw!N159</t>
  </si>
  <si>
    <t>#raw!M160</t>
  </si>
  <si>
    <t>#raw!N160</t>
  </si>
  <si>
    <t>#raw!M161</t>
  </si>
  <si>
    <t>#raw!N161</t>
  </si>
  <si>
    <t>#raw!M162</t>
  </si>
  <si>
    <t>#raw!N162</t>
  </si>
  <si>
    <t>#raw!M163</t>
  </si>
  <si>
    <t>#raw!N163</t>
  </si>
  <si>
    <t>#raw!M164</t>
  </si>
  <si>
    <t>#raw!N164</t>
  </si>
  <si>
    <t>#raw!M165</t>
  </si>
  <si>
    <t>#raw!N165</t>
  </si>
  <si>
    <t>#raw!M166</t>
  </si>
  <si>
    <t>#raw!N166</t>
  </si>
  <si>
    <t>#raw!M167</t>
  </si>
  <si>
    <t>#raw!N167</t>
  </si>
  <si>
    <t>#raw!M168</t>
  </si>
  <si>
    <t>#raw!N168</t>
  </si>
  <si>
    <t>#raw!M169</t>
  </si>
  <si>
    <t>#raw!N169</t>
  </si>
  <si>
    <t>#raw!M170</t>
  </si>
  <si>
    <t>#raw!N170</t>
  </si>
  <si>
    <t>#raw!M171</t>
  </si>
  <si>
    <t>#raw!N171</t>
  </si>
  <si>
    <t>#raw!M172</t>
  </si>
  <si>
    <t>#raw!N172</t>
  </si>
  <si>
    <t>#raw!M173</t>
  </si>
  <si>
    <t>#raw!N173</t>
  </si>
  <si>
    <t>#raw!M174</t>
  </si>
  <si>
    <t>#raw!N174</t>
  </si>
  <si>
    <t>#raw!M175</t>
  </si>
  <si>
    <t>#raw!N175</t>
  </si>
  <si>
    <t>#raw!M176</t>
  </si>
  <si>
    <t>#raw!N176</t>
  </si>
  <si>
    <t>#raw!M177</t>
  </si>
  <si>
    <t>#raw!N177</t>
  </si>
  <si>
    <t>#raw!M178</t>
  </si>
  <si>
    <t>#raw!N178</t>
  </si>
  <si>
    <t>#raw!M179</t>
  </si>
  <si>
    <t>#raw!N179</t>
  </si>
  <si>
    <t>#raw!M180</t>
  </si>
  <si>
    <t>#raw!N180</t>
  </si>
  <si>
    <t>#raw!M181</t>
  </si>
  <si>
    <t>#raw!N181</t>
  </si>
  <si>
    <t>#raw!M182</t>
  </si>
  <si>
    <t>#raw!N182</t>
  </si>
  <si>
    <t>#raw!M183</t>
  </si>
  <si>
    <t>#raw!N183</t>
  </si>
  <si>
    <t>#raw!M184</t>
  </si>
  <si>
    <t>#raw!N184</t>
  </si>
  <si>
    <t>#raw!M185</t>
  </si>
  <si>
    <t>#raw!N185</t>
  </si>
  <si>
    <t>#raw!M186</t>
  </si>
  <si>
    <t>#raw!N186</t>
  </si>
  <si>
    <t>#raw!M187</t>
  </si>
  <si>
    <t>#raw!N187</t>
  </si>
  <si>
    <t>#raw!M188</t>
  </si>
  <si>
    <t>#raw!N188</t>
  </si>
  <si>
    <t>#raw!M189</t>
  </si>
  <si>
    <t>#raw!N189</t>
  </si>
  <si>
    <t>#raw!M190</t>
  </si>
  <si>
    <t>#raw!N190</t>
  </si>
  <si>
    <t>#raw!M191</t>
  </si>
  <si>
    <t>#raw!N191</t>
  </si>
  <si>
    <t>#raw!M192</t>
  </si>
  <si>
    <t>#raw!N192</t>
  </si>
  <si>
    <t>#raw!M193</t>
  </si>
  <si>
    <t>#raw!N193</t>
  </si>
  <si>
    <t>#raw!M194</t>
  </si>
  <si>
    <t>#raw!N194</t>
  </si>
  <si>
    <t>#raw!M195</t>
  </si>
  <si>
    <t>#raw!N195</t>
  </si>
  <si>
    <t>#raw!M196</t>
  </si>
  <si>
    <t>#raw!N196</t>
  </si>
  <si>
    <t>#raw!M197</t>
  </si>
  <si>
    <t>#raw!N197</t>
  </si>
  <si>
    <t>#raw!M198</t>
  </si>
  <si>
    <t>#raw!N198</t>
  </si>
  <si>
    <t>#raw!M199</t>
  </si>
  <si>
    <t>#raw!N199</t>
  </si>
  <si>
    <t>#raw!M200</t>
  </si>
  <si>
    <t>#raw!N200</t>
  </si>
  <si>
    <t>#raw!M201</t>
  </si>
  <si>
    <t>#raw!N201</t>
  </si>
  <si>
    <t>#raw!M202</t>
  </si>
  <si>
    <t>#raw!N202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</si>
  <si>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</si>
  <si>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</si>
  <si>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</si>
  <si>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</si>
  <si>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</si>
  <si>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</si>
  <si>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</si>
  <si>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</si>
  <si>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</si>
  <si>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</si>
  <si>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</si>
  <si>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</si>
  <si>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rob</t>
  </si>
  <si>
    <t>Daniel Theis</t>
  </si>
  <si>
    <t>Terrence Ross</t>
  </si>
  <si>
    <t>Jeremy Lamb</t>
  </si>
  <si>
    <t>Keldon Johnson</t>
  </si>
  <si>
    <t>Trevor Ariza</t>
  </si>
  <si>
    <t>pAst</t>
  </si>
  <si>
    <t>pTO</t>
  </si>
  <si>
    <t>pFT</t>
  </si>
  <si>
    <t>punt/$</t>
  </si>
  <si>
    <t>z/$</t>
  </si>
  <si>
    <t>pAst/$</t>
  </si>
  <si>
    <t>pFT/$</t>
  </si>
  <si>
    <t>pTO/$</t>
  </si>
  <si>
    <t>23 6</t>
  </si>
  <si>
    <t>56 14</t>
  </si>
  <si>
    <t>105 14</t>
  </si>
  <si>
    <t>stat/$</t>
  </si>
  <si>
    <t>strat/$</t>
  </si>
  <si>
    <t>$/z</t>
  </si>
  <si>
    <t>Dyn</t>
  </si>
  <si>
    <t>rain</t>
  </si>
  <si>
    <t>death</t>
  </si>
  <si>
    <t>choi</t>
  </si>
  <si>
    <t>weed</t>
  </si>
  <si>
    <t>car</t>
  </si>
  <si>
    <t>cock</t>
  </si>
  <si>
    <t>ja</t>
  </si>
  <si>
    <t>other</t>
  </si>
  <si>
    <t>ii</t>
  </si>
  <si>
    <t>2 1</t>
  </si>
  <si>
    <t>3 1</t>
  </si>
  <si>
    <t>SG,SF</t>
  </si>
  <si>
    <t>10 3</t>
  </si>
  <si>
    <t>11 1</t>
  </si>
  <si>
    <t>12 5</t>
  </si>
  <si>
    <t>13 2</t>
  </si>
  <si>
    <t>15 4</t>
  </si>
  <si>
    <t>16 5</t>
  </si>
  <si>
    <t>17 10</t>
  </si>
  <si>
    <t>18 12</t>
  </si>
  <si>
    <t>19 16</t>
  </si>
  <si>
    <t>20 4</t>
  </si>
  <si>
    <t>21 13</t>
  </si>
  <si>
    <t>22 1</t>
  </si>
  <si>
    <t>24 7</t>
  </si>
  <si>
    <t>25 7</t>
  </si>
  <si>
    <t>26 14</t>
  </si>
  <si>
    <t>27 1</t>
  </si>
  <si>
    <t>28 11</t>
  </si>
  <si>
    <t>29 9</t>
  </si>
  <si>
    <t>30 18</t>
  </si>
  <si>
    <t>31 13</t>
  </si>
  <si>
    <t>32 17</t>
  </si>
  <si>
    <t>33 12</t>
  </si>
  <si>
    <t>34 8</t>
  </si>
  <si>
    <t>35 11</t>
  </si>
  <si>
    <t>36 13</t>
  </si>
  <si>
    <t>38 14</t>
  </si>
  <si>
    <t>39 14</t>
  </si>
  <si>
    <t>40 3</t>
  </si>
  <si>
    <t>41 5</t>
  </si>
  <si>
    <t>42 9</t>
  </si>
  <si>
    <t>43 1</t>
  </si>
  <si>
    <t>44 9</t>
  </si>
  <si>
    <t>45 15</t>
  </si>
  <si>
    <t>46 24</t>
  </si>
  <si>
    <t>47 6</t>
  </si>
  <si>
    <t>48 7</t>
  </si>
  <si>
    <t>49 9</t>
  </si>
  <si>
    <t>Jakob Poeltl</t>
  </si>
  <si>
    <t>50 1</t>
  </si>
  <si>
    <t>51 13</t>
  </si>
  <si>
    <t>52 12</t>
  </si>
  <si>
    <t>53 1</t>
  </si>
  <si>
    <t>54 6</t>
  </si>
  <si>
    <t>55 1</t>
  </si>
  <si>
    <t>57 10</t>
  </si>
  <si>
    <t>58 5</t>
  </si>
  <si>
    <t>60 3</t>
  </si>
  <si>
    <t>Isaiah Stewart</t>
  </si>
  <si>
    <t>62 15</t>
  </si>
  <si>
    <t>63 2</t>
  </si>
  <si>
    <t>64 16</t>
  </si>
  <si>
    <t>65 14</t>
  </si>
  <si>
    <t>66 16</t>
  </si>
  <si>
    <t>67 15</t>
  </si>
  <si>
    <t>68 14</t>
  </si>
  <si>
    <t>69 1</t>
  </si>
  <si>
    <t>71 9</t>
  </si>
  <si>
    <t>72 1</t>
  </si>
  <si>
    <t>73 12</t>
  </si>
  <si>
    <t>Kyle Anderson</t>
  </si>
  <si>
    <t>74 22</t>
  </si>
  <si>
    <t>75 13</t>
  </si>
  <si>
    <t>76 1</t>
  </si>
  <si>
    <t>77 3</t>
  </si>
  <si>
    <t>79 7</t>
  </si>
  <si>
    <t>80 4</t>
  </si>
  <si>
    <t>81 13</t>
  </si>
  <si>
    <t>82 19</t>
  </si>
  <si>
    <t>83 4</t>
  </si>
  <si>
    <t>84 7</t>
  </si>
  <si>
    <t>85 20</t>
  </si>
  <si>
    <t>86 4</t>
  </si>
  <si>
    <t>87 18</t>
  </si>
  <si>
    <t>89 4</t>
  </si>
  <si>
    <t>90 12</t>
  </si>
  <si>
    <t>Saddiq Bey</t>
  </si>
  <si>
    <t>91 7</t>
  </si>
  <si>
    <t>Nickeil Alexander-Walker</t>
  </si>
  <si>
    <t>92 16</t>
  </si>
  <si>
    <t>Bobby Portis</t>
  </si>
  <si>
    <t>93 2</t>
  </si>
  <si>
    <t>T.J. McConnell</t>
  </si>
  <si>
    <t>94 3</t>
  </si>
  <si>
    <t>Kelly Olynyk</t>
  </si>
  <si>
    <t>95 16</t>
  </si>
  <si>
    <t>96 29</t>
  </si>
  <si>
    <t>97 2</t>
  </si>
  <si>
    <t>98 6</t>
  </si>
  <si>
    <t>De'Andre Hunter</t>
  </si>
  <si>
    <t>99 8</t>
  </si>
  <si>
    <t>Reggie Jackson</t>
  </si>
  <si>
    <t>101 11</t>
  </si>
  <si>
    <t>104 24</t>
  </si>
  <si>
    <t>106 15</t>
  </si>
  <si>
    <t>Khem Birch</t>
  </si>
  <si>
    <t>107 3</t>
  </si>
  <si>
    <t>108 1</t>
  </si>
  <si>
    <t>109 23</t>
  </si>
  <si>
    <t>110 44</t>
  </si>
  <si>
    <t>111 6</t>
  </si>
  <si>
    <t>112 29</t>
  </si>
  <si>
    <t>113 13</t>
  </si>
  <si>
    <t>114 9</t>
  </si>
  <si>
    <t>Jae'Sean Tate</t>
  </si>
  <si>
    <t>116 4</t>
  </si>
  <si>
    <t>117 1</t>
  </si>
  <si>
    <t>118 12</t>
  </si>
  <si>
    <t>Evan Mobley</t>
  </si>
  <si>
    <t>119 2</t>
  </si>
  <si>
    <t>120 10</t>
  </si>
  <si>
    <t>121 26</t>
  </si>
  <si>
    <t>122 4</t>
  </si>
  <si>
    <t>123 31</t>
  </si>
  <si>
    <t>124 19</t>
  </si>
  <si>
    <t>125 3</t>
  </si>
  <si>
    <t>126 7</t>
  </si>
  <si>
    <t>128 3</t>
  </si>
  <si>
    <t>129 40</t>
  </si>
  <si>
    <t>Cade Cunningham</t>
  </si>
  <si>
    <t>130 32</t>
  </si>
  <si>
    <t>131 14</t>
  </si>
  <si>
    <t>132 12</t>
  </si>
  <si>
    <t>133 22</t>
  </si>
  <si>
    <t>134 16</t>
  </si>
  <si>
    <t>135 11</t>
  </si>
  <si>
    <t>136 33</t>
  </si>
  <si>
    <t>Jalen Suggs</t>
  </si>
  <si>
    <t>137 4</t>
  </si>
  <si>
    <t>138 11</t>
  </si>
  <si>
    <t>139 2</t>
  </si>
  <si>
    <t>Facundo Campazzo</t>
  </si>
  <si>
    <t>141 25</t>
  </si>
  <si>
    <t>142 11</t>
  </si>
  <si>
    <t>143 11</t>
  </si>
  <si>
    <t>144 12</t>
  </si>
  <si>
    <t>145 15</t>
  </si>
  <si>
    <t>146 5</t>
  </si>
  <si>
    <t>147 18</t>
  </si>
  <si>
    <t>Nicolas Batum</t>
  </si>
  <si>
    <t>148 10</t>
  </si>
  <si>
    <t>149 14</t>
  </si>
  <si>
    <t>150 7</t>
  </si>
  <si>
    <t>151 19</t>
  </si>
  <si>
    <t>152 16</t>
  </si>
  <si>
    <t>153 9</t>
  </si>
  <si>
    <t>154 2</t>
  </si>
  <si>
    <t>155 13</t>
  </si>
  <si>
    <t>156 17</t>
  </si>
  <si>
    <t>157 10</t>
  </si>
  <si>
    <t>158 31</t>
  </si>
  <si>
    <t>Oshae Brissett</t>
  </si>
  <si>
    <t>159 35</t>
  </si>
  <si>
    <t>161 2</t>
  </si>
  <si>
    <t>162 20</t>
  </si>
  <si>
    <t>163 15</t>
  </si>
  <si>
    <t>Alperen Sengun</t>
  </si>
  <si>
    <t>166 13</t>
  </si>
  <si>
    <t>167 20</t>
  </si>
  <si>
    <t>168 9</t>
  </si>
  <si>
    <t>169 24</t>
  </si>
  <si>
    <t>170 41</t>
  </si>
  <si>
    <t>Jalen Green</t>
  </si>
  <si>
    <t>171 37</t>
  </si>
  <si>
    <t>Aleksej Pokusevski</t>
  </si>
  <si>
    <t>173 23</t>
  </si>
  <si>
    <t>Nicolas Claxton</t>
  </si>
  <si>
    <t>175 6</t>
  </si>
  <si>
    <t>178 8</t>
  </si>
  <si>
    <t>180 8</t>
  </si>
  <si>
    <t>181 24</t>
  </si>
  <si>
    <t>182 15</t>
  </si>
  <si>
    <t>183 1</t>
  </si>
  <si>
    <t>184 15</t>
  </si>
  <si>
    <t>Doug McDermott</t>
  </si>
  <si>
    <t>Gabe Vincent</t>
  </si>
  <si>
    <t>Jeff Green</t>
  </si>
  <si>
    <t>Trey Murphy III</t>
  </si>
  <si>
    <t>Wayne Ellington</t>
  </si>
  <si>
    <t>Tony Bradley</t>
  </si>
  <si>
    <t>Josh Giddey</t>
  </si>
  <si>
    <t>Dewayne Dedmon</t>
  </si>
  <si>
    <t>Alex Caruso</t>
  </si>
  <si>
    <t>Davion Mitchell</t>
  </si>
  <si>
    <t>Scottie Barnes</t>
  </si>
  <si>
    <t>Anfernee Simons</t>
  </si>
  <si>
    <t>Moses Moody</t>
  </si>
  <si>
    <t>Malik Monk</t>
  </si>
  <si>
    <t>Aaron Nesmith</t>
  </si>
  <si>
    <t>Chris Duarte</t>
  </si>
  <si>
    <t>Jonathan Kuminga</t>
  </si>
  <si>
    <t>Tre Mann</t>
  </si>
  <si>
    <t>Nassir Little</t>
  </si>
  <si>
    <t>Max Strus</t>
  </si>
  <si>
    <t>Tony Snell</t>
  </si>
  <si>
    <t>Moses Brown</t>
  </si>
  <si>
    <t>Dean Wade</t>
  </si>
  <si>
    <t>Trey Burke</t>
  </si>
  <si>
    <t>Denzel Valentine</t>
  </si>
  <si>
    <t>Freddie Gillespie</t>
  </si>
  <si>
    <t>Bismack Biyombo</t>
  </si>
  <si>
    <t>Paul Reed</t>
  </si>
  <si>
    <t>Damion Lee</t>
  </si>
  <si>
    <t>Ziaire Williams</t>
  </si>
  <si>
    <t>James Bouknight</t>
  </si>
  <si>
    <t>Kai Jones</t>
  </si>
  <si>
    <t>Ben McLemore</t>
  </si>
  <si>
    <t>Aaron Holiday</t>
  </si>
  <si>
    <t>Frank Jackson</t>
  </si>
  <si>
    <t>Miye Oni</t>
  </si>
  <si>
    <t>Corey Kispert</t>
  </si>
  <si>
    <t>Jalen Johnson</t>
  </si>
  <si>
    <t>Lamar Stevens</t>
  </si>
  <si>
    <t>Juancho Hernangomez</t>
  </si>
  <si>
    <t>Josh Green</t>
  </si>
  <si>
    <t>Jared Butler</t>
  </si>
  <si>
    <t>Luka Garza</t>
  </si>
  <si>
    <t>Miles McBride</t>
  </si>
  <si>
    <t>Keon Johnson</t>
  </si>
  <si>
    <t>Ayo Dosunmu</t>
  </si>
  <si>
    <t>Usman Garuba</t>
  </si>
  <si>
    <t>Jalen Smith</t>
  </si>
  <si>
    <t>Joshua Primo</t>
  </si>
  <si>
    <t>Sharife Cooper</t>
  </si>
  <si>
    <t>zFG%</t>
  </si>
  <si>
    <t>zFT%</t>
  </si>
  <si>
    <t>z3PM</t>
  </si>
  <si>
    <t>zPTS</t>
  </si>
  <si>
    <t>zREB</t>
  </si>
  <si>
    <t>zAST</t>
  </si>
  <si>
    <t>zSTL</t>
  </si>
  <si>
    <t>zBLK</t>
  </si>
  <si>
    <t>zTO</t>
  </si>
  <si>
    <t>Nicolas Laprovittola</t>
  </si>
  <si>
    <t>Tremont Waters</t>
  </si>
  <si>
    <t>Louis Labeyrie</t>
  </si>
  <si>
    <t>Marko Guduric</t>
  </si>
  <si>
    <t>Jordan Adams</t>
  </si>
  <si>
    <t>Johnathan Williams</t>
  </si>
  <si>
    <t>Ray Spalding</t>
  </si>
  <si>
    <t>Jordan Bell</t>
  </si>
  <si>
    <t>Michael Kidd-Gilchrist</t>
  </si>
  <si>
    <t>Aaron Harrison</t>
  </si>
  <si>
    <t>Dee Bost</t>
  </si>
  <si>
    <t>Kyle Collinsworth</t>
  </si>
  <si>
    <t>Ben Bentil</t>
  </si>
  <si>
    <t>Ryan Broekhoff</t>
  </si>
  <si>
    <t>Pierre Jackson</t>
  </si>
  <si>
    <t>Mamadi Diakite</t>
  </si>
  <si>
    <t>Alec Brown</t>
  </si>
  <si>
    <t>Day'Ron Sharpe</t>
  </si>
  <si>
    <t>Sergey Karasev</t>
  </si>
  <si>
    <t>Michael Frazier</t>
  </si>
  <si>
    <t>Isaiah Jackson</t>
  </si>
  <si>
    <t>Rodions Kurucs</t>
  </si>
  <si>
    <t>Willie Reed</t>
  </si>
  <si>
    <t>Marques Bolden</t>
  </si>
  <si>
    <t>Zach Lofton</t>
  </si>
  <si>
    <t>Justin Jackson</t>
  </si>
  <si>
    <t>Georgios Kalaitzakis</t>
  </si>
  <si>
    <t>RaiQuan Gray</t>
  </si>
  <si>
    <t>Lucas Nogueira</t>
  </si>
  <si>
    <t>London Perrantes</t>
  </si>
  <si>
    <t>Jordan McRae</t>
  </si>
  <si>
    <t>Rawle Alkins</t>
  </si>
  <si>
    <t>Aaron Wiggins</t>
  </si>
  <si>
    <t>Sheldon Mac</t>
  </si>
  <si>
    <t>Isaac Humphries</t>
  </si>
  <si>
    <t xml:space="preserve"> PG</t>
  </si>
  <si>
    <t xml:space="preserve"> SG, PG</t>
  </si>
  <si>
    <t xml:space="preserve"> SF, PG, PF</t>
  </si>
  <si>
    <t xml:space="preserve"> SF, SG</t>
  </si>
  <si>
    <t xml:space="preserve"> C, PF</t>
  </si>
  <si>
    <t xml:space="preserve"> PG, SG</t>
  </si>
  <si>
    <t xml:space="preserve"> SF, SG, PF</t>
  </si>
  <si>
    <t xml:space="preserve"> PF, SF, C</t>
  </si>
  <si>
    <t>Gary Trent Jr.   SG</t>
  </si>
  <si>
    <t>Ante Zizic</t>
  </si>
  <si>
    <t>Josh Christopher</t>
  </si>
  <si>
    <t>Marcus Zegarowski</t>
  </si>
  <si>
    <t>Isaiah Thomas</t>
  </si>
  <si>
    <t>Dwayne Bacon</t>
  </si>
  <si>
    <t>Caleb Martin</t>
  </si>
  <si>
    <t>Shane Larkin</t>
  </si>
  <si>
    <t>Diamond Stone</t>
  </si>
  <si>
    <t>Tyler Cook</t>
  </si>
  <si>
    <t>Anthony Gill</t>
  </si>
  <si>
    <t>Scottie Lewis</t>
  </si>
  <si>
    <t>Yante Maten</t>
  </si>
  <si>
    <t>Joe Wieskamp</t>
  </si>
  <si>
    <t>Isaiah Livers</t>
  </si>
  <si>
    <t>Stanley Johnson</t>
  </si>
  <si>
    <t>Sandro Mamukelashvili</t>
  </si>
  <si>
    <t>Javonte Green</t>
  </si>
  <si>
    <t>Cam Thomas</t>
  </si>
  <si>
    <t>Karim Mane</t>
  </si>
  <si>
    <t>Mario Hezonja</t>
  </si>
  <si>
    <t>Dewan Hernandez</t>
  </si>
  <si>
    <t>Quentin Grimes</t>
  </si>
  <si>
    <t>Zach Norvell Jr.</t>
  </si>
  <si>
    <t>Jaylen Adams</t>
  </si>
  <si>
    <t>Harry Giles III</t>
  </si>
  <si>
    <t>Wayne Selden</t>
  </si>
  <si>
    <t>Nah'Shon Hyland</t>
  </si>
  <si>
    <t>Justin Anderson</t>
  </si>
  <si>
    <t>Greg Brown III</t>
  </si>
  <si>
    <t>Kessler Edwards</t>
  </si>
  <si>
    <t>Reggie Perry</t>
  </si>
  <si>
    <t>Bonzie Colson</t>
  </si>
  <si>
    <t>JT Thor</t>
  </si>
  <si>
    <t>Alex Poythress</t>
  </si>
  <si>
    <t>Cheick Diallo</t>
  </si>
  <si>
    <t>Eric Griffin</t>
  </si>
  <si>
    <t>Arnoldas Kulboka</t>
  </si>
  <si>
    <t>Brandon Sampson</t>
  </si>
  <si>
    <t>Dzanan Musa</t>
  </si>
  <si>
    <t>Wenyen Gabriel</t>
  </si>
  <si>
    <t>zero-z-1</t>
  </si>
  <si>
    <t>zero-z-2</t>
  </si>
  <si>
    <t>zero-z-3</t>
  </si>
  <si>
    <t>zero-z-4</t>
  </si>
  <si>
    <t>zero-z-5</t>
  </si>
  <si>
    <t>zero-z-6</t>
  </si>
  <si>
    <t>zero-z-7</t>
  </si>
  <si>
    <t>zero-z-8</t>
  </si>
  <si>
    <t>zero-z-9</t>
  </si>
  <si>
    <t>zero-z-10</t>
  </si>
  <si>
    <t>DNP_Player</t>
  </si>
  <si>
    <t>zSimple</t>
  </si>
  <si>
    <t>zDNP_Penalty</t>
  </si>
  <si>
    <t>O_mult</t>
  </si>
  <si>
    <t>DNP_subtract</t>
  </si>
  <si>
    <t>games missed</t>
  </si>
  <si>
    <t>DNP_zFG%</t>
  </si>
  <si>
    <t>DNP_zFT%</t>
  </si>
  <si>
    <t>DNP_z3PM</t>
  </si>
  <si>
    <t>DNP_zPTS</t>
  </si>
  <si>
    <t>DNP_zREB</t>
  </si>
  <si>
    <t>DNP_zAST</t>
  </si>
  <si>
    <t>DNP_zSTL</t>
  </si>
  <si>
    <t>DNP_zBLK</t>
  </si>
  <si>
    <t>DNP_zTO</t>
  </si>
  <si>
    <t>RzFG%</t>
  </si>
  <si>
    <t>RzFT%</t>
  </si>
  <si>
    <t>Rz3PM</t>
  </si>
  <si>
    <t>RzPTS</t>
  </si>
  <si>
    <t>RzREB</t>
  </si>
  <si>
    <t>RzAST</t>
  </si>
  <si>
    <t>RzSTL</t>
  </si>
  <si>
    <t>RzBLK</t>
  </si>
  <si>
    <t>RzTO</t>
  </si>
  <si>
    <t>z</t>
  </si>
  <si>
    <t>AV/1.2</t>
  </si>
  <si>
    <t>&lt;- old gp</t>
  </si>
  <si>
    <t>andy</t>
  </si>
  <si>
    <t>mark</t>
  </si>
  <si>
    <t>#raw!A2</t>
  </si>
  <si>
    <t>#raw!B2</t>
  </si>
  <si>
    <t>#raw!C2</t>
  </si>
  <si>
    <t>#raw!D2</t>
  </si>
  <si>
    <t>#raw!E2</t>
  </si>
  <si>
    <t>#raw!F2</t>
  </si>
  <si>
    <t>#raw!G2</t>
  </si>
  <si>
    <t>#raw!H2</t>
  </si>
  <si>
    <t>#raw!I2</t>
  </si>
  <si>
    <t>#raw!O2</t>
  </si>
  <si>
    <t>#raw!P2</t>
  </si>
  <si>
    <t>#raw!Q2</t>
  </si>
  <si>
    <t>#raw!R2</t>
  </si>
  <si>
    <t>#raw!S2</t>
  </si>
  <si>
    <t>#raw!T2</t>
  </si>
  <si>
    <t>#raw!U2</t>
  </si>
  <si>
    <t>#raw!V2</t>
  </si>
  <si>
    <t>#raw!A3</t>
  </si>
  <si>
    <t>#raw!B3</t>
  </si>
  <si>
    <t>#raw!C3</t>
  </si>
  <si>
    <t>#raw!D3</t>
  </si>
  <si>
    <t>#raw!E3</t>
  </si>
  <si>
    <t>#raw!F3</t>
  </si>
  <si>
    <t>#raw!G3</t>
  </si>
  <si>
    <t>#raw!H3</t>
  </si>
  <si>
    <t>#raw!I3</t>
  </si>
  <si>
    <t>#raw!O3</t>
  </si>
  <si>
    <t>#raw!P3</t>
  </si>
  <si>
    <t>#raw!Q3</t>
  </si>
  <si>
    <t>#raw!R3</t>
  </si>
  <si>
    <t>#raw!S3</t>
  </si>
  <si>
    <t>#raw!T3</t>
  </si>
  <si>
    <t>#raw!U3</t>
  </si>
  <si>
    <t>#raw!V3</t>
  </si>
  <si>
    <t>#raw!A4</t>
  </si>
  <si>
    <t>#raw!B4</t>
  </si>
  <si>
    <t>#raw!C4</t>
  </si>
  <si>
    <t>#raw!D4</t>
  </si>
  <si>
    <t>#raw!E4</t>
  </si>
  <si>
    <t>#raw!F4</t>
  </si>
  <si>
    <t>#raw!G4</t>
  </si>
  <si>
    <t>#raw!H4</t>
  </si>
  <si>
    <t>#raw!I4</t>
  </si>
  <si>
    <t>#raw!O4</t>
  </si>
  <si>
    <t>#raw!P4</t>
  </si>
  <si>
    <t>#raw!Q4</t>
  </si>
  <si>
    <t>#raw!R4</t>
  </si>
  <si>
    <t>#raw!S4</t>
  </si>
  <si>
    <t>#raw!T4</t>
  </si>
  <si>
    <t>#raw!U4</t>
  </si>
  <si>
    <t>#raw!V4</t>
  </si>
  <si>
    <t>#raw!A5</t>
  </si>
  <si>
    <t>#raw!B5</t>
  </si>
  <si>
    <t>#raw!C5</t>
  </si>
  <si>
    <t>#raw!D5</t>
  </si>
  <si>
    <t>#raw!E5</t>
  </si>
  <si>
    <t>#raw!F5</t>
  </si>
  <si>
    <t>#raw!G5</t>
  </si>
  <si>
    <t>#raw!H5</t>
  </si>
  <si>
    <t>#raw!I5</t>
  </si>
  <si>
    <t>#raw!O5</t>
  </si>
  <si>
    <t>#raw!P5</t>
  </si>
  <si>
    <t>#raw!Q5</t>
  </si>
  <si>
    <t>#raw!R5</t>
  </si>
  <si>
    <t>#raw!S5</t>
  </si>
  <si>
    <t>#raw!T5</t>
  </si>
  <si>
    <t>#raw!U5</t>
  </si>
  <si>
    <t>#raw!V5</t>
  </si>
  <si>
    <t>#raw!A6</t>
  </si>
  <si>
    <t>#raw!B6</t>
  </si>
  <si>
    <t>#raw!C6</t>
  </si>
  <si>
    <t>#raw!D6</t>
  </si>
  <si>
    <t>#raw!E6</t>
  </si>
  <si>
    <t>#raw!F6</t>
  </si>
  <si>
    <t>#raw!G6</t>
  </si>
  <si>
    <t>#raw!H6</t>
  </si>
  <si>
    <t>#raw!I6</t>
  </si>
  <si>
    <t>#raw!O6</t>
  </si>
  <si>
    <t>#raw!P6</t>
  </si>
  <si>
    <t>#raw!Q6</t>
  </si>
  <si>
    <t>#raw!R6</t>
  </si>
  <si>
    <t>#raw!S6</t>
  </si>
  <si>
    <t>#raw!T6</t>
  </si>
  <si>
    <t>#raw!U6</t>
  </si>
  <si>
    <t>#raw!V6</t>
  </si>
  <si>
    <t>#raw!A7</t>
  </si>
  <si>
    <t>#raw!B7</t>
  </si>
  <si>
    <t>#raw!C7</t>
  </si>
  <si>
    <t>#raw!D7</t>
  </si>
  <si>
    <t>#raw!E7</t>
  </si>
  <si>
    <t>#raw!F7</t>
  </si>
  <si>
    <t>#raw!G7</t>
  </si>
  <si>
    <t>#raw!H7</t>
  </si>
  <si>
    <t>#raw!I7</t>
  </si>
  <si>
    <t>#raw!O7</t>
  </si>
  <si>
    <t>#raw!P7</t>
  </si>
  <si>
    <t>#raw!Q7</t>
  </si>
  <si>
    <t>#raw!R7</t>
  </si>
  <si>
    <t>#raw!S7</t>
  </si>
  <si>
    <t>#raw!T7</t>
  </si>
  <si>
    <t>#raw!U7</t>
  </si>
  <si>
    <t>#raw!V7</t>
  </si>
  <si>
    <t>#raw!A8</t>
  </si>
  <si>
    <t>#raw!B8</t>
  </si>
  <si>
    <t>#raw!C8</t>
  </si>
  <si>
    <t>#raw!D8</t>
  </si>
  <si>
    <t>#raw!E8</t>
  </si>
  <si>
    <t>#raw!F8</t>
  </si>
  <si>
    <t>#raw!G8</t>
  </si>
  <si>
    <t>#raw!H8</t>
  </si>
  <si>
    <t>#raw!I8</t>
  </si>
  <si>
    <t>#raw!O8</t>
  </si>
  <si>
    <t>#raw!P8</t>
  </si>
  <si>
    <t>#raw!Q8</t>
  </si>
  <si>
    <t>#raw!R8</t>
  </si>
  <si>
    <t>#raw!S8</t>
  </si>
  <si>
    <t>#raw!T8</t>
  </si>
  <si>
    <t>#raw!U8</t>
  </si>
  <si>
    <t>#raw!V8</t>
  </si>
  <si>
    <t>#raw!A9</t>
  </si>
  <si>
    <t>#raw!B9</t>
  </si>
  <si>
    <t>#raw!C9</t>
  </si>
  <si>
    <t>#raw!D9</t>
  </si>
  <si>
    <t>#raw!E9</t>
  </si>
  <si>
    <t>#raw!F9</t>
  </si>
  <si>
    <t>#raw!G9</t>
  </si>
  <si>
    <t>#raw!H9</t>
  </si>
  <si>
    <t>#raw!I9</t>
  </si>
  <si>
    <t>#raw!O9</t>
  </si>
  <si>
    <t>#raw!P9</t>
  </si>
  <si>
    <t>#raw!Q9</t>
  </si>
  <si>
    <t>#raw!R9</t>
  </si>
  <si>
    <t>#raw!S9</t>
  </si>
  <si>
    <t>#raw!T9</t>
  </si>
  <si>
    <t>#raw!U9</t>
  </si>
  <si>
    <t>#raw!V9</t>
  </si>
  <si>
    <t>#raw!A10</t>
  </si>
  <si>
    <t>#raw!B10</t>
  </si>
  <si>
    <t>#raw!C10</t>
  </si>
  <si>
    <t>#raw!D10</t>
  </si>
  <si>
    <t>#raw!E10</t>
  </si>
  <si>
    <t>#raw!F10</t>
  </si>
  <si>
    <t>#raw!G10</t>
  </si>
  <si>
    <t>#raw!H10</t>
  </si>
  <si>
    <t>#raw!I10</t>
  </si>
  <si>
    <t>#raw!O10</t>
  </si>
  <si>
    <t>#raw!P10</t>
  </si>
  <si>
    <t>#raw!Q10</t>
  </si>
  <si>
    <t>#raw!R10</t>
  </si>
  <si>
    <t>#raw!S10</t>
  </si>
  <si>
    <t>#raw!T10</t>
  </si>
  <si>
    <t>#raw!U10</t>
  </si>
  <si>
    <t>#raw!V10</t>
  </si>
  <si>
    <t>#raw!A11</t>
  </si>
  <si>
    <t>#raw!B11</t>
  </si>
  <si>
    <t>#raw!C11</t>
  </si>
  <si>
    <t>#raw!D11</t>
  </si>
  <si>
    <t>#raw!E11</t>
  </si>
  <si>
    <t>#raw!F11</t>
  </si>
  <si>
    <t>#raw!G11</t>
  </si>
  <si>
    <t>#raw!H11</t>
  </si>
  <si>
    <t>#raw!I11</t>
  </si>
  <si>
    <t>#raw!O11</t>
  </si>
  <si>
    <t>#raw!P11</t>
  </si>
  <si>
    <t>#raw!Q11</t>
  </si>
  <si>
    <t>#raw!R11</t>
  </si>
  <si>
    <t>#raw!S11</t>
  </si>
  <si>
    <t>#raw!T11</t>
  </si>
  <si>
    <t>#raw!U11</t>
  </si>
  <si>
    <t>#raw!V11</t>
  </si>
  <si>
    <t>#raw!A12</t>
  </si>
  <si>
    <t>#raw!B12</t>
  </si>
  <si>
    <t>#raw!C12</t>
  </si>
  <si>
    <t>#raw!D12</t>
  </si>
  <si>
    <t>#raw!E12</t>
  </si>
  <si>
    <t>#raw!F12</t>
  </si>
  <si>
    <t>#raw!G12</t>
  </si>
  <si>
    <t>#raw!H12</t>
  </si>
  <si>
    <t>#raw!I12</t>
  </si>
  <si>
    <t>#raw!O12</t>
  </si>
  <si>
    <t>#raw!P12</t>
  </si>
  <si>
    <t>#raw!Q12</t>
  </si>
  <si>
    <t>#raw!R12</t>
  </si>
  <si>
    <t>#raw!S12</t>
  </si>
  <si>
    <t>#raw!T12</t>
  </si>
  <si>
    <t>#raw!U12</t>
  </si>
  <si>
    <t>#raw!V12</t>
  </si>
  <si>
    <t>#raw!A13</t>
  </si>
  <si>
    <t>#raw!B13</t>
  </si>
  <si>
    <t>#raw!C13</t>
  </si>
  <si>
    <t>#raw!D13</t>
  </si>
  <si>
    <t>#raw!E13</t>
  </si>
  <si>
    <t>#raw!F13</t>
  </si>
  <si>
    <t>#raw!G13</t>
  </si>
  <si>
    <t>#raw!H13</t>
  </si>
  <si>
    <t>#raw!I13</t>
  </si>
  <si>
    <t>#raw!O13</t>
  </si>
  <si>
    <t>#raw!P13</t>
  </si>
  <si>
    <t>#raw!Q13</t>
  </si>
  <si>
    <t>#raw!R13</t>
  </si>
  <si>
    <t>#raw!S13</t>
  </si>
  <si>
    <t>#raw!T13</t>
  </si>
  <si>
    <t>#raw!U13</t>
  </si>
  <si>
    <t>#raw!V13</t>
  </si>
  <si>
    <t>#raw!A14</t>
  </si>
  <si>
    <t>#raw!B14</t>
  </si>
  <si>
    <t>#raw!C14</t>
  </si>
  <si>
    <t>#raw!D14</t>
  </si>
  <si>
    <t>#raw!E14</t>
  </si>
  <si>
    <t>#raw!F14</t>
  </si>
  <si>
    <t>#raw!G14</t>
  </si>
  <si>
    <t>#raw!H14</t>
  </si>
  <si>
    <t>#raw!I14</t>
  </si>
  <si>
    <t>#raw!O14</t>
  </si>
  <si>
    <t>#raw!P14</t>
  </si>
  <si>
    <t>#raw!Q14</t>
  </si>
  <si>
    <t>#raw!R14</t>
  </si>
  <si>
    <t>#raw!S14</t>
  </si>
  <si>
    <t>#raw!T14</t>
  </si>
  <si>
    <t>#raw!U14</t>
  </si>
  <si>
    <t>#raw!V14</t>
  </si>
  <si>
    <t>#raw!A15</t>
  </si>
  <si>
    <t>#raw!B15</t>
  </si>
  <si>
    <t>#raw!C15</t>
  </si>
  <si>
    <t>#raw!D15</t>
  </si>
  <si>
    <t>#raw!E15</t>
  </si>
  <si>
    <t>#raw!F15</t>
  </si>
  <si>
    <t>#raw!G15</t>
  </si>
  <si>
    <t>#raw!H15</t>
  </si>
  <si>
    <t>#raw!I15</t>
  </si>
  <si>
    <t>#raw!O15</t>
  </si>
  <si>
    <t>#raw!P15</t>
  </si>
  <si>
    <t>#raw!Q15</t>
  </si>
  <si>
    <t>#raw!R15</t>
  </si>
  <si>
    <t>#raw!S15</t>
  </si>
  <si>
    <t>#raw!T15</t>
  </si>
  <si>
    <t>#raw!U15</t>
  </si>
  <si>
    <t>#raw!V15</t>
  </si>
  <si>
    <t>#raw!A16</t>
  </si>
  <si>
    <t>#raw!B16</t>
  </si>
  <si>
    <t>#raw!C16</t>
  </si>
  <si>
    <t>#raw!D16</t>
  </si>
  <si>
    <t>#raw!E16</t>
  </si>
  <si>
    <t>#raw!F16</t>
  </si>
  <si>
    <t>#raw!G16</t>
  </si>
  <si>
    <t>#raw!H16</t>
  </si>
  <si>
    <t>#raw!I16</t>
  </si>
  <si>
    <t>#raw!O16</t>
  </si>
  <si>
    <t>#raw!P16</t>
  </si>
  <si>
    <t>#raw!Q16</t>
  </si>
  <si>
    <t>#raw!R16</t>
  </si>
  <si>
    <t>#raw!S16</t>
  </si>
  <si>
    <t>#raw!T16</t>
  </si>
  <si>
    <t>#raw!U16</t>
  </si>
  <si>
    <t>#raw!V16</t>
  </si>
  <si>
    <t>#raw!A17</t>
  </si>
  <si>
    <t>#raw!B17</t>
  </si>
  <si>
    <t>#raw!C17</t>
  </si>
  <si>
    <t>#raw!D17</t>
  </si>
  <si>
    <t>#raw!E17</t>
  </si>
  <si>
    <t>#raw!F17</t>
  </si>
  <si>
    <t>#raw!G17</t>
  </si>
  <si>
    <t>#raw!H17</t>
  </si>
  <si>
    <t>#raw!I17</t>
  </si>
  <si>
    <t>#raw!O17</t>
  </si>
  <si>
    <t>#raw!P17</t>
  </si>
  <si>
    <t>#raw!Q17</t>
  </si>
  <si>
    <t>#raw!R17</t>
  </si>
  <si>
    <t>#raw!S17</t>
  </si>
  <si>
    <t>#raw!T17</t>
  </si>
  <si>
    <t>#raw!U17</t>
  </si>
  <si>
    <t>#raw!V17</t>
  </si>
  <si>
    <t>#raw!A18</t>
  </si>
  <si>
    <t>#raw!B18</t>
  </si>
  <si>
    <t>#raw!C18</t>
  </si>
  <si>
    <t>#raw!D18</t>
  </si>
  <si>
    <t>#raw!E18</t>
  </si>
  <si>
    <t>#raw!F18</t>
  </si>
  <si>
    <t>#raw!G18</t>
  </si>
  <si>
    <t>#raw!H18</t>
  </si>
  <si>
    <t>#raw!I18</t>
  </si>
  <si>
    <t>#raw!O18</t>
  </si>
  <si>
    <t>#raw!P18</t>
  </si>
  <si>
    <t>#raw!Q18</t>
  </si>
  <si>
    <t>#raw!R18</t>
  </si>
  <si>
    <t>#raw!S18</t>
  </si>
  <si>
    <t>#raw!T18</t>
  </si>
  <si>
    <t>#raw!U18</t>
  </si>
  <si>
    <t>#raw!V18</t>
  </si>
  <si>
    <t>#raw!A19</t>
  </si>
  <si>
    <t>#raw!B19</t>
  </si>
  <si>
    <t>#raw!C19</t>
  </si>
  <si>
    <t>#raw!D19</t>
  </si>
  <si>
    <t>#raw!E19</t>
  </si>
  <si>
    <t>#raw!F19</t>
  </si>
  <si>
    <t>#raw!G19</t>
  </si>
  <si>
    <t>#raw!H19</t>
  </si>
  <si>
    <t>#raw!I19</t>
  </si>
  <si>
    <t>#raw!O19</t>
  </si>
  <si>
    <t>#raw!P19</t>
  </si>
  <si>
    <t>#raw!Q19</t>
  </si>
  <si>
    <t>#raw!R19</t>
  </si>
  <si>
    <t>#raw!S19</t>
  </si>
  <si>
    <t>#raw!T19</t>
  </si>
  <si>
    <t>#raw!U19</t>
  </si>
  <si>
    <t>#raw!V19</t>
  </si>
  <si>
    <t>#raw!A20</t>
  </si>
  <si>
    <t>#raw!B20</t>
  </si>
  <si>
    <t>#raw!C20</t>
  </si>
  <si>
    <t>#raw!D20</t>
  </si>
  <si>
    <t>#raw!E20</t>
  </si>
  <si>
    <t>#raw!F20</t>
  </si>
  <si>
    <t>#raw!G20</t>
  </si>
  <si>
    <t>#raw!H20</t>
  </si>
  <si>
    <t>#raw!I20</t>
  </si>
  <si>
    <t>#raw!O20</t>
  </si>
  <si>
    <t>#raw!P20</t>
  </si>
  <si>
    <t>#raw!Q20</t>
  </si>
  <si>
    <t>#raw!R20</t>
  </si>
  <si>
    <t>#raw!S20</t>
  </si>
  <si>
    <t>#raw!T20</t>
  </si>
  <si>
    <t>#raw!U20</t>
  </si>
  <si>
    <t>#raw!V20</t>
  </si>
  <si>
    <t>#raw!A21</t>
  </si>
  <si>
    <t>#raw!B21</t>
  </si>
  <si>
    <t>#raw!C21</t>
  </si>
  <si>
    <t>#raw!D21</t>
  </si>
  <si>
    <t>#raw!E21</t>
  </si>
  <si>
    <t>#raw!F21</t>
  </si>
  <si>
    <t>#raw!G21</t>
  </si>
  <si>
    <t>#raw!H21</t>
  </si>
  <si>
    <t>#raw!I21</t>
  </si>
  <si>
    <t>#raw!O21</t>
  </si>
  <si>
    <t>#raw!P21</t>
  </si>
  <si>
    <t>#raw!Q21</t>
  </si>
  <si>
    <t>#raw!R21</t>
  </si>
  <si>
    <t>#raw!S21</t>
  </si>
  <si>
    <t>#raw!T21</t>
  </si>
  <si>
    <t>#raw!U21</t>
  </si>
  <si>
    <t>#raw!V21</t>
  </si>
  <si>
    <t>#raw!A22</t>
  </si>
  <si>
    <t>#raw!B22</t>
  </si>
  <si>
    <t>#raw!C22</t>
  </si>
  <si>
    <t>#raw!D22</t>
  </si>
  <si>
    <t>#raw!E22</t>
  </si>
  <si>
    <t>#raw!F22</t>
  </si>
  <si>
    <t>#raw!G22</t>
  </si>
  <si>
    <t>#raw!H22</t>
  </si>
  <si>
    <t>#raw!I22</t>
  </si>
  <si>
    <t>#raw!O22</t>
  </si>
  <si>
    <t>#raw!P22</t>
  </si>
  <si>
    <t>#raw!Q22</t>
  </si>
  <si>
    <t>#raw!R22</t>
  </si>
  <si>
    <t>#raw!S22</t>
  </si>
  <si>
    <t>#raw!T22</t>
  </si>
  <si>
    <t>#raw!U22</t>
  </si>
  <si>
    <t>#raw!V22</t>
  </si>
  <si>
    <t>#raw!A23</t>
  </si>
  <si>
    <t>#raw!B23</t>
  </si>
  <si>
    <t>#raw!C23</t>
  </si>
  <si>
    <t>#raw!D23</t>
  </si>
  <si>
    <t>#raw!E23</t>
  </si>
  <si>
    <t>#raw!F23</t>
  </si>
  <si>
    <t>#raw!G23</t>
  </si>
  <si>
    <t>#raw!H23</t>
  </si>
  <si>
    <t>#raw!I23</t>
  </si>
  <si>
    <t>#raw!O23</t>
  </si>
  <si>
    <t>#raw!P23</t>
  </si>
  <si>
    <t>#raw!Q23</t>
  </si>
  <si>
    <t>#raw!R23</t>
  </si>
  <si>
    <t>#raw!S23</t>
  </si>
  <si>
    <t>#raw!T23</t>
  </si>
  <si>
    <t>#raw!U23</t>
  </si>
  <si>
    <t>#raw!V23</t>
  </si>
  <si>
    <t>#raw!A24</t>
  </si>
  <si>
    <t>#raw!B24</t>
  </si>
  <si>
    <t>#raw!C24</t>
  </si>
  <si>
    <t>#raw!D24</t>
  </si>
  <si>
    <t>#raw!E24</t>
  </si>
  <si>
    <t>#raw!F24</t>
  </si>
  <si>
    <t>#raw!G24</t>
  </si>
  <si>
    <t>#raw!H24</t>
  </si>
  <si>
    <t>#raw!I24</t>
  </si>
  <si>
    <t>#raw!O24</t>
  </si>
  <si>
    <t>#raw!P24</t>
  </si>
  <si>
    <t>#raw!Q24</t>
  </si>
  <si>
    <t>#raw!R24</t>
  </si>
  <si>
    <t>#raw!S24</t>
  </si>
  <si>
    <t>#raw!T24</t>
  </si>
  <si>
    <t>#raw!U24</t>
  </si>
  <si>
    <t>#raw!V24</t>
  </si>
  <si>
    <t>#raw!A25</t>
  </si>
  <si>
    <t>#raw!B25</t>
  </si>
  <si>
    <t>#raw!C25</t>
  </si>
  <si>
    <t>#raw!D25</t>
  </si>
  <si>
    <t>#raw!E25</t>
  </si>
  <si>
    <t>#raw!F25</t>
  </si>
  <si>
    <t>#raw!G25</t>
  </si>
  <si>
    <t>#raw!H25</t>
  </si>
  <si>
    <t>#raw!I25</t>
  </si>
  <si>
    <t>#raw!O25</t>
  </si>
  <si>
    <t>#raw!P25</t>
  </si>
  <si>
    <t>#raw!Q25</t>
  </si>
  <si>
    <t>#raw!R25</t>
  </si>
  <si>
    <t>#raw!S25</t>
  </si>
  <si>
    <t>#raw!T25</t>
  </si>
  <si>
    <t>#raw!U25</t>
  </si>
  <si>
    <t>#raw!V25</t>
  </si>
  <si>
    <t>#raw!A26</t>
  </si>
  <si>
    <t>#raw!B26</t>
  </si>
  <si>
    <t>#raw!C26</t>
  </si>
  <si>
    <t>#raw!D26</t>
  </si>
  <si>
    <t>#raw!E26</t>
  </si>
  <si>
    <t>#raw!F26</t>
  </si>
  <si>
    <t>#raw!G26</t>
  </si>
  <si>
    <t>#raw!H26</t>
  </si>
  <si>
    <t>#raw!I26</t>
  </si>
  <si>
    <t>#raw!O26</t>
  </si>
  <si>
    <t>#raw!P26</t>
  </si>
  <si>
    <t>#raw!Q26</t>
  </si>
  <si>
    <t>#raw!R26</t>
  </si>
  <si>
    <t>#raw!S26</t>
  </si>
  <si>
    <t>#raw!T26</t>
  </si>
  <si>
    <t>#raw!U26</t>
  </si>
  <si>
    <t>#raw!V26</t>
  </si>
  <si>
    <t>#raw!A27</t>
  </si>
  <si>
    <t>#raw!B27</t>
  </si>
  <si>
    <t>#raw!C27</t>
  </si>
  <si>
    <t>#raw!D27</t>
  </si>
  <si>
    <t>#raw!E27</t>
  </si>
  <si>
    <t>#raw!F27</t>
  </si>
  <si>
    <t>#raw!G27</t>
  </si>
  <si>
    <t>#raw!H27</t>
  </si>
  <si>
    <t>#raw!I27</t>
  </si>
  <si>
    <t>#raw!O27</t>
  </si>
  <si>
    <t>#raw!P27</t>
  </si>
  <si>
    <t>#raw!Q27</t>
  </si>
  <si>
    <t>#raw!R27</t>
  </si>
  <si>
    <t>#raw!S27</t>
  </si>
  <si>
    <t>#raw!T27</t>
  </si>
  <si>
    <t>#raw!U27</t>
  </si>
  <si>
    <t>#raw!V27</t>
  </si>
  <si>
    <t>#raw!A28</t>
  </si>
  <si>
    <t>#raw!B28</t>
  </si>
  <si>
    <t>#raw!C28</t>
  </si>
  <si>
    <t>#raw!D28</t>
  </si>
  <si>
    <t>#raw!E28</t>
  </si>
  <si>
    <t>#raw!F28</t>
  </si>
  <si>
    <t>#raw!G28</t>
  </si>
  <si>
    <t>#raw!H28</t>
  </si>
  <si>
    <t>#raw!I28</t>
  </si>
  <si>
    <t>#raw!O28</t>
  </si>
  <si>
    <t>#raw!P28</t>
  </si>
  <si>
    <t>#raw!Q28</t>
  </si>
  <si>
    <t>#raw!R28</t>
  </si>
  <si>
    <t>#raw!S28</t>
  </si>
  <si>
    <t>#raw!T28</t>
  </si>
  <si>
    <t>#raw!U28</t>
  </si>
  <si>
    <t>#raw!V28</t>
  </si>
  <si>
    <t>#raw!A29</t>
  </si>
  <si>
    <t>#raw!B29</t>
  </si>
  <si>
    <t>#raw!C29</t>
  </si>
  <si>
    <t>#raw!D29</t>
  </si>
  <si>
    <t>#raw!E29</t>
  </si>
  <si>
    <t>#raw!F29</t>
  </si>
  <si>
    <t>#raw!G29</t>
  </si>
  <si>
    <t>#raw!H29</t>
  </si>
  <si>
    <t>#raw!I29</t>
  </si>
  <si>
    <t>#raw!O29</t>
  </si>
  <si>
    <t>#raw!P29</t>
  </si>
  <si>
    <t>#raw!Q29</t>
  </si>
  <si>
    <t>#raw!R29</t>
  </si>
  <si>
    <t>#raw!S29</t>
  </si>
  <si>
    <t>#raw!T29</t>
  </si>
  <si>
    <t>#raw!U29</t>
  </si>
  <si>
    <t>#raw!V29</t>
  </si>
  <si>
    <t>#raw!A30</t>
  </si>
  <si>
    <t>#raw!B30</t>
  </si>
  <si>
    <t>#raw!C30</t>
  </si>
  <si>
    <t>#raw!D30</t>
  </si>
  <si>
    <t>#raw!E30</t>
  </si>
  <si>
    <t>#raw!F30</t>
  </si>
  <si>
    <t>#raw!G30</t>
  </si>
  <si>
    <t>#raw!H30</t>
  </si>
  <si>
    <t>#raw!I30</t>
  </si>
  <si>
    <t>#raw!O30</t>
  </si>
  <si>
    <t>#raw!P30</t>
  </si>
  <si>
    <t>#raw!Q30</t>
  </si>
  <si>
    <t>#raw!R30</t>
  </si>
  <si>
    <t>#raw!S30</t>
  </si>
  <si>
    <t>#raw!T30</t>
  </si>
  <si>
    <t>#raw!U30</t>
  </si>
  <si>
    <t>#raw!V30</t>
  </si>
  <si>
    <t>#raw!A31</t>
  </si>
  <si>
    <t>#raw!B31</t>
  </si>
  <si>
    <t>#raw!C31</t>
  </si>
  <si>
    <t>#raw!D31</t>
  </si>
  <si>
    <t>#raw!E31</t>
  </si>
  <si>
    <t>#raw!F31</t>
  </si>
  <si>
    <t>#raw!G31</t>
  </si>
  <si>
    <t>#raw!H31</t>
  </si>
  <si>
    <t>#raw!I31</t>
  </si>
  <si>
    <t>#raw!O31</t>
  </si>
  <si>
    <t>#raw!P31</t>
  </si>
  <si>
    <t>#raw!Q31</t>
  </si>
  <si>
    <t>#raw!R31</t>
  </si>
  <si>
    <t>#raw!S31</t>
  </si>
  <si>
    <t>#raw!T31</t>
  </si>
  <si>
    <t>#raw!U31</t>
  </si>
  <si>
    <t>#raw!V31</t>
  </si>
  <si>
    <t>#raw!A32</t>
  </si>
  <si>
    <t>#raw!B32</t>
  </si>
  <si>
    <t>#raw!C32</t>
  </si>
  <si>
    <t>#raw!D32</t>
  </si>
  <si>
    <t>#raw!E32</t>
  </si>
  <si>
    <t>#raw!F32</t>
  </si>
  <si>
    <t>#raw!G32</t>
  </si>
  <si>
    <t>#raw!H32</t>
  </si>
  <si>
    <t>#raw!I32</t>
  </si>
  <si>
    <t>#raw!O32</t>
  </si>
  <si>
    <t>#raw!P32</t>
  </si>
  <si>
    <t>#raw!Q32</t>
  </si>
  <si>
    <t>#raw!R32</t>
  </si>
  <si>
    <t>#raw!S32</t>
  </si>
  <si>
    <t>#raw!T32</t>
  </si>
  <si>
    <t>#raw!U32</t>
  </si>
  <si>
    <t>#raw!V32</t>
  </si>
  <si>
    <t>#raw!A33</t>
  </si>
  <si>
    <t>#raw!B33</t>
  </si>
  <si>
    <t>#raw!C33</t>
  </si>
  <si>
    <t>#raw!D33</t>
  </si>
  <si>
    <t>#raw!E33</t>
  </si>
  <si>
    <t>#raw!F33</t>
  </si>
  <si>
    <t>#raw!G33</t>
  </si>
  <si>
    <t>#raw!H33</t>
  </si>
  <si>
    <t>#raw!I33</t>
  </si>
  <si>
    <t>#raw!O33</t>
  </si>
  <si>
    <t>#raw!P33</t>
  </si>
  <si>
    <t>#raw!Q33</t>
  </si>
  <si>
    <t>#raw!R33</t>
  </si>
  <si>
    <t>#raw!S33</t>
  </si>
  <si>
    <t>#raw!T33</t>
  </si>
  <si>
    <t>#raw!U33</t>
  </si>
  <si>
    <t>#raw!V33</t>
  </si>
  <si>
    <t>#raw!A34</t>
  </si>
  <si>
    <t>#raw!B34</t>
  </si>
  <si>
    <t>#raw!C34</t>
  </si>
  <si>
    <t>#raw!D34</t>
  </si>
  <si>
    <t>#raw!E34</t>
  </si>
  <si>
    <t>#raw!F34</t>
  </si>
  <si>
    <t>#raw!G34</t>
  </si>
  <si>
    <t>#raw!H34</t>
  </si>
  <si>
    <t>#raw!I34</t>
  </si>
  <si>
    <t>#raw!O34</t>
  </si>
  <si>
    <t>#raw!P34</t>
  </si>
  <si>
    <t>#raw!Q34</t>
  </si>
  <si>
    <t>#raw!R34</t>
  </si>
  <si>
    <t>#raw!S34</t>
  </si>
  <si>
    <t>#raw!T34</t>
  </si>
  <si>
    <t>#raw!U34</t>
  </si>
  <si>
    <t>#raw!V34</t>
  </si>
  <si>
    <t>#raw!A35</t>
  </si>
  <si>
    <t>#raw!B35</t>
  </si>
  <si>
    <t>#raw!C35</t>
  </si>
  <si>
    <t>#raw!D35</t>
  </si>
  <si>
    <t>#raw!E35</t>
  </si>
  <si>
    <t>#raw!F35</t>
  </si>
  <si>
    <t>#raw!G35</t>
  </si>
  <si>
    <t>#raw!H35</t>
  </si>
  <si>
    <t>#raw!I35</t>
  </si>
  <si>
    <t>#raw!O35</t>
  </si>
  <si>
    <t>#raw!P35</t>
  </si>
  <si>
    <t>#raw!Q35</t>
  </si>
  <si>
    <t>#raw!R35</t>
  </si>
  <si>
    <t>#raw!S35</t>
  </si>
  <si>
    <t>#raw!T35</t>
  </si>
  <si>
    <t>#raw!U35</t>
  </si>
  <si>
    <t>#raw!V35</t>
  </si>
  <si>
    <t>#raw!A36</t>
  </si>
  <si>
    <t>#raw!B36</t>
  </si>
  <si>
    <t>#raw!C36</t>
  </si>
  <si>
    <t>#raw!D36</t>
  </si>
  <si>
    <t>#raw!E36</t>
  </si>
  <si>
    <t>#raw!F36</t>
  </si>
  <si>
    <t>#raw!G36</t>
  </si>
  <si>
    <t>#raw!H36</t>
  </si>
  <si>
    <t>#raw!I36</t>
  </si>
  <si>
    <t>#raw!O36</t>
  </si>
  <si>
    <t>#raw!P36</t>
  </si>
  <si>
    <t>#raw!Q36</t>
  </si>
  <si>
    <t>#raw!R36</t>
  </si>
  <si>
    <t>#raw!S36</t>
  </si>
  <si>
    <t>#raw!T36</t>
  </si>
  <si>
    <t>#raw!U36</t>
  </si>
  <si>
    <t>#raw!V36</t>
  </si>
  <si>
    <t>#raw!A37</t>
  </si>
  <si>
    <t>#raw!B37</t>
  </si>
  <si>
    <t>#raw!C37</t>
  </si>
  <si>
    <t>#raw!D37</t>
  </si>
  <si>
    <t>#raw!E37</t>
  </si>
  <si>
    <t>#raw!F37</t>
  </si>
  <si>
    <t>#raw!G37</t>
  </si>
  <si>
    <t>#raw!H37</t>
  </si>
  <si>
    <t>#raw!I37</t>
  </si>
  <si>
    <t>#raw!O37</t>
  </si>
  <si>
    <t>#raw!P37</t>
  </si>
  <si>
    <t>#raw!Q37</t>
  </si>
  <si>
    <t>#raw!R37</t>
  </si>
  <si>
    <t>#raw!S37</t>
  </si>
  <si>
    <t>#raw!T37</t>
  </si>
  <si>
    <t>#raw!U37</t>
  </si>
  <si>
    <t>#raw!V37</t>
  </si>
  <si>
    <t>#raw!A38</t>
  </si>
  <si>
    <t>#raw!B38</t>
  </si>
  <si>
    <t>#raw!C38</t>
  </si>
  <si>
    <t>#raw!D38</t>
  </si>
  <si>
    <t>#raw!E38</t>
  </si>
  <si>
    <t>#raw!F38</t>
  </si>
  <si>
    <t>#raw!G38</t>
  </si>
  <si>
    <t>#raw!H38</t>
  </si>
  <si>
    <t>#raw!I38</t>
  </si>
  <si>
    <t>#raw!O38</t>
  </si>
  <si>
    <t>#raw!P38</t>
  </si>
  <si>
    <t>#raw!Q38</t>
  </si>
  <si>
    <t>#raw!R38</t>
  </si>
  <si>
    <t>#raw!S38</t>
  </si>
  <si>
    <t>#raw!T38</t>
  </si>
  <si>
    <t>#raw!U38</t>
  </si>
  <si>
    <t>#raw!V38</t>
  </si>
  <si>
    <t>#raw!A39</t>
  </si>
  <si>
    <t>#raw!B39</t>
  </si>
  <si>
    <t>#raw!C39</t>
  </si>
  <si>
    <t>#raw!D39</t>
  </si>
  <si>
    <t>#raw!E39</t>
  </si>
  <si>
    <t>#raw!F39</t>
  </si>
  <si>
    <t>#raw!G39</t>
  </si>
  <si>
    <t>#raw!H39</t>
  </si>
  <si>
    <t>#raw!I39</t>
  </si>
  <si>
    <t>#raw!O39</t>
  </si>
  <si>
    <t>#raw!P39</t>
  </si>
  <si>
    <t>#raw!Q39</t>
  </si>
  <si>
    <t>#raw!R39</t>
  </si>
  <si>
    <t>#raw!S39</t>
  </si>
  <si>
    <t>#raw!T39</t>
  </si>
  <si>
    <t>#raw!U39</t>
  </si>
  <si>
    <t>#raw!V39</t>
  </si>
  <si>
    <t>#raw!A40</t>
  </si>
  <si>
    <t>#raw!B40</t>
  </si>
  <si>
    <t>#raw!C40</t>
  </si>
  <si>
    <t>#raw!D40</t>
  </si>
  <si>
    <t>#raw!E40</t>
  </si>
  <si>
    <t>#raw!F40</t>
  </si>
  <si>
    <t>#raw!G40</t>
  </si>
  <si>
    <t>#raw!H40</t>
  </si>
  <si>
    <t>#raw!I40</t>
  </si>
  <si>
    <t>#raw!O40</t>
  </si>
  <si>
    <t>#raw!P40</t>
  </si>
  <si>
    <t>#raw!Q40</t>
  </si>
  <si>
    <t>#raw!R40</t>
  </si>
  <si>
    <t>#raw!S40</t>
  </si>
  <si>
    <t>#raw!T40</t>
  </si>
  <si>
    <t>#raw!U40</t>
  </si>
  <si>
    <t>#raw!V40</t>
  </si>
  <si>
    <t>#raw!A41</t>
  </si>
  <si>
    <t>#raw!B41</t>
  </si>
  <si>
    <t>#raw!C41</t>
  </si>
  <si>
    <t>#raw!D41</t>
  </si>
  <si>
    <t>#raw!E41</t>
  </si>
  <si>
    <t>#raw!F41</t>
  </si>
  <si>
    <t>#raw!G41</t>
  </si>
  <si>
    <t>#raw!H41</t>
  </si>
  <si>
    <t>#raw!I41</t>
  </si>
  <si>
    <t>#raw!O41</t>
  </si>
  <si>
    <t>#raw!P41</t>
  </si>
  <si>
    <t>#raw!Q41</t>
  </si>
  <si>
    <t>#raw!R41</t>
  </si>
  <si>
    <t>#raw!S41</t>
  </si>
  <si>
    <t>#raw!T41</t>
  </si>
  <si>
    <t>#raw!U41</t>
  </si>
  <si>
    <t>#raw!V41</t>
  </si>
  <si>
    <t>#raw!A42</t>
  </si>
  <si>
    <t>#raw!B42</t>
  </si>
  <si>
    <t>#raw!C42</t>
  </si>
  <si>
    <t>#raw!D42</t>
  </si>
  <si>
    <t>#raw!E42</t>
  </si>
  <si>
    <t>#raw!F42</t>
  </si>
  <si>
    <t>#raw!G42</t>
  </si>
  <si>
    <t>#raw!H42</t>
  </si>
  <si>
    <t>#raw!I42</t>
  </si>
  <si>
    <t>#raw!O42</t>
  </si>
  <si>
    <t>#raw!P42</t>
  </si>
  <si>
    <t>#raw!Q42</t>
  </si>
  <si>
    <t>#raw!R42</t>
  </si>
  <si>
    <t>#raw!S42</t>
  </si>
  <si>
    <t>#raw!T42</t>
  </si>
  <si>
    <t>#raw!U42</t>
  </si>
  <si>
    <t>#raw!V42</t>
  </si>
  <si>
    <t>#raw!A43</t>
  </si>
  <si>
    <t>#raw!B43</t>
  </si>
  <si>
    <t>#raw!C43</t>
  </si>
  <si>
    <t>#raw!D43</t>
  </si>
  <si>
    <t>#raw!E43</t>
  </si>
  <si>
    <t>#raw!F43</t>
  </si>
  <si>
    <t>#raw!G43</t>
  </si>
  <si>
    <t>#raw!H43</t>
  </si>
  <si>
    <t>#raw!I43</t>
  </si>
  <si>
    <t>#raw!O43</t>
  </si>
  <si>
    <t>#raw!P43</t>
  </si>
  <si>
    <t>#raw!Q43</t>
  </si>
  <si>
    <t>#raw!R43</t>
  </si>
  <si>
    <t>#raw!S43</t>
  </si>
  <si>
    <t>#raw!T43</t>
  </si>
  <si>
    <t>#raw!U43</t>
  </si>
  <si>
    <t>#raw!V43</t>
  </si>
  <si>
    <t>#raw!A44</t>
  </si>
  <si>
    <t>#raw!B44</t>
  </si>
  <si>
    <t>#raw!C44</t>
  </si>
  <si>
    <t>#raw!D44</t>
  </si>
  <si>
    <t>#raw!E44</t>
  </si>
  <si>
    <t>#raw!F44</t>
  </si>
  <si>
    <t>#raw!G44</t>
  </si>
  <si>
    <t>#raw!H44</t>
  </si>
  <si>
    <t>#raw!I44</t>
  </si>
  <si>
    <t>#raw!O44</t>
  </si>
  <si>
    <t>#raw!P44</t>
  </si>
  <si>
    <t>#raw!Q44</t>
  </si>
  <si>
    <t>#raw!R44</t>
  </si>
  <si>
    <t>#raw!S44</t>
  </si>
  <si>
    <t>#raw!T44</t>
  </si>
  <si>
    <t>#raw!U44</t>
  </si>
  <si>
    <t>#raw!V44</t>
  </si>
  <si>
    <t>#raw!A45</t>
  </si>
  <si>
    <t>#raw!B45</t>
  </si>
  <si>
    <t>#raw!C45</t>
  </si>
  <si>
    <t>#raw!D45</t>
  </si>
  <si>
    <t>#raw!E45</t>
  </si>
  <si>
    <t>#raw!F45</t>
  </si>
  <si>
    <t>#raw!G45</t>
  </si>
  <si>
    <t>#raw!H45</t>
  </si>
  <si>
    <t>#raw!I45</t>
  </si>
  <si>
    <t>#raw!O45</t>
  </si>
  <si>
    <t>#raw!P45</t>
  </si>
  <si>
    <t>#raw!Q45</t>
  </si>
  <si>
    <t>#raw!R45</t>
  </si>
  <si>
    <t>#raw!S45</t>
  </si>
  <si>
    <t>#raw!T45</t>
  </si>
  <si>
    <t>#raw!U45</t>
  </si>
  <si>
    <t>#raw!V45</t>
  </si>
  <si>
    <t>#raw!A46</t>
  </si>
  <si>
    <t>#raw!B46</t>
  </si>
  <si>
    <t>#raw!C46</t>
  </si>
  <si>
    <t>#raw!D46</t>
  </si>
  <si>
    <t>#raw!E46</t>
  </si>
  <si>
    <t>#raw!F46</t>
  </si>
  <si>
    <t>#raw!G46</t>
  </si>
  <si>
    <t>#raw!H46</t>
  </si>
  <si>
    <t>#raw!I46</t>
  </si>
  <si>
    <t>#raw!O46</t>
  </si>
  <si>
    <t>#raw!P46</t>
  </si>
  <si>
    <t>#raw!Q46</t>
  </si>
  <si>
    <t>#raw!R46</t>
  </si>
  <si>
    <t>#raw!S46</t>
  </si>
  <si>
    <t>#raw!T46</t>
  </si>
  <si>
    <t>#raw!U46</t>
  </si>
  <si>
    <t>#raw!V46</t>
  </si>
  <si>
    <t>#raw!A47</t>
  </si>
  <si>
    <t>#raw!B47</t>
  </si>
  <si>
    <t>#raw!C47</t>
  </si>
  <si>
    <t>#raw!D47</t>
  </si>
  <si>
    <t>#raw!E47</t>
  </si>
  <si>
    <t>#raw!F47</t>
  </si>
  <si>
    <t>#raw!G47</t>
  </si>
  <si>
    <t>#raw!H47</t>
  </si>
  <si>
    <t>#raw!I47</t>
  </si>
  <si>
    <t>#raw!O47</t>
  </si>
  <si>
    <t>#raw!P47</t>
  </si>
  <si>
    <t>#raw!Q47</t>
  </si>
  <si>
    <t>#raw!R47</t>
  </si>
  <si>
    <t>#raw!S47</t>
  </si>
  <si>
    <t>#raw!T47</t>
  </si>
  <si>
    <t>#raw!U47</t>
  </si>
  <si>
    <t>#raw!V47</t>
  </si>
  <si>
    <t>#raw!A48</t>
  </si>
  <si>
    <t>#raw!B48</t>
  </si>
  <si>
    <t>#raw!C48</t>
  </si>
  <si>
    <t>#raw!D48</t>
  </si>
  <si>
    <t>#raw!E48</t>
  </si>
  <si>
    <t>#raw!F48</t>
  </si>
  <si>
    <t>#raw!G48</t>
  </si>
  <si>
    <t>#raw!H48</t>
  </si>
  <si>
    <t>#raw!I48</t>
  </si>
  <si>
    <t>#raw!O48</t>
  </si>
  <si>
    <t>#raw!P48</t>
  </si>
  <si>
    <t>#raw!Q48</t>
  </si>
  <si>
    <t>#raw!R48</t>
  </si>
  <si>
    <t>#raw!S48</t>
  </si>
  <si>
    <t>#raw!T48</t>
  </si>
  <si>
    <t>#raw!U48</t>
  </si>
  <si>
    <t>#raw!V48</t>
  </si>
  <si>
    <t>#raw!A49</t>
  </si>
  <si>
    <t>#raw!B49</t>
  </si>
  <si>
    <t>#raw!C49</t>
  </si>
  <si>
    <t>#raw!D49</t>
  </si>
  <si>
    <t>#raw!E49</t>
  </si>
  <si>
    <t>#raw!F49</t>
  </si>
  <si>
    <t>#raw!G49</t>
  </si>
  <si>
    <t>#raw!H49</t>
  </si>
  <si>
    <t>#raw!I49</t>
  </si>
  <si>
    <t>#raw!O49</t>
  </si>
  <si>
    <t>#raw!P49</t>
  </si>
  <si>
    <t>#raw!Q49</t>
  </si>
  <si>
    <t>#raw!R49</t>
  </si>
  <si>
    <t>#raw!S49</t>
  </si>
  <si>
    <t>#raw!T49</t>
  </si>
  <si>
    <t>#raw!U49</t>
  </si>
  <si>
    <t>#raw!V49</t>
  </si>
  <si>
    <t>#raw!A50</t>
  </si>
  <si>
    <t>#raw!B50</t>
  </si>
  <si>
    <t>#raw!C50</t>
  </si>
  <si>
    <t>#raw!D50</t>
  </si>
  <si>
    <t>#raw!E50</t>
  </si>
  <si>
    <t>#raw!F50</t>
  </si>
  <si>
    <t>#raw!G50</t>
  </si>
  <si>
    <t>#raw!H50</t>
  </si>
  <si>
    <t>#raw!I50</t>
  </si>
  <si>
    <t>#raw!O50</t>
  </si>
  <si>
    <t>#raw!P50</t>
  </si>
  <si>
    <t>#raw!Q50</t>
  </si>
  <si>
    <t>#raw!R50</t>
  </si>
  <si>
    <t>#raw!S50</t>
  </si>
  <si>
    <t>#raw!T50</t>
  </si>
  <si>
    <t>#raw!U50</t>
  </si>
  <si>
    <t>#raw!V50</t>
  </si>
  <si>
    <t>#raw!A51</t>
  </si>
  <si>
    <t>#raw!B51</t>
  </si>
  <si>
    <t>#raw!C51</t>
  </si>
  <si>
    <t>#raw!D51</t>
  </si>
  <si>
    <t>#raw!E51</t>
  </si>
  <si>
    <t>#raw!F51</t>
  </si>
  <si>
    <t>#raw!G51</t>
  </si>
  <si>
    <t>#raw!H51</t>
  </si>
  <si>
    <t>#raw!I51</t>
  </si>
  <si>
    <t>#raw!O51</t>
  </si>
  <si>
    <t>#raw!P51</t>
  </si>
  <si>
    <t>#raw!Q51</t>
  </si>
  <si>
    <t>#raw!R51</t>
  </si>
  <si>
    <t>#raw!S51</t>
  </si>
  <si>
    <t>#raw!T51</t>
  </si>
  <si>
    <t>#raw!U51</t>
  </si>
  <si>
    <t>#raw!V51</t>
  </si>
  <si>
    <t>#raw!A52</t>
  </si>
  <si>
    <t>#raw!B52</t>
  </si>
  <si>
    <t>#raw!C52</t>
  </si>
  <si>
    <t>#raw!D52</t>
  </si>
  <si>
    <t>#raw!E52</t>
  </si>
  <si>
    <t>#raw!F52</t>
  </si>
  <si>
    <t>#raw!G52</t>
  </si>
  <si>
    <t>#raw!H52</t>
  </si>
  <si>
    <t>#raw!I52</t>
  </si>
  <si>
    <t>#raw!O52</t>
  </si>
  <si>
    <t>#raw!P52</t>
  </si>
  <si>
    <t>#raw!Q52</t>
  </si>
  <si>
    <t>#raw!R52</t>
  </si>
  <si>
    <t>#raw!S52</t>
  </si>
  <si>
    <t>#raw!T52</t>
  </si>
  <si>
    <t>#raw!U52</t>
  </si>
  <si>
    <t>#raw!V52</t>
  </si>
  <si>
    <t>#raw!A53</t>
  </si>
  <si>
    <t>#raw!B53</t>
  </si>
  <si>
    <t>#raw!C53</t>
  </si>
  <si>
    <t>#raw!D53</t>
  </si>
  <si>
    <t>#raw!E53</t>
  </si>
  <si>
    <t>#raw!F53</t>
  </si>
  <si>
    <t>#raw!G53</t>
  </si>
  <si>
    <t>#raw!H53</t>
  </si>
  <si>
    <t>#raw!I53</t>
  </si>
  <si>
    <t>#raw!O53</t>
  </si>
  <si>
    <t>#raw!P53</t>
  </si>
  <si>
    <t>#raw!Q53</t>
  </si>
  <si>
    <t>#raw!R53</t>
  </si>
  <si>
    <t>#raw!S53</t>
  </si>
  <si>
    <t>#raw!T53</t>
  </si>
  <si>
    <t>#raw!U53</t>
  </si>
  <si>
    <t>#raw!V53</t>
  </si>
  <si>
    <t>#raw!A54</t>
  </si>
  <si>
    <t>#raw!B54</t>
  </si>
  <si>
    <t>#raw!C54</t>
  </si>
  <si>
    <t>#raw!D54</t>
  </si>
  <si>
    <t>#raw!E54</t>
  </si>
  <si>
    <t>#raw!F54</t>
  </si>
  <si>
    <t>#raw!G54</t>
  </si>
  <si>
    <t>#raw!H54</t>
  </si>
  <si>
    <t>#raw!I54</t>
  </si>
  <si>
    <t>#raw!O54</t>
  </si>
  <si>
    <t>#raw!P54</t>
  </si>
  <si>
    <t>#raw!Q54</t>
  </si>
  <si>
    <t>#raw!R54</t>
  </si>
  <si>
    <t>#raw!S54</t>
  </si>
  <si>
    <t>#raw!T54</t>
  </si>
  <si>
    <t>#raw!U54</t>
  </si>
  <si>
    <t>#raw!V54</t>
  </si>
  <si>
    <t>#raw!A55</t>
  </si>
  <si>
    <t>#raw!B55</t>
  </si>
  <si>
    <t>#raw!C55</t>
  </si>
  <si>
    <t>#raw!D55</t>
  </si>
  <si>
    <t>#raw!E55</t>
  </si>
  <si>
    <t>#raw!F55</t>
  </si>
  <si>
    <t>#raw!G55</t>
  </si>
  <si>
    <t>#raw!H55</t>
  </si>
  <si>
    <t>#raw!I55</t>
  </si>
  <si>
    <t>#raw!O55</t>
  </si>
  <si>
    <t>#raw!P55</t>
  </si>
  <si>
    <t>#raw!Q55</t>
  </si>
  <si>
    <t>#raw!R55</t>
  </si>
  <si>
    <t>#raw!S55</t>
  </si>
  <si>
    <t>#raw!T55</t>
  </si>
  <si>
    <t>#raw!U55</t>
  </si>
  <si>
    <t>#raw!V55</t>
  </si>
  <si>
    <t>#raw!A56</t>
  </si>
  <si>
    <t>#raw!B56</t>
  </si>
  <si>
    <t>#raw!C56</t>
  </si>
  <si>
    <t>#raw!D56</t>
  </si>
  <si>
    <t>#raw!E56</t>
  </si>
  <si>
    <t>#raw!F56</t>
  </si>
  <si>
    <t>#raw!G56</t>
  </si>
  <si>
    <t>#raw!H56</t>
  </si>
  <si>
    <t>#raw!I56</t>
  </si>
  <si>
    <t>#raw!O56</t>
  </si>
  <si>
    <t>#raw!P56</t>
  </si>
  <si>
    <t>#raw!Q56</t>
  </si>
  <si>
    <t>#raw!R56</t>
  </si>
  <si>
    <t>#raw!S56</t>
  </si>
  <si>
    <t>#raw!T56</t>
  </si>
  <si>
    <t>#raw!U56</t>
  </si>
  <si>
    <t>#raw!V56</t>
  </si>
  <si>
    <t>#raw!A57</t>
  </si>
  <si>
    <t>#raw!B57</t>
  </si>
  <si>
    <t>#raw!C57</t>
  </si>
  <si>
    <t>#raw!D57</t>
  </si>
  <si>
    <t>#raw!E57</t>
  </si>
  <si>
    <t>#raw!F57</t>
  </si>
  <si>
    <t>#raw!G57</t>
  </si>
  <si>
    <t>#raw!H57</t>
  </si>
  <si>
    <t>#raw!I57</t>
  </si>
  <si>
    <t>#raw!O57</t>
  </si>
  <si>
    <t>#raw!P57</t>
  </si>
  <si>
    <t>#raw!Q57</t>
  </si>
  <si>
    <t>#raw!R57</t>
  </si>
  <si>
    <t>#raw!S57</t>
  </si>
  <si>
    <t>#raw!T57</t>
  </si>
  <si>
    <t>#raw!U57</t>
  </si>
  <si>
    <t>#raw!V57</t>
  </si>
  <si>
    <t>#raw!A58</t>
  </si>
  <si>
    <t>#raw!B58</t>
  </si>
  <si>
    <t>#raw!C58</t>
  </si>
  <si>
    <t>#raw!D58</t>
  </si>
  <si>
    <t>#raw!E58</t>
  </si>
  <si>
    <t>#raw!F58</t>
  </si>
  <si>
    <t>#raw!G58</t>
  </si>
  <si>
    <t>#raw!H58</t>
  </si>
  <si>
    <t>#raw!I58</t>
  </si>
  <si>
    <t>#raw!O58</t>
  </si>
  <si>
    <t>#raw!P58</t>
  </si>
  <si>
    <t>#raw!Q58</t>
  </si>
  <si>
    <t>#raw!R58</t>
  </si>
  <si>
    <t>#raw!S58</t>
  </si>
  <si>
    <t>#raw!T58</t>
  </si>
  <si>
    <t>#raw!U58</t>
  </si>
  <si>
    <t>#raw!V58</t>
  </si>
  <si>
    <t>#raw!A59</t>
  </si>
  <si>
    <t>#raw!B59</t>
  </si>
  <si>
    <t>#raw!C59</t>
  </si>
  <si>
    <t>#raw!D59</t>
  </si>
  <si>
    <t>#raw!E59</t>
  </si>
  <si>
    <t>#raw!F59</t>
  </si>
  <si>
    <t>#raw!G59</t>
  </si>
  <si>
    <t>#raw!H59</t>
  </si>
  <si>
    <t>#raw!I59</t>
  </si>
  <si>
    <t>#raw!O59</t>
  </si>
  <si>
    <t>#raw!P59</t>
  </si>
  <si>
    <t>#raw!Q59</t>
  </si>
  <si>
    <t>#raw!R59</t>
  </si>
  <si>
    <t>#raw!S59</t>
  </si>
  <si>
    <t>#raw!T59</t>
  </si>
  <si>
    <t>#raw!U59</t>
  </si>
  <si>
    <t>#raw!V59</t>
  </si>
  <si>
    <t>#raw!A60</t>
  </si>
  <si>
    <t>#raw!B60</t>
  </si>
  <si>
    <t>#raw!C60</t>
  </si>
  <si>
    <t>#raw!D60</t>
  </si>
  <si>
    <t>#raw!E60</t>
  </si>
  <si>
    <t>#raw!F60</t>
  </si>
  <si>
    <t>#raw!G60</t>
  </si>
  <si>
    <t>#raw!H60</t>
  </si>
  <si>
    <t>#raw!I60</t>
  </si>
  <si>
    <t>#raw!O60</t>
  </si>
  <si>
    <t>#raw!P60</t>
  </si>
  <si>
    <t>#raw!Q60</t>
  </si>
  <si>
    <t>#raw!R60</t>
  </si>
  <si>
    <t>#raw!S60</t>
  </si>
  <si>
    <t>#raw!T60</t>
  </si>
  <si>
    <t>#raw!U60</t>
  </si>
  <si>
    <t>#raw!V60</t>
  </si>
  <si>
    <t>#raw!A61</t>
  </si>
  <si>
    <t>#raw!B61</t>
  </si>
  <si>
    <t>#raw!C61</t>
  </si>
  <si>
    <t>#raw!D61</t>
  </si>
  <si>
    <t>#raw!E61</t>
  </si>
  <si>
    <t>#raw!F61</t>
  </si>
  <si>
    <t>#raw!G61</t>
  </si>
  <si>
    <t>#raw!H61</t>
  </si>
  <si>
    <t>#raw!I61</t>
  </si>
  <si>
    <t>#raw!O61</t>
  </si>
  <si>
    <t>#raw!P61</t>
  </si>
  <si>
    <t>#raw!Q61</t>
  </si>
  <si>
    <t>#raw!R61</t>
  </si>
  <si>
    <t>#raw!S61</t>
  </si>
  <si>
    <t>#raw!T61</t>
  </si>
  <si>
    <t>#raw!U61</t>
  </si>
  <si>
    <t>#raw!V61</t>
  </si>
  <si>
    <t>#raw!A62</t>
  </si>
  <si>
    <t>#raw!B62</t>
  </si>
  <si>
    <t>#raw!C62</t>
  </si>
  <si>
    <t>#raw!D62</t>
  </si>
  <si>
    <t>#raw!E62</t>
  </si>
  <si>
    <t>#raw!F62</t>
  </si>
  <si>
    <t>#raw!G62</t>
  </si>
  <si>
    <t>#raw!H62</t>
  </si>
  <si>
    <t>#raw!I62</t>
  </si>
  <si>
    <t>#raw!O62</t>
  </si>
  <si>
    <t>#raw!P62</t>
  </si>
  <si>
    <t>#raw!Q62</t>
  </si>
  <si>
    <t>#raw!R62</t>
  </si>
  <si>
    <t>#raw!S62</t>
  </si>
  <si>
    <t>#raw!T62</t>
  </si>
  <si>
    <t>#raw!U62</t>
  </si>
  <si>
    <t>#raw!V62</t>
  </si>
  <si>
    <t>#raw!A63</t>
  </si>
  <si>
    <t>#raw!B63</t>
  </si>
  <si>
    <t>#raw!C63</t>
  </si>
  <si>
    <t>#raw!D63</t>
  </si>
  <si>
    <t>#raw!E63</t>
  </si>
  <si>
    <t>#raw!F63</t>
  </si>
  <si>
    <t>#raw!G63</t>
  </si>
  <si>
    <t>#raw!H63</t>
  </si>
  <si>
    <t>#raw!I63</t>
  </si>
  <si>
    <t>#raw!O63</t>
  </si>
  <si>
    <t>#raw!P63</t>
  </si>
  <si>
    <t>#raw!Q63</t>
  </si>
  <si>
    <t>#raw!R63</t>
  </si>
  <si>
    <t>#raw!S63</t>
  </si>
  <si>
    <t>#raw!T63</t>
  </si>
  <si>
    <t>#raw!U63</t>
  </si>
  <si>
    <t>#raw!V63</t>
  </si>
  <si>
    <t>#raw!A64</t>
  </si>
  <si>
    <t>#raw!B64</t>
  </si>
  <si>
    <t>#raw!C64</t>
  </si>
  <si>
    <t>#raw!D64</t>
  </si>
  <si>
    <t>#raw!E64</t>
  </si>
  <si>
    <t>#raw!F64</t>
  </si>
  <si>
    <t>#raw!G64</t>
  </si>
  <si>
    <t>#raw!H64</t>
  </si>
  <si>
    <t>#raw!I64</t>
  </si>
  <si>
    <t>#raw!O64</t>
  </si>
  <si>
    <t>#raw!P64</t>
  </si>
  <si>
    <t>#raw!Q64</t>
  </si>
  <si>
    <t>#raw!R64</t>
  </si>
  <si>
    <t>#raw!S64</t>
  </si>
  <si>
    <t>#raw!T64</t>
  </si>
  <si>
    <t>#raw!U64</t>
  </si>
  <si>
    <t>#raw!V64</t>
  </si>
  <si>
    <t>#raw!A65</t>
  </si>
  <si>
    <t>#raw!B65</t>
  </si>
  <si>
    <t>#raw!C65</t>
  </si>
  <si>
    <t>#raw!D65</t>
  </si>
  <si>
    <t>#raw!E65</t>
  </si>
  <si>
    <t>#raw!F65</t>
  </si>
  <si>
    <t>#raw!G65</t>
  </si>
  <si>
    <t>#raw!H65</t>
  </si>
  <si>
    <t>#raw!I65</t>
  </si>
  <si>
    <t>#raw!O65</t>
  </si>
  <si>
    <t>#raw!P65</t>
  </si>
  <si>
    <t>#raw!Q65</t>
  </si>
  <si>
    <t>#raw!R65</t>
  </si>
  <si>
    <t>#raw!S65</t>
  </si>
  <si>
    <t>#raw!T65</t>
  </si>
  <si>
    <t>#raw!U65</t>
  </si>
  <si>
    <t>#raw!V65</t>
  </si>
  <si>
    <t>#raw!A66</t>
  </si>
  <si>
    <t>#raw!B66</t>
  </si>
  <si>
    <t>#raw!C66</t>
  </si>
  <si>
    <t>#raw!D66</t>
  </si>
  <si>
    <t>#raw!E66</t>
  </si>
  <si>
    <t>#raw!F66</t>
  </si>
  <si>
    <t>#raw!G66</t>
  </si>
  <si>
    <t>#raw!H66</t>
  </si>
  <si>
    <t>#raw!I66</t>
  </si>
  <si>
    <t>#raw!O66</t>
  </si>
  <si>
    <t>#raw!P66</t>
  </si>
  <si>
    <t>#raw!Q66</t>
  </si>
  <si>
    <t>#raw!R66</t>
  </si>
  <si>
    <t>#raw!S66</t>
  </si>
  <si>
    <t>#raw!T66</t>
  </si>
  <si>
    <t>#raw!U66</t>
  </si>
  <si>
    <t>#raw!V66</t>
  </si>
  <si>
    <t>#raw!A67</t>
  </si>
  <si>
    <t>#raw!B67</t>
  </si>
  <si>
    <t>#raw!C67</t>
  </si>
  <si>
    <t>#raw!D67</t>
  </si>
  <si>
    <t>#raw!E67</t>
  </si>
  <si>
    <t>#raw!F67</t>
  </si>
  <si>
    <t>#raw!G67</t>
  </si>
  <si>
    <t>#raw!H67</t>
  </si>
  <si>
    <t>#raw!I67</t>
  </si>
  <si>
    <t>#raw!O67</t>
  </si>
  <si>
    <t>#raw!P67</t>
  </si>
  <si>
    <t>#raw!Q67</t>
  </si>
  <si>
    <t>#raw!R67</t>
  </si>
  <si>
    <t>#raw!S67</t>
  </si>
  <si>
    <t>#raw!T67</t>
  </si>
  <si>
    <t>#raw!U67</t>
  </si>
  <si>
    <t>#raw!V67</t>
  </si>
  <si>
    <t>#raw!A68</t>
  </si>
  <si>
    <t>#raw!B68</t>
  </si>
  <si>
    <t>#raw!C68</t>
  </si>
  <si>
    <t>#raw!D68</t>
  </si>
  <si>
    <t>#raw!E68</t>
  </si>
  <si>
    <t>#raw!F68</t>
  </si>
  <si>
    <t>#raw!G68</t>
  </si>
  <si>
    <t>#raw!H68</t>
  </si>
  <si>
    <t>#raw!I68</t>
  </si>
  <si>
    <t>#raw!O68</t>
  </si>
  <si>
    <t>#raw!P68</t>
  </si>
  <si>
    <t>#raw!Q68</t>
  </si>
  <si>
    <t>#raw!R68</t>
  </si>
  <si>
    <t>#raw!S68</t>
  </si>
  <si>
    <t>#raw!T68</t>
  </si>
  <si>
    <t>#raw!U68</t>
  </si>
  <si>
    <t>#raw!V68</t>
  </si>
  <si>
    <t>#raw!A69</t>
  </si>
  <si>
    <t>#raw!B69</t>
  </si>
  <si>
    <t>#raw!C69</t>
  </si>
  <si>
    <t>#raw!D69</t>
  </si>
  <si>
    <t>#raw!E69</t>
  </si>
  <si>
    <t>#raw!F69</t>
  </si>
  <si>
    <t>#raw!G69</t>
  </si>
  <si>
    <t>#raw!H69</t>
  </si>
  <si>
    <t>#raw!I69</t>
  </si>
  <si>
    <t>#raw!O69</t>
  </si>
  <si>
    <t>#raw!P69</t>
  </si>
  <si>
    <t>#raw!Q69</t>
  </si>
  <si>
    <t>#raw!R69</t>
  </si>
  <si>
    <t>#raw!S69</t>
  </si>
  <si>
    <t>#raw!T69</t>
  </si>
  <si>
    <t>#raw!U69</t>
  </si>
  <si>
    <t>#raw!V69</t>
  </si>
  <si>
    <t>#raw!A70</t>
  </si>
  <si>
    <t>#raw!B70</t>
  </si>
  <si>
    <t>#raw!C70</t>
  </si>
  <si>
    <t>#raw!D70</t>
  </si>
  <si>
    <t>#raw!E70</t>
  </si>
  <si>
    <t>#raw!F70</t>
  </si>
  <si>
    <t>#raw!G70</t>
  </si>
  <si>
    <t>#raw!H70</t>
  </si>
  <si>
    <t>#raw!I70</t>
  </si>
  <si>
    <t>#raw!O70</t>
  </si>
  <si>
    <t>#raw!P70</t>
  </si>
  <si>
    <t>#raw!Q70</t>
  </si>
  <si>
    <t>#raw!R70</t>
  </si>
  <si>
    <t>#raw!S70</t>
  </si>
  <si>
    <t>#raw!T70</t>
  </si>
  <si>
    <t>#raw!U70</t>
  </si>
  <si>
    <t>#raw!V70</t>
  </si>
  <si>
    <t>#raw!A71</t>
  </si>
  <si>
    <t>#raw!B71</t>
  </si>
  <si>
    <t>#raw!C71</t>
  </si>
  <si>
    <t>#raw!D71</t>
  </si>
  <si>
    <t>#raw!E71</t>
  </si>
  <si>
    <t>#raw!F71</t>
  </si>
  <si>
    <t>#raw!G71</t>
  </si>
  <si>
    <t>#raw!H71</t>
  </si>
  <si>
    <t>#raw!I71</t>
  </si>
  <si>
    <t>#raw!O71</t>
  </si>
  <si>
    <t>#raw!P71</t>
  </si>
  <si>
    <t>#raw!Q71</t>
  </si>
  <si>
    <t>#raw!R71</t>
  </si>
  <si>
    <t>#raw!S71</t>
  </si>
  <si>
    <t>#raw!T71</t>
  </si>
  <si>
    <t>#raw!U71</t>
  </si>
  <si>
    <t>#raw!V71</t>
  </si>
  <si>
    <t>#raw!A72</t>
  </si>
  <si>
    <t>#raw!B72</t>
  </si>
  <si>
    <t>#raw!C72</t>
  </si>
  <si>
    <t>#raw!D72</t>
  </si>
  <si>
    <t>#raw!E72</t>
  </si>
  <si>
    <t>#raw!F72</t>
  </si>
  <si>
    <t>#raw!G72</t>
  </si>
  <si>
    <t>#raw!H72</t>
  </si>
  <si>
    <t>#raw!I72</t>
  </si>
  <si>
    <t>#raw!O72</t>
  </si>
  <si>
    <t>#raw!P72</t>
  </si>
  <si>
    <t>#raw!Q72</t>
  </si>
  <si>
    <t>#raw!R72</t>
  </si>
  <si>
    <t>#raw!S72</t>
  </si>
  <si>
    <t>#raw!T72</t>
  </si>
  <si>
    <t>#raw!U72</t>
  </si>
  <si>
    <t>#raw!V72</t>
  </si>
  <si>
    <t>#raw!A73</t>
  </si>
  <si>
    <t>#raw!B73</t>
  </si>
  <si>
    <t>#raw!C73</t>
  </si>
  <si>
    <t>#raw!D73</t>
  </si>
  <si>
    <t>#raw!E73</t>
  </si>
  <si>
    <t>#raw!F73</t>
  </si>
  <si>
    <t>#raw!G73</t>
  </si>
  <si>
    <t>#raw!H73</t>
  </si>
  <si>
    <t>#raw!I73</t>
  </si>
  <si>
    <t>#raw!O73</t>
  </si>
  <si>
    <t>#raw!P73</t>
  </si>
  <si>
    <t>#raw!Q73</t>
  </si>
  <si>
    <t>#raw!R73</t>
  </si>
  <si>
    <t>#raw!S73</t>
  </si>
  <si>
    <t>#raw!T73</t>
  </si>
  <si>
    <t>#raw!U73</t>
  </si>
  <si>
    <t>#raw!V73</t>
  </si>
  <si>
    <t>#raw!A74</t>
  </si>
  <si>
    <t>#raw!B74</t>
  </si>
  <si>
    <t>#raw!C74</t>
  </si>
  <si>
    <t>#raw!D74</t>
  </si>
  <si>
    <t>#raw!E74</t>
  </si>
  <si>
    <t>#raw!F74</t>
  </si>
  <si>
    <t>#raw!G74</t>
  </si>
  <si>
    <t>#raw!H74</t>
  </si>
  <si>
    <t>#raw!I74</t>
  </si>
  <si>
    <t>#raw!O74</t>
  </si>
  <si>
    <t>#raw!P74</t>
  </si>
  <si>
    <t>#raw!Q74</t>
  </si>
  <si>
    <t>#raw!R74</t>
  </si>
  <si>
    <t>#raw!S74</t>
  </si>
  <si>
    <t>#raw!T74</t>
  </si>
  <si>
    <t>#raw!U74</t>
  </si>
  <si>
    <t>#raw!V74</t>
  </si>
  <si>
    <t>#raw!A75</t>
  </si>
  <si>
    <t>#raw!B75</t>
  </si>
  <si>
    <t>#raw!C75</t>
  </si>
  <si>
    <t>#raw!D75</t>
  </si>
  <si>
    <t>#raw!E75</t>
  </si>
  <si>
    <t>#raw!F75</t>
  </si>
  <si>
    <t>#raw!G75</t>
  </si>
  <si>
    <t>#raw!H75</t>
  </si>
  <si>
    <t>#raw!I75</t>
  </si>
  <si>
    <t>#raw!O75</t>
  </si>
  <si>
    <t>#raw!P75</t>
  </si>
  <si>
    <t>#raw!Q75</t>
  </si>
  <si>
    <t>#raw!R75</t>
  </si>
  <si>
    <t>#raw!S75</t>
  </si>
  <si>
    <t>#raw!T75</t>
  </si>
  <si>
    <t>#raw!U75</t>
  </si>
  <si>
    <t>#raw!V75</t>
  </si>
  <si>
    <t>#raw!A76</t>
  </si>
  <si>
    <t>#raw!B76</t>
  </si>
  <si>
    <t>#raw!C76</t>
  </si>
  <si>
    <t>#raw!D76</t>
  </si>
  <si>
    <t>#raw!E76</t>
  </si>
  <si>
    <t>#raw!F76</t>
  </si>
  <si>
    <t>#raw!G76</t>
  </si>
  <si>
    <t>#raw!H76</t>
  </si>
  <si>
    <t>#raw!I76</t>
  </si>
  <si>
    <t>#raw!O76</t>
  </si>
  <si>
    <t>#raw!P76</t>
  </si>
  <si>
    <t>#raw!Q76</t>
  </si>
  <si>
    <t>#raw!R76</t>
  </si>
  <si>
    <t>#raw!S76</t>
  </si>
  <si>
    <t>#raw!T76</t>
  </si>
  <si>
    <t>#raw!U76</t>
  </si>
  <si>
    <t>#raw!V76</t>
  </si>
  <si>
    <t>#raw!A77</t>
  </si>
  <si>
    <t>#raw!B77</t>
  </si>
  <si>
    <t>#raw!C77</t>
  </si>
  <si>
    <t>#raw!D77</t>
  </si>
  <si>
    <t>#raw!E77</t>
  </si>
  <si>
    <t>#raw!F77</t>
  </si>
  <si>
    <t>#raw!G77</t>
  </si>
  <si>
    <t>#raw!H77</t>
  </si>
  <si>
    <t>#raw!I77</t>
  </si>
  <si>
    <t>#raw!O77</t>
  </si>
  <si>
    <t>#raw!P77</t>
  </si>
  <si>
    <t>#raw!Q77</t>
  </si>
  <si>
    <t>#raw!R77</t>
  </si>
  <si>
    <t>#raw!S77</t>
  </si>
  <si>
    <t>#raw!T77</t>
  </si>
  <si>
    <t>#raw!U77</t>
  </si>
  <si>
    <t>#raw!V77</t>
  </si>
  <si>
    <t>#raw!A78</t>
  </si>
  <si>
    <t>#raw!B78</t>
  </si>
  <si>
    <t>#raw!C78</t>
  </si>
  <si>
    <t>#raw!D78</t>
  </si>
  <si>
    <t>#raw!E78</t>
  </si>
  <si>
    <t>#raw!F78</t>
  </si>
  <si>
    <t>#raw!G78</t>
  </si>
  <si>
    <t>#raw!H78</t>
  </si>
  <si>
    <t>#raw!I78</t>
  </si>
  <si>
    <t>#raw!O78</t>
  </si>
  <si>
    <t>#raw!P78</t>
  </si>
  <si>
    <t>#raw!Q78</t>
  </si>
  <si>
    <t>#raw!R78</t>
  </si>
  <si>
    <t>#raw!S78</t>
  </si>
  <si>
    <t>#raw!T78</t>
  </si>
  <si>
    <t>#raw!U78</t>
  </si>
  <si>
    <t>#raw!V78</t>
  </si>
  <si>
    <t>#raw!A79</t>
  </si>
  <si>
    <t>#raw!B79</t>
  </si>
  <si>
    <t>#raw!C79</t>
  </si>
  <si>
    <t>#raw!D79</t>
  </si>
  <si>
    <t>#raw!E79</t>
  </si>
  <si>
    <t>#raw!F79</t>
  </si>
  <si>
    <t>#raw!G79</t>
  </si>
  <si>
    <t>#raw!H79</t>
  </si>
  <si>
    <t>#raw!I79</t>
  </si>
  <si>
    <t>#raw!O79</t>
  </si>
  <si>
    <t>#raw!P79</t>
  </si>
  <si>
    <t>#raw!Q79</t>
  </si>
  <si>
    <t>#raw!R79</t>
  </si>
  <si>
    <t>#raw!S79</t>
  </si>
  <si>
    <t>#raw!T79</t>
  </si>
  <si>
    <t>#raw!U79</t>
  </si>
  <si>
    <t>#raw!V79</t>
  </si>
  <si>
    <t>#raw!A80</t>
  </si>
  <si>
    <t>#raw!B80</t>
  </si>
  <si>
    <t>#raw!C80</t>
  </si>
  <si>
    <t>#raw!D80</t>
  </si>
  <si>
    <t>#raw!E80</t>
  </si>
  <si>
    <t>#raw!F80</t>
  </si>
  <si>
    <t>#raw!G80</t>
  </si>
  <si>
    <t>#raw!H80</t>
  </si>
  <si>
    <t>#raw!I80</t>
  </si>
  <si>
    <t>#raw!O80</t>
  </si>
  <si>
    <t>#raw!P80</t>
  </si>
  <si>
    <t>#raw!Q80</t>
  </si>
  <si>
    <t>#raw!R80</t>
  </si>
  <si>
    <t>#raw!S80</t>
  </si>
  <si>
    <t>#raw!T80</t>
  </si>
  <si>
    <t>#raw!U80</t>
  </si>
  <si>
    <t>#raw!V80</t>
  </si>
  <si>
    <t>#raw!A81</t>
  </si>
  <si>
    <t>#raw!B81</t>
  </si>
  <si>
    <t>#raw!C81</t>
  </si>
  <si>
    <t>#raw!D81</t>
  </si>
  <si>
    <t>#raw!E81</t>
  </si>
  <si>
    <t>#raw!F81</t>
  </si>
  <si>
    <t>#raw!G81</t>
  </si>
  <si>
    <t>#raw!H81</t>
  </si>
  <si>
    <t>#raw!I81</t>
  </si>
  <si>
    <t>#raw!O81</t>
  </si>
  <si>
    <t>#raw!P81</t>
  </si>
  <si>
    <t>#raw!Q81</t>
  </si>
  <si>
    <t>#raw!R81</t>
  </si>
  <si>
    <t>#raw!S81</t>
  </si>
  <si>
    <t>#raw!T81</t>
  </si>
  <si>
    <t>#raw!U81</t>
  </si>
  <si>
    <t>#raw!V81</t>
  </si>
  <si>
    <t>#raw!A82</t>
  </si>
  <si>
    <t>#raw!B82</t>
  </si>
  <si>
    <t>#raw!C82</t>
  </si>
  <si>
    <t>#raw!D82</t>
  </si>
  <si>
    <t>#raw!E82</t>
  </si>
  <si>
    <t>#raw!F82</t>
  </si>
  <si>
    <t>#raw!G82</t>
  </si>
  <si>
    <t>#raw!H82</t>
  </si>
  <si>
    <t>#raw!I82</t>
  </si>
  <si>
    <t>#raw!O82</t>
  </si>
  <si>
    <t>#raw!P82</t>
  </si>
  <si>
    <t>#raw!Q82</t>
  </si>
  <si>
    <t>#raw!R82</t>
  </si>
  <si>
    <t>#raw!S82</t>
  </si>
  <si>
    <t>#raw!T82</t>
  </si>
  <si>
    <t>#raw!U82</t>
  </si>
  <si>
    <t>#raw!V82</t>
  </si>
  <si>
    <t>#raw!A83</t>
  </si>
  <si>
    <t>#raw!B83</t>
  </si>
  <si>
    <t>#raw!C83</t>
  </si>
  <si>
    <t>#raw!D83</t>
  </si>
  <si>
    <t>#raw!E83</t>
  </si>
  <si>
    <t>#raw!F83</t>
  </si>
  <si>
    <t>#raw!G83</t>
  </si>
  <si>
    <t>#raw!H83</t>
  </si>
  <si>
    <t>#raw!I83</t>
  </si>
  <si>
    <t>#raw!O83</t>
  </si>
  <si>
    <t>#raw!P83</t>
  </si>
  <si>
    <t>#raw!Q83</t>
  </si>
  <si>
    <t>#raw!R83</t>
  </si>
  <si>
    <t>#raw!S83</t>
  </si>
  <si>
    <t>#raw!T83</t>
  </si>
  <si>
    <t>#raw!U83</t>
  </si>
  <si>
    <t>#raw!V83</t>
  </si>
  <si>
    <t>#raw!A84</t>
  </si>
  <si>
    <t>#raw!B84</t>
  </si>
  <si>
    <t>#raw!C84</t>
  </si>
  <si>
    <t>#raw!D84</t>
  </si>
  <si>
    <t>#raw!E84</t>
  </si>
  <si>
    <t>#raw!F84</t>
  </si>
  <si>
    <t>#raw!G84</t>
  </si>
  <si>
    <t>#raw!H84</t>
  </si>
  <si>
    <t>#raw!I84</t>
  </si>
  <si>
    <t>#raw!O84</t>
  </si>
  <si>
    <t>#raw!P84</t>
  </si>
  <si>
    <t>#raw!Q84</t>
  </si>
  <si>
    <t>#raw!R84</t>
  </si>
  <si>
    <t>#raw!S84</t>
  </si>
  <si>
    <t>#raw!T84</t>
  </si>
  <si>
    <t>#raw!U84</t>
  </si>
  <si>
    <t>#raw!V84</t>
  </si>
  <si>
    <t>#raw!A85</t>
  </si>
  <si>
    <t>#raw!B85</t>
  </si>
  <si>
    <t>#raw!C85</t>
  </si>
  <si>
    <t>#raw!D85</t>
  </si>
  <si>
    <t>#raw!E85</t>
  </si>
  <si>
    <t>#raw!F85</t>
  </si>
  <si>
    <t>#raw!G85</t>
  </si>
  <si>
    <t>#raw!H85</t>
  </si>
  <si>
    <t>#raw!I85</t>
  </si>
  <si>
    <t>#raw!O85</t>
  </si>
  <si>
    <t>#raw!P85</t>
  </si>
  <si>
    <t>#raw!Q85</t>
  </si>
  <si>
    <t>#raw!R85</t>
  </si>
  <si>
    <t>#raw!S85</t>
  </si>
  <si>
    <t>#raw!T85</t>
  </si>
  <si>
    <t>#raw!U85</t>
  </si>
  <si>
    <t>#raw!V85</t>
  </si>
  <si>
    <t>#raw!A86</t>
  </si>
  <si>
    <t>#raw!B86</t>
  </si>
  <si>
    <t>#raw!C86</t>
  </si>
  <si>
    <t>#raw!D86</t>
  </si>
  <si>
    <t>#raw!E86</t>
  </si>
  <si>
    <t>#raw!F86</t>
  </si>
  <si>
    <t>#raw!G86</t>
  </si>
  <si>
    <t>#raw!H86</t>
  </si>
  <si>
    <t>#raw!I86</t>
  </si>
  <si>
    <t>#raw!O86</t>
  </si>
  <si>
    <t>#raw!P86</t>
  </si>
  <si>
    <t>#raw!Q86</t>
  </si>
  <si>
    <t>#raw!R86</t>
  </si>
  <si>
    <t>#raw!S86</t>
  </si>
  <si>
    <t>#raw!T86</t>
  </si>
  <si>
    <t>#raw!U86</t>
  </si>
  <si>
    <t>#raw!V86</t>
  </si>
  <si>
    <t>#raw!A87</t>
  </si>
  <si>
    <t>#raw!B87</t>
  </si>
  <si>
    <t>#raw!C87</t>
  </si>
  <si>
    <t>#raw!D87</t>
  </si>
  <si>
    <t>#raw!E87</t>
  </si>
  <si>
    <t>#raw!F87</t>
  </si>
  <si>
    <t>#raw!G87</t>
  </si>
  <si>
    <t>#raw!H87</t>
  </si>
  <si>
    <t>#raw!I87</t>
  </si>
  <si>
    <t>#raw!O87</t>
  </si>
  <si>
    <t>#raw!P87</t>
  </si>
  <si>
    <t>#raw!Q87</t>
  </si>
  <si>
    <t>#raw!R87</t>
  </si>
  <si>
    <t>#raw!S87</t>
  </si>
  <si>
    <t>#raw!T87</t>
  </si>
  <si>
    <t>#raw!U87</t>
  </si>
  <si>
    <t>#raw!V87</t>
  </si>
  <si>
    <t>#raw!A88</t>
  </si>
  <si>
    <t>#raw!B88</t>
  </si>
  <si>
    <t>#raw!C88</t>
  </si>
  <si>
    <t>#raw!D88</t>
  </si>
  <si>
    <t>#raw!E88</t>
  </si>
  <si>
    <t>#raw!F88</t>
  </si>
  <si>
    <t>#raw!G88</t>
  </si>
  <si>
    <t>#raw!H88</t>
  </si>
  <si>
    <t>#raw!I88</t>
  </si>
  <si>
    <t>#raw!O88</t>
  </si>
  <si>
    <t>#raw!P88</t>
  </si>
  <si>
    <t>#raw!Q88</t>
  </si>
  <si>
    <t>#raw!R88</t>
  </si>
  <si>
    <t>#raw!S88</t>
  </si>
  <si>
    <t>#raw!T88</t>
  </si>
  <si>
    <t>#raw!U88</t>
  </si>
  <si>
    <t>#raw!V88</t>
  </si>
  <si>
    <t>#raw!A89</t>
  </si>
  <si>
    <t>#raw!B89</t>
  </si>
  <si>
    <t>#raw!C89</t>
  </si>
  <si>
    <t>#raw!D89</t>
  </si>
  <si>
    <t>#raw!E89</t>
  </si>
  <si>
    <t>#raw!F89</t>
  </si>
  <si>
    <t>#raw!G89</t>
  </si>
  <si>
    <t>#raw!H89</t>
  </si>
  <si>
    <t>#raw!I89</t>
  </si>
  <si>
    <t>#raw!O89</t>
  </si>
  <si>
    <t>#raw!P89</t>
  </si>
  <si>
    <t>#raw!Q89</t>
  </si>
  <si>
    <t>#raw!R89</t>
  </si>
  <si>
    <t>#raw!S89</t>
  </si>
  <si>
    <t>#raw!T89</t>
  </si>
  <si>
    <t>#raw!U89</t>
  </si>
  <si>
    <t>#raw!V89</t>
  </si>
  <si>
    <t>#raw!A90</t>
  </si>
  <si>
    <t>#raw!B90</t>
  </si>
  <si>
    <t>#raw!C90</t>
  </si>
  <si>
    <t>#raw!D90</t>
  </si>
  <si>
    <t>#raw!E90</t>
  </si>
  <si>
    <t>#raw!F90</t>
  </si>
  <si>
    <t>#raw!G90</t>
  </si>
  <si>
    <t>#raw!H90</t>
  </si>
  <si>
    <t>#raw!I90</t>
  </si>
  <si>
    <t>#raw!O90</t>
  </si>
  <si>
    <t>#raw!P90</t>
  </si>
  <si>
    <t>#raw!Q90</t>
  </si>
  <si>
    <t>#raw!R90</t>
  </si>
  <si>
    <t>#raw!S90</t>
  </si>
  <si>
    <t>#raw!T90</t>
  </si>
  <si>
    <t>#raw!U90</t>
  </si>
  <si>
    <t>#raw!V90</t>
  </si>
  <si>
    <t>#raw!A91</t>
  </si>
  <si>
    <t>#raw!B91</t>
  </si>
  <si>
    <t>#raw!C91</t>
  </si>
  <si>
    <t>#raw!D91</t>
  </si>
  <si>
    <t>#raw!E91</t>
  </si>
  <si>
    <t>#raw!F91</t>
  </si>
  <si>
    <t>#raw!G91</t>
  </si>
  <si>
    <t>#raw!H91</t>
  </si>
  <si>
    <t>#raw!I91</t>
  </si>
  <si>
    <t>#raw!O91</t>
  </si>
  <si>
    <t>#raw!P91</t>
  </si>
  <si>
    <t>#raw!Q91</t>
  </si>
  <si>
    <t>#raw!R91</t>
  </si>
  <si>
    <t>#raw!S91</t>
  </si>
  <si>
    <t>#raw!T91</t>
  </si>
  <si>
    <t>#raw!U91</t>
  </si>
  <si>
    <t>#raw!V91</t>
  </si>
  <si>
    <t>#raw!A92</t>
  </si>
  <si>
    <t>#raw!B92</t>
  </si>
  <si>
    <t>#raw!C92</t>
  </si>
  <si>
    <t>#raw!D92</t>
  </si>
  <si>
    <t>#raw!E92</t>
  </si>
  <si>
    <t>#raw!F92</t>
  </si>
  <si>
    <t>#raw!G92</t>
  </si>
  <si>
    <t>#raw!H92</t>
  </si>
  <si>
    <t>#raw!I92</t>
  </si>
  <si>
    <t>#raw!O92</t>
  </si>
  <si>
    <t>#raw!P92</t>
  </si>
  <si>
    <t>#raw!Q92</t>
  </si>
  <si>
    <t>#raw!R92</t>
  </si>
  <si>
    <t>#raw!S92</t>
  </si>
  <si>
    <t>#raw!T92</t>
  </si>
  <si>
    <t>#raw!U92</t>
  </si>
  <si>
    <t>#raw!V92</t>
  </si>
  <si>
    <t>#raw!A93</t>
  </si>
  <si>
    <t>#raw!B93</t>
  </si>
  <si>
    <t>#raw!C93</t>
  </si>
  <si>
    <t>#raw!D93</t>
  </si>
  <si>
    <t>#raw!E93</t>
  </si>
  <si>
    <t>#raw!F93</t>
  </si>
  <si>
    <t>#raw!G93</t>
  </si>
  <si>
    <t>#raw!H93</t>
  </si>
  <si>
    <t>#raw!I93</t>
  </si>
  <si>
    <t>#raw!O93</t>
  </si>
  <si>
    <t>#raw!P93</t>
  </si>
  <si>
    <t>#raw!Q93</t>
  </si>
  <si>
    <t>#raw!R93</t>
  </si>
  <si>
    <t>#raw!S93</t>
  </si>
  <si>
    <t>#raw!T93</t>
  </si>
  <si>
    <t>#raw!U93</t>
  </si>
  <si>
    <t>#raw!V93</t>
  </si>
  <si>
    <t>#raw!A94</t>
  </si>
  <si>
    <t>#raw!B94</t>
  </si>
  <si>
    <t>#raw!C94</t>
  </si>
  <si>
    <t>#raw!D94</t>
  </si>
  <si>
    <t>#raw!E94</t>
  </si>
  <si>
    <t>#raw!F94</t>
  </si>
  <si>
    <t>#raw!G94</t>
  </si>
  <si>
    <t>#raw!H94</t>
  </si>
  <si>
    <t>#raw!I94</t>
  </si>
  <si>
    <t>#raw!O94</t>
  </si>
  <si>
    <t>#raw!P94</t>
  </si>
  <si>
    <t>#raw!Q94</t>
  </si>
  <si>
    <t>#raw!R94</t>
  </si>
  <si>
    <t>#raw!S94</t>
  </si>
  <si>
    <t>#raw!T94</t>
  </si>
  <si>
    <t>#raw!U94</t>
  </si>
  <si>
    <t>#raw!V94</t>
  </si>
  <si>
    <t>#raw!A95</t>
  </si>
  <si>
    <t>#raw!B95</t>
  </si>
  <si>
    <t>#raw!C95</t>
  </si>
  <si>
    <t>#raw!D95</t>
  </si>
  <si>
    <t>#raw!E95</t>
  </si>
  <si>
    <t>#raw!F95</t>
  </si>
  <si>
    <t>#raw!G95</t>
  </si>
  <si>
    <t>#raw!H95</t>
  </si>
  <si>
    <t>#raw!I95</t>
  </si>
  <si>
    <t>#raw!O95</t>
  </si>
  <si>
    <t>#raw!P95</t>
  </si>
  <si>
    <t>#raw!Q95</t>
  </si>
  <si>
    <t>#raw!R95</t>
  </si>
  <si>
    <t>#raw!S95</t>
  </si>
  <si>
    <t>#raw!T95</t>
  </si>
  <si>
    <t>#raw!U95</t>
  </si>
  <si>
    <t>#raw!V95</t>
  </si>
  <si>
    <t>#raw!A96</t>
  </si>
  <si>
    <t>#raw!B96</t>
  </si>
  <si>
    <t>#raw!C96</t>
  </si>
  <si>
    <t>#raw!D96</t>
  </si>
  <si>
    <t>#raw!E96</t>
  </si>
  <si>
    <t>#raw!F96</t>
  </si>
  <si>
    <t>#raw!G96</t>
  </si>
  <si>
    <t>#raw!H96</t>
  </si>
  <si>
    <t>#raw!I96</t>
  </si>
  <si>
    <t>#raw!O96</t>
  </si>
  <si>
    <t>#raw!P96</t>
  </si>
  <si>
    <t>#raw!Q96</t>
  </si>
  <si>
    <t>#raw!R96</t>
  </si>
  <si>
    <t>#raw!S96</t>
  </si>
  <si>
    <t>#raw!T96</t>
  </si>
  <si>
    <t>#raw!U96</t>
  </si>
  <si>
    <t>#raw!V96</t>
  </si>
  <si>
    <t>#raw!A97</t>
  </si>
  <si>
    <t>#raw!B97</t>
  </si>
  <si>
    <t>#raw!C97</t>
  </si>
  <si>
    <t>#raw!D97</t>
  </si>
  <si>
    <t>#raw!E97</t>
  </si>
  <si>
    <t>#raw!F97</t>
  </si>
  <si>
    <t>#raw!G97</t>
  </si>
  <si>
    <t>#raw!H97</t>
  </si>
  <si>
    <t>#raw!I97</t>
  </si>
  <si>
    <t>#raw!O97</t>
  </si>
  <si>
    <t>#raw!P97</t>
  </si>
  <si>
    <t>#raw!Q97</t>
  </si>
  <si>
    <t>#raw!R97</t>
  </si>
  <si>
    <t>#raw!S97</t>
  </si>
  <si>
    <t>#raw!T97</t>
  </si>
  <si>
    <t>#raw!U97</t>
  </si>
  <si>
    <t>#raw!V97</t>
  </si>
  <si>
    <t>#raw!A98</t>
  </si>
  <si>
    <t>#raw!B98</t>
  </si>
  <si>
    <t>#raw!C98</t>
  </si>
  <si>
    <t>#raw!D98</t>
  </si>
  <si>
    <t>#raw!E98</t>
  </si>
  <si>
    <t>#raw!F98</t>
  </si>
  <si>
    <t>#raw!G98</t>
  </si>
  <si>
    <t>#raw!H98</t>
  </si>
  <si>
    <t>#raw!I98</t>
  </si>
  <si>
    <t>#raw!O98</t>
  </si>
  <si>
    <t>#raw!P98</t>
  </si>
  <si>
    <t>#raw!Q98</t>
  </si>
  <si>
    <t>#raw!R98</t>
  </si>
  <si>
    <t>#raw!S98</t>
  </si>
  <si>
    <t>#raw!T98</t>
  </si>
  <si>
    <t>#raw!U98</t>
  </si>
  <si>
    <t>#raw!V98</t>
  </si>
  <si>
    <t>#raw!A99</t>
  </si>
  <si>
    <t>#raw!B99</t>
  </si>
  <si>
    <t>#raw!C99</t>
  </si>
  <si>
    <t>#raw!D99</t>
  </si>
  <si>
    <t>#raw!E99</t>
  </si>
  <si>
    <t>#raw!F99</t>
  </si>
  <si>
    <t>#raw!G99</t>
  </si>
  <si>
    <t>#raw!H99</t>
  </si>
  <si>
    <t>#raw!I99</t>
  </si>
  <si>
    <t>#raw!O99</t>
  </si>
  <si>
    <t>#raw!P99</t>
  </si>
  <si>
    <t>#raw!Q99</t>
  </si>
  <si>
    <t>#raw!R99</t>
  </si>
  <si>
    <t>#raw!S99</t>
  </si>
  <si>
    <t>#raw!T99</t>
  </si>
  <si>
    <t>#raw!U99</t>
  </si>
  <si>
    <t>#raw!V99</t>
  </si>
  <si>
    <t>#raw!A100</t>
  </si>
  <si>
    <t>#raw!B100</t>
  </si>
  <si>
    <t>#raw!C100</t>
  </si>
  <si>
    <t>#raw!D100</t>
  </si>
  <si>
    <t>#raw!E100</t>
  </si>
  <si>
    <t>#raw!F100</t>
  </si>
  <si>
    <t>#raw!G100</t>
  </si>
  <si>
    <t>#raw!H100</t>
  </si>
  <si>
    <t>#raw!I100</t>
  </si>
  <si>
    <t>#raw!O100</t>
  </si>
  <si>
    <t>#raw!P100</t>
  </si>
  <si>
    <t>#raw!Q100</t>
  </si>
  <si>
    <t>#raw!R100</t>
  </si>
  <si>
    <t>#raw!S100</t>
  </si>
  <si>
    <t>#raw!T100</t>
  </si>
  <si>
    <t>#raw!U100</t>
  </si>
  <si>
    <t>#raw!V100</t>
  </si>
  <si>
    <t>#raw!A101</t>
  </si>
  <si>
    <t>#raw!B101</t>
  </si>
  <si>
    <t>#raw!C101</t>
  </si>
  <si>
    <t>#raw!D101</t>
  </si>
  <si>
    <t>#raw!E101</t>
  </si>
  <si>
    <t>#raw!F101</t>
  </si>
  <si>
    <t>#raw!G101</t>
  </si>
  <si>
    <t>#raw!H101</t>
  </si>
  <si>
    <t>#raw!I101</t>
  </si>
  <si>
    <t>#raw!O101</t>
  </si>
  <si>
    <t>#raw!P101</t>
  </si>
  <si>
    <t>#raw!Q101</t>
  </si>
  <si>
    <t>#raw!R101</t>
  </si>
  <si>
    <t>#raw!S101</t>
  </si>
  <si>
    <t>#raw!T101</t>
  </si>
  <si>
    <t>#raw!U101</t>
  </si>
  <si>
    <t>#raw!V101</t>
  </si>
  <si>
    <t>#raw!A102</t>
  </si>
  <si>
    <t>#raw!B102</t>
  </si>
  <si>
    <t>#raw!C102</t>
  </si>
  <si>
    <t>#raw!D102</t>
  </si>
  <si>
    <t>#raw!E102</t>
  </si>
  <si>
    <t>#raw!F102</t>
  </si>
  <si>
    <t>#raw!G102</t>
  </si>
  <si>
    <t>#raw!H102</t>
  </si>
  <si>
    <t>#raw!I102</t>
  </si>
  <si>
    <t>#raw!O102</t>
  </si>
  <si>
    <t>#raw!P102</t>
  </si>
  <si>
    <t>#raw!Q102</t>
  </si>
  <si>
    <t>#raw!R102</t>
  </si>
  <si>
    <t>#raw!S102</t>
  </si>
  <si>
    <t>#raw!T102</t>
  </si>
  <si>
    <t>#raw!U102</t>
  </si>
  <si>
    <t>#raw!V102</t>
  </si>
  <si>
    <t>#raw!A103</t>
  </si>
  <si>
    <t>#raw!B103</t>
  </si>
  <si>
    <t>#raw!C103</t>
  </si>
  <si>
    <t>#raw!D103</t>
  </si>
  <si>
    <t>#raw!E103</t>
  </si>
  <si>
    <t>#raw!F103</t>
  </si>
  <si>
    <t>#raw!G103</t>
  </si>
  <si>
    <t>#raw!H103</t>
  </si>
  <si>
    <t>#raw!I103</t>
  </si>
  <si>
    <t>#raw!O103</t>
  </si>
  <si>
    <t>#raw!P103</t>
  </si>
  <si>
    <t>#raw!Q103</t>
  </si>
  <si>
    <t>#raw!R103</t>
  </si>
  <si>
    <t>#raw!S103</t>
  </si>
  <si>
    <t>#raw!T103</t>
  </si>
  <si>
    <t>#raw!U103</t>
  </si>
  <si>
    <t>#raw!V103</t>
  </si>
  <si>
    <t>#raw!A104</t>
  </si>
  <si>
    <t>#raw!B104</t>
  </si>
  <si>
    <t>#raw!C104</t>
  </si>
  <si>
    <t>#raw!D104</t>
  </si>
  <si>
    <t>#raw!E104</t>
  </si>
  <si>
    <t>#raw!F104</t>
  </si>
  <si>
    <t>#raw!G104</t>
  </si>
  <si>
    <t>#raw!H104</t>
  </si>
  <si>
    <t>#raw!I104</t>
  </si>
  <si>
    <t>#raw!O104</t>
  </si>
  <si>
    <t>#raw!P104</t>
  </si>
  <si>
    <t>#raw!Q104</t>
  </si>
  <si>
    <t>#raw!R104</t>
  </si>
  <si>
    <t>#raw!S104</t>
  </si>
  <si>
    <t>#raw!T104</t>
  </si>
  <si>
    <t>#raw!U104</t>
  </si>
  <si>
    <t>#raw!V104</t>
  </si>
  <si>
    <t>#raw!A105</t>
  </si>
  <si>
    <t>#raw!B105</t>
  </si>
  <si>
    <t>#raw!C105</t>
  </si>
  <si>
    <t>#raw!D105</t>
  </si>
  <si>
    <t>#raw!E105</t>
  </si>
  <si>
    <t>#raw!F105</t>
  </si>
  <si>
    <t>#raw!G105</t>
  </si>
  <si>
    <t>#raw!H105</t>
  </si>
  <si>
    <t>#raw!I105</t>
  </si>
  <si>
    <t>#raw!O105</t>
  </si>
  <si>
    <t>#raw!P105</t>
  </si>
  <si>
    <t>#raw!Q105</t>
  </si>
  <si>
    <t>#raw!R105</t>
  </si>
  <si>
    <t>#raw!S105</t>
  </si>
  <si>
    <t>#raw!T105</t>
  </si>
  <si>
    <t>#raw!U105</t>
  </si>
  <si>
    <t>#raw!V105</t>
  </si>
  <si>
    <t>#raw!A106</t>
  </si>
  <si>
    <t>#raw!B106</t>
  </si>
  <si>
    <t>#raw!C106</t>
  </si>
  <si>
    <t>#raw!D106</t>
  </si>
  <si>
    <t>#raw!E106</t>
  </si>
  <si>
    <t>#raw!F106</t>
  </si>
  <si>
    <t>#raw!G106</t>
  </si>
  <si>
    <t>#raw!H106</t>
  </si>
  <si>
    <t>#raw!I106</t>
  </si>
  <si>
    <t>#raw!O106</t>
  </si>
  <si>
    <t>#raw!P106</t>
  </si>
  <si>
    <t>#raw!Q106</t>
  </si>
  <si>
    <t>#raw!R106</t>
  </si>
  <si>
    <t>#raw!S106</t>
  </si>
  <si>
    <t>#raw!T106</t>
  </si>
  <si>
    <t>#raw!U106</t>
  </si>
  <si>
    <t>#raw!V106</t>
  </si>
  <si>
    <t>#raw!A107</t>
  </si>
  <si>
    <t>#raw!B107</t>
  </si>
  <si>
    <t>#raw!C107</t>
  </si>
  <si>
    <t>#raw!D107</t>
  </si>
  <si>
    <t>#raw!E107</t>
  </si>
  <si>
    <t>#raw!F107</t>
  </si>
  <si>
    <t>#raw!G107</t>
  </si>
  <si>
    <t>#raw!H107</t>
  </si>
  <si>
    <t>#raw!I107</t>
  </si>
  <si>
    <t>#raw!O107</t>
  </si>
  <si>
    <t>#raw!P107</t>
  </si>
  <si>
    <t>#raw!Q107</t>
  </si>
  <si>
    <t>#raw!R107</t>
  </si>
  <si>
    <t>#raw!S107</t>
  </si>
  <si>
    <t>#raw!T107</t>
  </si>
  <si>
    <t>#raw!U107</t>
  </si>
  <si>
    <t>#raw!V107</t>
  </si>
  <si>
    <t>#raw!A108</t>
  </si>
  <si>
    <t>#raw!B108</t>
  </si>
  <si>
    <t>#raw!C108</t>
  </si>
  <si>
    <t>#raw!D108</t>
  </si>
  <si>
    <t>#raw!E108</t>
  </si>
  <si>
    <t>#raw!F108</t>
  </si>
  <si>
    <t>#raw!G108</t>
  </si>
  <si>
    <t>#raw!H108</t>
  </si>
  <si>
    <t>#raw!I108</t>
  </si>
  <si>
    <t>#raw!O108</t>
  </si>
  <si>
    <t>#raw!P108</t>
  </si>
  <si>
    <t>#raw!Q108</t>
  </si>
  <si>
    <t>#raw!R108</t>
  </si>
  <si>
    <t>#raw!S108</t>
  </si>
  <si>
    <t>#raw!T108</t>
  </si>
  <si>
    <t>#raw!U108</t>
  </si>
  <si>
    <t>#raw!V108</t>
  </si>
  <si>
    <t>#raw!A109</t>
  </si>
  <si>
    <t>#raw!B109</t>
  </si>
  <si>
    <t>#raw!C109</t>
  </si>
  <si>
    <t>#raw!D109</t>
  </si>
  <si>
    <t>#raw!E109</t>
  </si>
  <si>
    <t>#raw!F109</t>
  </si>
  <si>
    <t>#raw!G109</t>
  </si>
  <si>
    <t>#raw!H109</t>
  </si>
  <si>
    <t>#raw!I109</t>
  </si>
  <si>
    <t>#raw!O109</t>
  </si>
  <si>
    <t>#raw!P109</t>
  </si>
  <si>
    <t>#raw!Q109</t>
  </si>
  <si>
    <t>#raw!R109</t>
  </si>
  <si>
    <t>#raw!S109</t>
  </si>
  <si>
    <t>#raw!T109</t>
  </si>
  <si>
    <t>#raw!U109</t>
  </si>
  <si>
    <t>#raw!V109</t>
  </si>
  <si>
    <t>#raw!A110</t>
  </si>
  <si>
    <t>#raw!B110</t>
  </si>
  <si>
    <t>#raw!C110</t>
  </si>
  <si>
    <t>#raw!D110</t>
  </si>
  <si>
    <t>#raw!E110</t>
  </si>
  <si>
    <t>#raw!F110</t>
  </si>
  <si>
    <t>#raw!G110</t>
  </si>
  <si>
    <t>#raw!H110</t>
  </si>
  <si>
    <t>#raw!I110</t>
  </si>
  <si>
    <t>#raw!O110</t>
  </si>
  <si>
    <t>#raw!P110</t>
  </si>
  <si>
    <t>#raw!Q110</t>
  </si>
  <si>
    <t>#raw!R110</t>
  </si>
  <si>
    <t>#raw!S110</t>
  </si>
  <si>
    <t>#raw!T110</t>
  </si>
  <si>
    <t>#raw!U110</t>
  </si>
  <si>
    <t>#raw!V110</t>
  </si>
  <si>
    <t>#raw!A111</t>
  </si>
  <si>
    <t>#raw!B111</t>
  </si>
  <si>
    <t>#raw!C111</t>
  </si>
  <si>
    <t>#raw!D111</t>
  </si>
  <si>
    <t>#raw!E111</t>
  </si>
  <si>
    <t>#raw!F111</t>
  </si>
  <si>
    <t>#raw!G111</t>
  </si>
  <si>
    <t>#raw!H111</t>
  </si>
  <si>
    <t>#raw!I111</t>
  </si>
  <si>
    <t>#raw!O111</t>
  </si>
  <si>
    <t>#raw!P111</t>
  </si>
  <si>
    <t>#raw!Q111</t>
  </si>
  <si>
    <t>#raw!R111</t>
  </si>
  <si>
    <t>#raw!S111</t>
  </si>
  <si>
    <t>#raw!T111</t>
  </si>
  <si>
    <t>#raw!U111</t>
  </si>
  <si>
    <t>#raw!V111</t>
  </si>
  <si>
    <t>#raw!A112</t>
  </si>
  <si>
    <t>#raw!B112</t>
  </si>
  <si>
    <t>#raw!C112</t>
  </si>
  <si>
    <t>#raw!D112</t>
  </si>
  <si>
    <t>#raw!E112</t>
  </si>
  <si>
    <t>#raw!F112</t>
  </si>
  <si>
    <t>#raw!G112</t>
  </si>
  <si>
    <t>#raw!H112</t>
  </si>
  <si>
    <t>#raw!I112</t>
  </si>
  <si>
    <t>#raw!O112</t>
  </si>
  <si>
    <t>#raw!P112</t>
  </si>
  <si>
    <t>#raw!Q112</t>
  </si>
  <si>
    <t>#raw!R112</t>
  </si>
  <si>
    <t>#raw!S112</t>
  </si>
  <si>
    <t>#raw!T112</t>
  </si>
  <si>
    <t>#raw!U112</t>
  </si>
  <si>
    <t>#raw!V112</t>
  </si>
  <si>
    <t>#raw!A113</t>
  </si>
  <si>
    <t>#raw!B113</t>
  </si>
  <si>
    <t>#raw!C113</t>
  </si>
  <si>
    <t>#raw!D113</t>
  </si>
  <si>
    <t>#raw!E113</t>
  </si>
  <si>
    <t>#raw!F113</t>
  </si>
  <si>
    <t>#raw!G113</t>
  </si>
  <si>
    <t>#raw!H113</t>
  </si>
  <si>
    <t>#raw!I113</t>
  </si>
  <si>
    <t>#raw!O113</t>
  </si>
  <si>
    <t>#raw!P113</t>
  </si>
  <si>
    <t>#raw!Q113</t>
  </si>
  <si>
    <t>#raw!R113</t>
  </si>
  <si>
    <t>#raw!S113</t>
  </si>
  <si>
    <t>#raw!T113</t>
  </si>
  <si>
    <t>#raw!U113</t>
  </si>
  <si>
    <t>#raw!V113</t>
  </si>
  <si>
    <t>#raw!A114</t>
  </si>
  <si>
    <t>#raw!B114</t>
  </si>
  <si>
    <t>#raw!C114</t>
  </si>
  <si>
    <t>#raw!D114</t>
  </si>
  <si>
    <t>#raw!E114</t>
  </si>
  <si>
    <t>#raw!F114</t>
  </si>
  <si>
    <t>#raw!G114</t>
  </si>
  <si>
    <t>#raw!H114</t>
  </si>
  <si>
    <t>#raw!I114</t>
  </si>
  <si>
    <t>#raw!O114</t>
  </si>
  <si>
    <t>#raw!P114</t>
  </si>
  <si>
    <t>#raw!Q114</t>
  </si>
  <si>
    <t>#raw!R114</t>
  </si>
  <si>
    <t>#raw!S114</t>
  </si>
  <si>
    <t>#raw!T114</t>
  </si>
  <si>
    <t>#raw!U114</t>
  </si>
  <si>
    <t>#raw!V114</t>
  </si>
  <si>
    <t>#raw!A115</t>
  </si>
  <si>
    <t>#raw!B115</t>
  </si>
  <si>
    <t>#raw!C115</t>
  </si>
  <si>
    <t>#raw!D115</t>
  </si>
  <si>
    <t>#raw!E115</t>
  </si>
  <si>
    <t>#raw!F115</t>
  </si>
  <si>
    <t>#raw!G115</t>
  </si>
  <si>
    <t>#raw!H115</t>
  </si>
  <si>
    <t>#raw!I115</t>
  </si>
  <si>
    <t>#raw!O115</t>
  </si>
  <si>
    <t>#raw!P115</t>
  </si>
  <si>
    <t>#raw!Q115</t>
  </si>
  <si>
    <t>#raw!R115</t>
  </si>
  <si>
    <t>#raw!S115</t>
  </si>
  <si>
    <t>#raw!T115</t>
  </si>
  <si>
    <t>#raw!U115</t>
  </si>
  <si>
    <t>#raw!V115</t>
  </si>
  <si>
    <t>#raw!A116</t>
  </si>
  <si>
    <t>#raw!B116</t>
  </si>
  <si>
    <t>#raw!C116</t>
  </si>
  <si>
    <t>#raw!D116</t>
  </si>
  <si>
    <t>#raw!E116</t>
  </si>
  <si>
    <t>#raw!F116</t>
  </si>
  <si>
    <t>#raw!G116</t>
  </si>
  <si>
    <t>#raw!H116</t>
  </si>
  <si>
    <t>#raw!I116</t>
  </si>
  <si>
    <t>#raw!O116</t>
  </si>
  <si>
    <t>#raw!P116</t>
  </si>
  <si>
    <t>#raw!Q116</t>
  </si>
  <si>
    <t>#raw!R116</t>
  </si>
  <si>
    <t>#raw!S116</t>
  </si>
  <si>
    <t>#raw!T116</t>
  </si>
  <si>
    <t>#raw!U116</t>
  </si>
  <si>
    <t>#raw!V116</t>
  </si>
  <si>
    <t>#raw!A117</t>
  </si>
  <si>
    <t>#raw!B117</t>
  </si>
  <si>
    <t>#raw!C117</t>
  </si>
  <si>
    <t>#raw!D117</t>
  </si>
  <si>
    <t>#raw!E117</t>
  </si>
  <si>
    <t>#raw!F117</t>
  </si>
  <si>
    <t>#raw!G117</t>
  </si>
  <si>
    <t>#raw!H117</t>
  </si>
  <si>
    <t>#raw!I117</t>
  </si>
  <si>
    <t>#raw!O117</t>
  </si>
  <si>
    <t>#raw!P117</t>
  </si>
  <si>
    <t>#raw!Q117</t>
  </si>
  <si>
    <t>#raw!R117</t>
  </si>
  <si>
    <t>#raw!S117</t>
  </si>
  <si>
    <t>#raw!T117</t>
  </si>
  <si>
    <t>#raw!U117</t>
  </si>
  <si>
    <t>#raw!V117</t>
  </si>
  <si>
    <t>#raw!A118</t>
  </si>
  <si>
    <t>#raw!B118</t>
  </si>
  <si>
    <t>#raw!C118</t>
  </si>
  <si>
    <t>#raw!D118</t>
  </si>
  <si>
    <t>#raw!E118</t>
  </si>
  <si>
    <t>#raw!F118</t>
  </si>
  <si>
    <t>#raw!G118</t>
  </si>
  <si>
    <t>#raw!H118</t>
  </si>
  <si>
    <t>#raw!I118</t>
  </si>
  <si>
    <t>#raw!O118</t>
  </si>
  <si>
    <t>#raw!P118</t>
  </si>
  <si>
    <t>#raw!Q118</t>
  </si>
  <si>
    <t>#raw!R118</t>
  </si>
  <si>
    <t>#raw!S118</t>
  </si>
  <si>
    <t>#raw!T118</t>
  </si>
  <si>
    <t>#raw!U118</t>
  </si>
  <si>
    <t>#raw!V118</t>
  </si>
  <si>
    <t>#raw!A119</t>
  </si>
  <si>
    <t>#raw!B119</t>
  </si>
  <si>
    <t>#raw!C119</t>
  </si>
  <si>
    <t>#raw!D119</t>
  </si>
  <si>
    <t>#raw!E119</t>
  </si>
  <si>
    <t>#raw!F119</t>
  </si>
  <si>
    <t>#raw!G119</t>
  </si>
  <si>
    <t>#raw!H119</t>
  </si>
  <si>
    <t>#raw!I119</t>
  </si>
  <si>
    <t>#raw!O119</t>
  </si>
  <si>
    <t>#raw!P119</t>
  </si>
  <si>
    <t>#raw!Q119</t>
  </si>
  <si>
    <t>#raw!R119</t>
  </si>
  <si>
    <t>#raw!S119</t>
  </si>
  <si>
    <t>#raw!T119</t>
  </si>
  <si>
    <t>#raw!U119</t>
  </si>
  <si>
    <t>#raw!V119</t>
  </si>
  <si>
    <t>#raw!A120</t>
  </si>
  <si>
    <t>#raw!B120</t>
  </si>
  <si>
    <t>#raw!C120</t>
  </si>
  <si>
    <t>#raw!D120</t>
  </si>
  <si>
    <t>#raw!E120</t>
  </si>
  <si>
    <t>#raw!F120</t>
  </si>
  <si>
    <t>#raw!G120</t>
  </si>
  <si>
    <t>#raw!H120</t>
  </si>
  <si>
    <t>#raw!I120</t>
  </si>
  <si>
    <t>#raw!O120</t>
  </si>
  <si>
    <t>#raw!P120</t>
  </si>
  <si>
    <t>#raw!Q120</t>
  </si>
  <si>
    <t>#raw!R120</t>
  </si>
  <si>
    <t>#raw!S120</t>
  </si>
  <si>
    <t>#raw!T120</t>
  </si>
  <si>
    <t>#raw!U120</t>
  </si>
  <si>
    <t>#raw!V120</t>
  </si>
  <si>
    <t>#raw!A121</t>
  </si>
  <si>
    <t>#raw!B121</t>
  </si>
  <si>
    <t>#raw!C121</t>
  </si>
  <si>
    <t>#raw!D121</t>
  </si>
  <si>
    <t>#raw!E121</t>
  </si>
  <si>
    <t>#raw!F121</t>
  </si>
  <si>
    <t>#raw!G121</t>
  </si>
  <si>
    <t>#raw!H121</t>
  </si>
  <si>
    <t>#raw!I121</t>
  </si>
  <si>
    <t>#raw!O121</t>
  </si>
  <si>
    <t>#raw!P121</t>
  </si>
  <si>
    <t>#raw!Q121</t>
  </si>
  <si>
    <t>#raw!R121</t>
  </si>
  <si>
    <t>#raw!S121</t>
  </si>
  <si>
    <t>#raw!T121</t>
  </si>
  <si>
    <t>#raw!U121</t>
  </si>
  <si>
    <t>#raw!V121</t>
  </si>
  <si>
    <t>#raw!A122</t>
  </si>
  <si>
    <t>#raw!B122</t>
  </si>
  <si>
    <t>#raw!C122</t>
  </si>
  <si>
    <t>#raw!D122</t>
  </si>
  <si>
    <t>#raw!E122</t>
  </si>
  <si>
    <t>#raw!F122</t>
  </si>
  <si>
    <t>#raw!G122</t>
  </si>
  <si>
    <t>#raw!H122</t>
  </si>
  <si>
    <t>#raw!I122</t>
  </si>
  <si>
    <t>#raw!O122</t>
  </si>
  <si>
    <t>#raw!P122</t>
  </si>
  <si>
    <t>#raw!Q122</t>
  </si>
  <si>
    <t>#raw!R122</t>
  </si>
  <si>
    <t>#raw!S122</t>
  </si>
  <si>
    <t>#raw!T122</t>
  </si>
  <si>
    <t>#raw!U122</t>
  </si>
  <si>
    <t>#raw!V122</t>
  </si>
  <si>
    <t>#raw!A123</t>
  </si>
  <si>
    <t>#raw!B123</t>
  </si>
  <si>
    <t>#raw!C123</t>
  </si>
  <si>
    <t>#raw!D123</t>
  </si>
  <si>
    <t>#raw!E123</t>
  </si>
  <si>
    <t>#raw!F123</t>
  </si>
  <si>
    <t>#raw!G123</t>
  </si>
  <si>
    <t>#raw!H123</t>
  </si>
  <si>
    <t>#raw!I123</t>
  </si>
  <si>
    <t>#raw!O123</t>
  </si>
  <si>
    <t>#raw!P123</t>
  </si>
  <si>
    <t>#raw!Q123</t>
  </si>
  <si>
    <t>#raw!R123</t>
  </si>
  <si>
    <t>#raw!S123</t>
  </si>
  <si>
    <t>#raw!T123</t>
  </si>
  <si>
    <t>#raw!U123</t>
  </si>
  <si>
    <t>#raw!V123</t>
  </si>
  <si>
    <t>#raw!A124</t>
  </si>
  <si>
    <t>#raw!B124</t>
  </si>
  <si>
    <t>#raw!C124</t>
  </si>
  <si>
    <t>#raw!D124</t>
  </si>
  <si>
    <t>#raw!E124</t>
  </si>
  <si>
    <t>#raw!F124</t>
  </si>
  <si>
    <t>#raw!G124</t>
  </si>
  <si>
    <t>#raw!H124</t>
  </si>
  <si>
    <t>#raw!I124</t>
  </si>
  <si>
    <t>#raw!O124</t>
  </si>
  <si>
    <t>#raw!P124</t>
  </si>
  <si>
    <t>#raw!Q124</t>
  </si>
  <si>
    <t>#raw!R124</t>
  </si>
  <si>
    <t>#raw!S124</t>
  </si>
  <si>
    <t>#raw!T124</t>
  </si>
  <si>
    <t>#raw!U124</t>
  </si>
  <si>
    <t>#raw!V124</t>
  </si>
  <si>
    <t>#raw!A125</t>
  </si>
  <si>
    <t>#raw!B125</t>
  </si>
  <si>
    <t>#raw!C125</t>
  </si>
  <si>
    <t>#raw!D125</t>
  </si>
  <si>
    <t>#raw!E125</t>
  </si>
  <si>
    <t>#raw!F125</t>
  </si>
  <si>
    <t>#raw!G125</t>
  </si>
  <si>
    <t>#raw!H125</t>
  </si>
  <si>
    <t>#raw!I125</t>
  </si>
  <si>
    <t>#raw!O125</t>
  </si>
  <si>
    <t>#raw!P125</t>
  </si>
  <si>
    <t>#raw!Q125</t>
  </si>
  <si>
    <t>#raw!R125</t>
  </si>
  <si>
    <t>#raw!S125</t>
  </si>
  <si>
    <t>#raw!T125</t>
  </si>
  <si>
    <t>#raw!U125</t>
  </si>
  <si>
    <t>#raw!V125</t>
  </si>
  <si>
    <t>#raw!A126</t>
  </si>
  <si>
    <t>#raw!B126</t>
  </si>
  <si>
    <t>#raw!C126</t>
  </si>
  <si>
    <t>#raw!D126</t>
  </si>
  <si>
    <t>#raw!E126</t>
  </si>
  <si>
    <t>#raw!F126</t>
  </si>
  <si>
    <t>#raw!G126</t>
  </si>
  <si>
    <t>#raw!H126</t>
  </si>
  <si>
    <t>#raw!I126</t>
  </si>
  <si>
    <t>#raw!O126</t>
  </si>
  <si>
    <t>#raw!P126</t>
  </si>
  <si>
    <t>#raw!Q126</t>
  </si>
  <si>
    <t>#raw!R126</t>
  </si>
  <si>
    <t>#raw!S126</t>
  </si>
  <si>
    <t>#raw!T126</t>
  </si>
  <si>
    <t>#raw!U126</t>
  </si>
  <si>
    <t>#raw!V126</t>
  </si>
  <si>
    <t>#raw!A127</t>
  </si>
  <si>
    <t>#raw!B127</t>
  </si>
  <si>
    <t>#raw!C127</t>
  </si>
  <si>
    <t>#raw!D127</t>
  </si>
  <si>
    <t>#raw!E127</t>
  </si>
  <si>
    <t>#raw!F127</t>
  </si>
  <si>
    <t>#raw!G127</t>
  </si>
  <si>
    <t>#raw!H127</t>
  </si>
  <si>
    <t>#raw!I127</t>
  </si>
  <si>
    <t>#raw!O127</t>
  </si>
  <si>
    <t>#raw!P127</t>
  </si>
  <si>
    <t>#raw!Q127</t>
  </si>
  <si>
    <t>#raw!R127</t>
  </si>
  <si>
    <t>#raw!S127</t>
  </si>
  <si>
    <t>#raw!T127</t>
  </si>
  <si>
    <t>#raw!U127</t>
  </si>
  <si>
    <t>#raw!V127</t>
  </si>
  <si>
    <t>#raw!A128</t>
  </si>
  <si>
    <t>#raw!B128</t>
  </si>
  <si>
    <t>#raw!C128</t>
  </si>
  <si>
    <t>#raw!D128</t>
  </si>
  <si>
    <t>#raw!E128</t>
  </si>
  <si>
    <t>#raw!F128</t>
  </si>
  <si>
    <t>#raw!G128</t>
  </si>
  <si>
    <t>#raw!H128</t>
  </si>
  <si>
    <t>#raw!I128</t>
  </si>
  <si>
    <t>#raw!O128</t>
  </si>
  <si>
    <t>#raw!P128</t>
  </si>
  <si>
    <t>#raw!Q128</t>
  </si>
  <si>
    <t>#raw!R128</t>
  </si>
  <si>
    <t>#raw!S128</t>
  </si>
  <si>
    <t>#raw!T128</t>
  </si>
  <si>
    <t>#raw!U128</t>
  </si>
  <si>
    <t>#raw!V128</t>
  </si>
  <si>
    <t>#raw!A129</t>
  </si>
  <si>
    <t>#raw!B129</t>
  </si>
  <si>
    <t>#raw!C129</t>
  </si>
  <si>
    <t>#raw!D129</t>
  </si>
  <si>
    <t>#raw!E129</t>
  </si>
  <si>
    <t>#raw!F129</t>
  </si>
  <si>
    <t>#raw!G129</t>
  </si>
  <si>
    <t>#raw!H129</t>
  </si>
  <si>
    <t>#raw!I129</t>
  </si>
  <si>
    <t>#raw!O129</t>
  </si>
  <si>
    <t>#raw!P129</t>
  </si>
  <si>
    <t>#raw!Q129</t>
  </si>
  <si>
    <t>#raw!R129</t>
  </si>
  <si>
    <t>#raw!S129</t>
  </si>
  <si>
    <t>#raw!T129</t>
  </si>
  <si>
    <t>#raw!U129</t>
  </si>
  <si>
    <t>#raw!V129</t>
  </si>
  <si>
    <t>#raw!A130</t>
  </si>
  <si>
    <t>#raw!B130</t>
  </si>
  <si>
    <t>#raw!C130</t>
  </si>
  <si>
    <t>#raw!D130</t>
  </si>
  <si>
    <t>#raw!E130</t>
  </si>
  <si>
    <t>#raw!F130</t>
  </si>
  <si>
    <t>#raw!G130</t>
  </si>
  <si>
    <t>#raw!H130</t>
  </si>
  <si>
    <t>#raw!I130</t>
  </si>
  <si>
    <t>#raw!O130</t>
  </si>
  <si>
    <t>#raw!P130</t>
  </si>
  <si>
    <t>#raw!Q130</t>
  </si>
  <si>
    <t>#raw!R130</t>
  </si>
  <si>
    <t>#raw!S130</t>
  </si>
  <si>
    <t>#raw!T130</t>
  </si>
  <si>
    <t>#raw!U130</t>
  </si>
  <si>
    <t>#raw!V130</t>
  </si>
  <si>
    <t>#raw!A131</t>
  </si>
  <si>
    <t>#raw!B131</t>
  </si>
  <si>
    <t>#raw!C131</t>
  </si>
  <si>
    <t>#raw!D131</t>
  </si>
  <si>
    <t>#raw!E131</t>
  </si>
  <si>
    <t>#raw!F131</t>
  </si>
  <si>
    <t>#raw!G131</t>
  </si>
  <si>
    <t>#raw!H131</t>
  </si>
  <si>
    <t>#raw!I131</t>
  </si>
  <si>
    <t>#raw!O131</t>
  </si>
  <si>
    <t>#raw!P131</t>
  </si>
  <si>
    <t>#raw!Q131</t>
  </si>
  <si>
    <t>#raw!R131</t>
  </si>
  <si>
    <t>#raw!S131</t>
  </si>
  <si>
    <t>#raw!T131</t>
  </si>
  <si>
    <t>#raw!U131</t>
  </si>
  <si>
    <t>#raw!V131</t>
  </si>
  <si>
    <t>#raw!A132</t>
  </si>
  <si>
    <t>#raw!B132</t>
  </si>
  <si>
    <t>#raw!C132</t>
  </si>
  <si>
    <t>#raw!D132</t>
  </si>
  <si>
    <t>#raw!E132</t>
  </si>
  <si>
    <t>#raw!F132</t>
  </si>
  <si>
    <t>#raw!G132</t>
  </si>
  <si>
    <t>#raw!H132</t>
  </si>
  <si>
    <t>#raw!I132</t>
  </si>
  <si>
    <t>#raw!O132</t>
  </si>
  <si>
    <t>#raw!P132</t>
  </si>
  <si>
    <t>#raw!Q132</t>
  </si>
  <si>
    <t>#raw!R132</t>
  </si>
  <si>
    <t>#raw!S132</t>
  </si>
  <si>
    <t>#raw!T132</t>
  </si>
  <si>
    <t>#raw!U132</t>
  </si>
  <si>
    <t>#raw!V132</t>
  </si>
  <si>
    <t>#raw!A133</t>
  </si>
  <si>
    <t>#raw!B133</t>
  </si>
  <si>
    <t>#raw!C133</t>
  </si>
  <si>
    <t>#raw!D133</t>
  </si>
  <si>
    <t>#raw!E133</t>
  </si>
  <si>
    <t>#raw!F133</t>
  </si>
  <si>
    <t>#raw!G133</t>
  </si>
  <si>
    <t>#raw!H133</t>
  </si>
  <si>
    <t>#raw!I133</t>
  </si>
  <si>
    <t>#raw!O133</t>
  </si>
  <si>
    <t>#raw!P133</t>
  </si>
  <si>
    <t>#raw!Q133</t>
  </si>
  <si>
    <t>#raw!R133</t>
  </si>
  <si>
    <t>#raw!S133</t>
  </si>
  <si>
    <t>#raw!T133</t>
  </si>
  <si>
    <t>#raw!U133</t>
  </si>
  <si>
    <t>#raw!V133</t>
  </si>
  <si>
    <t>#raw!A134</t>
  </si>
  <si>
    <t>#raw!B134</t>
  </si>
  <si>
    <t>#raw!C134</t>
  </si>
  <si>
    <t>#raw!D134</t>
  </si>
  <si>
    <t>#raw!E134</t>
  </si>
  <si>
    <t>#raw!F134</t>
  </si>
  <si>
    <t>#raw!G134</t>
  </si>
  <si>
    <t>#raw!H134</t>
  </si>
  <si>
    <t>#raw!I134</t>
  </si>
  <si>
    <t>#raw!O134</t>
  </si>
  <si>
    <t>#raw!P134</t>
  </si>
  <si>
    <t>#raw!Q134</t>
  </si>
  <si>
    <t>#raw!R134</t>
  </si>
  <si>
    <t>#raw!S134</t>
  </si>
  <si>
    <t>#raw!T134</t>
  </si>
  <si>
    <t>#raw!U134</t>
  </si>
  <si>
    <t>#raw!V134</t>
  </si>
  <si>
    <t>#raw!A135</t>
  </si>
  <si>
    <t>#raw!B135</t>
  </si>
  <si>
    <t>#raw!C135</t>
  </si>
  <si>
    <t>#raw!D135</t>
  </si>
  <si>
    <t>#raw!E135</t>
  </si>
  <si>
    <t>#raw!F135</t>
  </si>
  <si>
    <t>#raw!G135</t>
  </si>
  <si>
    <t>#raw!H135</t>
  </si>
  <si>
    <t>#raw!I135</t>
  </si>
  <si>
    <t>#raw!O135</t>
  </si>
  <si>
    <t>#raw!P135</t>
  </si>
  <si>
    <t>#raw!Q135</t>
  </si>
  <si>
    <t>#raw!R135</t>
  </si>
  <si>
    <t>#raw!S135</t>
  </si>
  <si>
    <t>#raw!T135</t>
  </si>
  <si>
    <t>#raw!U135</t>
  </si>
  <si>
    <t>#raw!V135</t>
  </si>
  <si>
    <t>#raw!A136</t>
  </si>
  <si>
    <t>#raw!B136</t>
  </si>
  <si>
    <t>#raw!C136</t>
  </si>
  <si>
    <t>#raw!D136</t>
  </si>
  <si>
    <t>#raw!E136</t>
  </si>
  <si>
    <t>#raw!F136</t>
  </si>
  <si>
    <t>#raw!G136</t>
  </si>
  <si>
    <t>#raw!H136</t>
  </si>
  <si>
    <t>#raw!I136</t>
  </si>
  <si>
    <t>#raw!O136</t>
  </si>
  <si>
    <t>#raw!P136</t>
  </si>
  <si>
    <t>#raw!Q136</t>
  </si>
  <si>
    <t>#raw!R136</t>
  </si>
  <si>
    <t>#raw!S136</t>
  </si>
  <si>
    <t>#raw!T136</t>
  </si>
  <si>
    <t>#raw!U136</t>
  </si>
  <si>
    <t>#raw!V136</t>
  </si>
  <si>
    <t>#raw!A137</t>
  </si>
  <si>
    <t>#raw!B137</t>
  </si>
  <si>
    <t>#raw!C137</t>
  </si>
  <si>
    <t>#raw!D137</t>
  </si>
  <si>
    <t>#raw!E137</t>
  </si>
  <si>
    <t>#raw!F137</t>
  </si>
  <si>
    <t>#raw!G137</t>
  </si>
  <si>
    <t>#raw!H137</t>
  </si>
  <si>
    <t>#raw!I137</t>
  </si>
  <si>
    <t>#raw!O137</t>
  </si>
  <si>
    <t>#raw!P137</t>
  </si>
  <si>
    <t>#raw!Q137</t>
  </si>
  <si>
    <t>#raw!R137</t>
  </si>
  <si>
    <t>#raw!S137</t>
  </si>
  <si>
    <t>#raw!T137</t>
  </si>
  <si>
    <t>#raw!U137</t>
  </si>
  <si>
    <t>#raw!V137</t>
  </si>
  <si>
    <t>#raw!A138</t>
  </si>
  <si>
    <t>#raw!B138</t>
  </si>
  <si>
    <t>#raw!C138</t>
  </si>
  <si>
    <t>#raw!D138</t>
  </si>
  <si>
    <t>#raw!E138</t>
  </si>
  <si>
    <t>#raw!F138</t>
  </si>
  <si>
    <t>#raw!G138</t>
  </si>
  <si>
    <t>#raw!H138</t>
  </si>
  <si>
    <t>#raw!I138</t>
  </si>
  <si>
    <t>#raw!O138</t>
  </si>
  <si>
    <t>#raw!P138</t>
  </si>
  <si>
    <t>#raw!Q138</t>
  </si>
  <si>
    <t>#raw!R138</t>
  </si>
  <si>
    <t>#raw!S138</t>
  </si>
  <si>
    <t>#raw!T138</t>
  </si>
  <si>
    <t>#raw!U138</t>
  </si>
  <si>
    <t>#raw!V138</t>
  </si>
  <si>
    <t>#raw!A139</t>
  </si>
  <si>
    <t>#raw!B139</t>
  </si>
  <si>
    <t>#raw!C139</t>
  </si>
  <si>
    <t>#raw!D139</t>
  </si>
  <si>
    <t>#raw!E139</t>
  </si>
  <si>
    <t>#raw!F139</t>
  </si>
  <si>
    <t>#raw!G139</t>
  </si>
  <si>
    <t>#raw!H139</t>
  </si>
  <si>
    <t>#raw!I139</t>
  </si>
  <si>
    <t>#raw!O139</t>
  </si>
  <si>
    <t>#raw!P139</t>
  </si>
  <si>
    <t>#raw!Q139</t>
  </si>
  <si>
    <t>#raw!R139</t>
  </si>
  <si>
    <t>#raw!S139</t>
  </si>
  <si>
    <t>#raw!T139</t>
  </si>
  <si>
    <t>#raw!U139</t>
  </si>
  <si>
    <t>#raw!V139</t>
  </si>
  <si>
    <t>#raw!A140</t>
  </si>
  <si>
    <t>#raw!B140</t>
  </si>
  <si>
    <t>#raw!C140</t>
  </si>
  <si>
    <t>#raw!D140</t>
  </si>
  <si>
    <t>#raw!E140</t>
  </si>
  <si>
    <t>#raw!F140</t>
  </si>
  <si>
    <t>#raw!G140</t>
  </si>
  <si>
    <t>#raw!H140</t>
  </si>
  <si>
    <t>#raw!I140</t>
  </si>
  <si>
    <t>#raw!O140</t>
  </si>
  <si>
    <t>#raw!P140</t>
  </si>
  <si>
    <t>#raw!Q140</t>
  </si>
  <si>
    <t>#raw!R140</t>
  </si>
  <si>
    <t>#raw!S140</t>
  </si>
  <si>
    <t>#raw!T140</t>
  </si>
  <si>
    <t>#raw!U140</t>
  </si>
  <si>
    <t>#raw!V140</t>
  </si>
  <si>
    <t>#raw!A141</t>
  </si>
  <si>
    <t>#raw!B141</t>
  </si>
  <si>
    <t>#raw!C141</t>
  </si>
  <si>
    <t>#raw!D141</t>
  </si>
  <si>
    <t>#raw!E141</t>
  </si>
  <si>
    <t>#raw!F141</t>
  </si>
  <si>
    <t>#raw!G141</t>
  </si>
  <si>
    <t>#raw!H141</t>
  </si>
  <si>
    <t>#raw!I141</t>
  </si>
  <si>
    <t>#raw!O141</t>
  </si>
  <si>
    <t>#raw!P141</t>
  </si>
  <si>
    <t>#raw!Q141</t>
  </si>
  <si>
    <t>#raw!R141</t>
  </si>
  <si>
    <t>#raw!S141</t>
  </si>
  <si>
    <t>#raw!T141</t>
  </si>
  <si>
    <t>#raw!U141</t>
  </si>
  <si>
    <t>#raw!V141</t>
  </si>
  <si>
    <t>#raw!A142</t>
  </si>
  <si>
    <t>#raw!B142</t>
  </si>
  <si>
    <t>#raw!C142</t>
  </si>
  <si>
    <t>#raw!D142</t>
  </si>
  <si>
    <t>#raw!E142</t>
  </si>
  <si>
    <t>#raw!F142</t>
  </si>
  <si>
    <t>#raw!G142</t>
  </si>
  <si>
    <t>#raw!H142</t>
  </si>
  <si>
    <t>#raw!I142</t>
  </si>
  <si>
    <t>#raw!O142</t>
  </si>
  <si>
    <t>#raw!P142</t>
  </si>
  <si>
    <t>#raw!Q142</t>
  </si>
  <si>
    <t>#raw!R142</t>
  </si>
  <si>
    <t>#raw!S142</t>
  </si>
  <si>
    <t>#raw!T142</t>
  </si>
  <si>
    <t>#raw!U142</t>
  </si>
  <si>
    <t>#raw!V142</t>
  </si>
  <si>
    <t>#raw!A143</t>
  </si>
  <si>
    <t>#raw!B143</t>
  </si>
  <si>
    <t>#raw!C143</t>
  </si>
  <si>
    <t>#raw!D143</t>
  </si>
  <si>
    <t>#raw!E143</t>
  </si>
  <si>
    <t>#raw!F143</t>
  </si>
  <si>
    <t>#raw!G143</t>
  </si>
  <si>
    <t>#raw!H143</t>
  </si>
  <si>
    <t>#raw!I143</t>
  </si>
  <si>
    <t>#raw!O143</t>
  </si>
  <si>
    <t>#raw!P143</t>
  </si>
  <si>
    <t>#raw!Q143</t>
  </si>
  <si>
    <t>#raw!R143</t>
  </si>
  <si>
    <t>#raw!S143</t>
  </si>
  <si>
    <t>#raw!T143</t>
  </si>
  <si>
    <t>#raw!U143</t>
  </si>
  <si>
    <t>#raw!V143</t>
  </si>
  <si>
    <t>#raw!A144</t>
  </si>
  <si>
    <t>#raw!B144</t>
  </si>
  <si>
    <t>#raw!C144</t>
  </si>
  <si>
    <t>#raw!D144</t>
  </si>
  <si>
    <t>#raw!E144</t>
  </si>
  <si>
    <t>#raw!F144</t>
  </si>
  <si>
    <t>#raw!G144</t>
  </si>
  <si>
    <t>#raw!H144</t>
  </si>
  <si>
    <t>#raw!I144</t>
  </si>
  <si>
    <t>#raw!O144</t>
  </si>
  <si>
    <t>#raw!P144</t>
  </si>
  <si>
    <t>#raw!Q144</t>
  </si>
  <si>
    <t>#raw!R144</t>
  </si>
  <si>
    <t>#raw!S144</t>
  </si>
  <si>
    <t>#raw!T144</t>
  </si>
  <si>
    <t>#raw!U144</t>
  </si>
  <si>
    <t>#raw!V144</t>
  </si>
  <si>
    <t>#raw!A145</t>
  </si>
  <si>
    <t>#raw!B145</t>
  </si>
  <si>
    <t>#raw!C145</t>
  </si>
  <si>
    <t>#raw!D145</t>
  </si>
  <si>
    <t>#raw!E145</t>
  </si>
  <si>
    <t>#raw!F145</t>
  </si>
  <si>
    <t>#raw!G145</t>
  </si>
  <si>
    <t>#raw!H145</t>
  </si>
  <si>
    <t>#raw!I145</t>
  </si>
  <si>
    <t>#raw!O145</t>
  </si>
  <si>
    <t>#raw!P145</t>
  </si>
  <si>
    <t>#raw!Q145</t>
  </si>
  <si>
    <t>#raw!R145</t>
  </si>
  <si>
    <t>#raw!S145</t>
  </si>
  <si>
    <t>#raw!T145</t>
  </si>
  <si>
    <t>#raw!U145</t>
  </si>
  <si>
    <t>#raw!V145</t>
  </si>
  <si>
    <t>#raw!A146</t>
  </si>
  <si>
    <t>#raw!B146</t>
  </si>
  <si>
    <t>#raw!C146</t>
  </si>
  <si>
    <t>#raw!D146</t>
  </si>
  <si>
    <t>#raw!E146</t>
  </si>
  <si>
    <t>#raw!F146</t>
  </si>
  <si>
    <t>#raw!G146</t>
  </si>
  <si>
    <t>#raw!H146</t>
  </si>
  <si>
    <t>#raw!I146</t>
  </si>
  <si>
    <t>#raw!O146</t>
  </si>
  <si>
    <t>#raw!P146</t>
  </si>
  <si>
    <t>#raw!Q146</t>
  </si>
  <si>
    <t>#raw!R146</t>
  </si>
  <si>
    <t>#raw!S146</t>
  </si>
  <si>
    <t>#raw!T146</t>
  </si>
  <si>
    <t>#raw!U146</t>
  </si>
  <si>
    <t>#raw!V146</t>
  </si>
  <si>
    <t>#raw!A147</t>
  </si>
  <si>
    <t>#raw!B147</t>
  </si>
  <si>
    <t>#raw!C147</t>
  </si>
  <si>
    <t>#raw!D147</t>
  </si>
  <si>
    <t>#raw!E147</t>
  </si>
  <si>
    <t>#raw!F147</t>
  </si>
  <si>
    <t>#raw!G147</t>
  </si>
  <si>
    <t>#raw!H147</t>
  </si>
  <si>
    <t>#raw!I147</t>
  </si>
  <si>
    <t>#raw!O147</t>
  </si>
  <si>
    <t>#raw!P147</t>
  </si>
  <si>
    <t>#raw!Q147</t>
  </si>
  <si>
    <t>#raw!R147</t>
  </si>
  <si>
    <t>#raw!S147</t>
  </si>
  <si>
    <t>#raw!T147</t>
  </si>
  <si>
    <t>#raw!U147</t>
  </si>
  <si>
    <t>#raw!V147</t>
  </si>
  <si>
    <t>#raw!A148</t>
  </si>
  <si>
    <t>#raw!B148</t>
  </si>
  <si>
    <t>#raw!C148</t>
  </si>
  <si>
    <t>#raw!D148</t>
  </si>
  <si>
    <t>#raw!E148</t>
  </si>
  <si>
    <t>#raw!F148</t>
  </si>
  <si>
    <t>#raw!G148</t>
  </si>
  <si>
    <t>#raw!H148</t>
  </si>
  <si>
    <t>#raw!I148</t>
  </si>
  <si>
    <t>#raw!O148</t>
  </si>
  <si>
    <t>#raw!P148</t>
  </si>
  <si>
    <t>#raw!Q148</t>
  </si>
  <si>
    <t>#raw!R148</t>
  </si>
  <si>
    <t>#raw!S148</t>
  </si>
  <si>
    <t>#raw!T148</t>
  </si>
  <si>
    <t>#raw!U148</t>
  </si>
  <si>
    <t>#raw!V148</t>
  </si>
  <si>
    <t>#raw!A149</t>
  </si>
  <si>
    <t>#raw!B149</t>
  </si>
  <si>
    <t>#raw!C149</t>
  </si>
  <si>
    <t>#raw!D149</t>
  </si>
  <si>
    <t>#raw!E149</t>
  </si>
  <si>
    <t>#raw!F149</t>
  </si>
  <si>
    <t>#raw!G149</t>
  </si>
  <si>
    <t>#raw!H149</t>
  </si>
  <si>
    <t>#raw!I149</t>
  </si>
  <si>
    <t>#raw!O149</t>
  </si>
  <si>
    <t>#raw!P149</t>
  </si>
  <si>
    <t>#raw!Q149</t>
  </si>
  <si>
    <t>#raw!R149</t>
  </si>
  <si>
    <t>#raw!S149</t>
  </si>
  <si>
    <t>#raw!T149</t>
  </si>
  <si>
    <t>#raw!U149</t>
  </si>
  <si>
    <t>#raw!V149</t>
  </si>
  <si>
    <t>#raw!A150</t>
  </si>
  <si>
    <t>#raw!B150</t>
  </si>
  <si>
    <t>#raw!C150</t>
  </si>
  <si>
    <t>#raw!D150</t>
  </si>
  <si>
    <t>#raw!E150</t>
  </si>
  <si>
    <t>#raw!F150</t>
  </si>
  <si>
    <t>#raw!G150</t>
  </si>
  <si>
    <t>#raw!H150</t>
  </si>
  <si>
    <t>#raw!I150</t>
  </si>
  <si>
    <t>#raw!O150</t>
  </si>
  <si>
    <t>#raw!P150</t>
  </si>
  <si>
    <t>#raw!Q150</t>
  </si>
  <si>
    <t>#raw!R150</t>
  </si>
  <si>
    <t>#raw!S150</t>
  </si>
  <si>
    <t>#raw!T150</t>
  </si>
  <si>
    <t>#raw!U150</t>
  </si>
  <si>
    <t>#raw!V150</t>
  </si>
  <si>
    <t>#raw!A151</t>
  </si>
  <si>
    <t>#raw!B151</t>
  </si>
  <si>
    <t>#raw!C151</t>
  </si>
  <si>
    <t>#raw!D151</t>
  </si>
  <si>
    <t>#raw!E151</t>
  </si>
  <si>
    <t>#raw!F151</t>
  </si>
  <si>
    <t>#raw!G151</t>
  </si>
  <si>
    <t>#raw!H151</t>
  </si>
  <si>
    <t>#raw!I151</t>
  </si>
  <si>
    <t>#raw!O151</t>
  </si>
  <si>
    <t>#raw!P151</t>
  </si>
  <si>
    <t>#raw!Q151</t>
  </si>
  <si>
    <t>#raw!R151</t>
  </si>
  <si>
    <t>#raw!S151</t>
  </si>
  <si>
    <t>#raw!T151</t>
  </si>
  <si>
    <t>#raw!U151</t>
  </si>
  <si>
    <t>#raw!V151</t>
  </si>
  <si>
    <t>#raw!A152</t>
  </si>
  <si>
    <t>#raw!B152</t>
  </si>
  <si>
    <t>#raw!C152</t>
  </si>
  <si>
    <t>#raw!D152</t>
  </si>
  <si>
    <t>#raw!E152</t>
  </si>
  <si>
    <t>#raw!F152</t>
  </si>
  <si>
    <t>#raw!G152</t>
  </si>
  <si>
    <t>#raw!H152</t>
  </si>
  <si>
    <t>#raw!I152</t>
  </si>
  <si>
    <t>#raw!O152</t>
  </si>
  <si>
    <t>#raw!P152</t>
  </si>
  <si>
    <t>#raw!Q152</t>
  </si>
  <si>
    <t>#raw!R152</t>
  </si>
  <si>
    <t>#raw!S152</t>
  </si>
  <si>
    <t>#raw!T152</t>
  </si>
  <si>
    <t>#raw!U152</t>
  </si>
  <si>
    <t>#raw!V152</t>
  </si>
  <si>
    <t>#raw!A153</t>
  </si>
  <si>
    <t>#raw!B153</t>
  </si>
  <si>
    <t>#raw!C153</t>
  </si>
  <si>
    <t>#raw!D153</t>
  </si>
  <si>
    <t>#raw!E153</t>
  </si>
  <si>
    <t>#raw!F153</t>
  </si>
  <si>
    <t>#raw!G153</t>
  </si>
  <si>
    <t>#raw!H153</t>
  </si>
  <si>
    <t>#raw!I153</t>
  </si>
  <si>
    <t>#raw!O153</t>
  </si>
  <si>
    <t>#raw!P153</t>
  </si>
  <si>
    <t>#raw!Q153</t>
  </si>
  <si>
    <t>#raw!R153</t>
  </si>
  <si>
    <t>#raw!S153</t>
  </si>
  <si>
    <t>#raw!T153</t>
  </si>
  <si>
    <t>#raw!U153</t>
  </si>
  <si>
    <t>#raw!V153</t>
  </si>
  <si>
    <t>#raw!A154</t>
  </si>
  <si>
    <t>#raw!B154</t>
  </si>
  <si>
    <t>#raw!C154</t>
  </si>
  <si>
    <t>#raw!D154</t>
  </si>
  <si>
    <t>#raw!E154</t>
  </si>
  <si>
    <t>#raw!F154</t>
  </si>
  <si>
    <t>#raw!G154</t>
  </si>
  <si>
    <t>#raw!H154</t>
  </si>
  <si>
    <t>#raw!I154</t>
  </si>
  <si>
    <t>#raw!O154</t>
  </si>
  <si>
    <t>#raw!P154</t>
  </si>
  <si>
    <t>#raw!Q154</t>
  </si>
  <si>
    <t>#raw!R154</t>
  </si>
  <si>
    <t>#raw!S154</t>
  </si>
  <si>
    <t>#raw!T154</t>
  </si>
  <si>
    <t>#raw!U154</t>
  </si>
  <si>
    <t>#raw!V154</t>
  </si>
  <si>
    <t>#raw!A155</t>
  </si>
  <si>
    <t>#raw!B155</t>
  </si>
  <si>
    <t>#raw!C155</t>
  </si>
  <si>
    <t>#raw!D155</t>
  </si>
  <si>
    <t>#raw!E155</t>
  </si>
  <si>
    <t>#raw!F155</t>
  </si>
  <si>
    <t>#raw!G155</t>
  </si>
  <si>
    <t>#raw!H155</t>
  </si>
  <si>
    <t>#raw!I155</t>
  </si>
  <si>
    <t>#raw!O155</t>
  </si>
  <si>
    <t>#raw!P155</t>
  </si>
  <si>
    <t>#raw!Q155</t>
  </si>
  <si>
    <t>#raw!R155</t>
  </si>
  <si>
    <t>#raw!S155</t>
  </si>
  <si>
    <t>#raw!T155</t>
  </si>
  <si>
    <t>#raw!U155</t>
  </si>
  <si>
    <t>#raw!V155</t>
  </si>
  <si>
    <t>#raw!A156</t>
  </si>
  <si>
    <t>#raw!B156</t>
  </si>
  <si>
    <t>#raw!C156</t>
  </si>
  <si>
    <t>#raw!D156</t>
  </si>
  <si>
    <t>#raw!E156</t>
  </si>
  <si>
    <t>#raw!F156</t>
  </si>
  <si>
    <t>#raw!G156</t>
  </si>
  <si>
    <t>#raw!H156</t>
  </si>
  <si>
    <t>#raw!I156</t>
  </si>
  <si>
    <t>#raw!O156</t>
  </si>
  <si>
    <t>#raw!P156</t>
  </si>
  <si>
    <t>#raw!Q156</t>
  </si>
  <si>
    <t>#raw!R156</t>
  </si>
  <si>
    <t>#raw!S156</t>
  </si>
  <si>
    <t>#raw!T156</t>
  </si>
  <si>
    <t>#raw!U156</t>
  </si>
  <si>
    <t>#raw!V156</t>
  </si>
  <si>
    <t>#raw!A157</t>
  </si>
  <si>
    <t>#raw!B157</t>
  </si>
  <si>
    <t>#raw!C157</t>
  </si>
  <si>
    <t>#raw!D157</t>
  </si>
  <si>
    <t>#raw!E157</t>
  </si>
  <si>
    <t>#raw!F157</t>
  </si>
  <si>
    <t>#raw!G157</t>
  </si>
  <si>
    <t>#raw!H157</t>
  </si>
  <si>
    <t>#raw!I157</t>
  </si>
  <si>
    <t>#raw!O157</t>
  </si>
  <si>
    <t>#raw!P157</t>
  </si>
  <si>
    <t>#raw!Q157</t>
  </si>
  <si>
    <t>#raw!R157</t>
  </si>
  <si>
    <t>#raw!S157</t>
  </si>
  <si>
    <t>#raw!T157</t>
  </si>
  <si>
    <t>#raw!U157</t>
  </si>
  <si>
    <t>#raw!V157</t>
  </si>
  <si>
    <t>#raw!A158</t>
  </si>
  <si>
    <t>#raw!B158</t>
  </si>
  <si>
    <t>#raw!C158</t>
  </si>
  <si>
    <t>#raw!D158</t>
  </si>
  <si>
    <t>#raw!E158</t>
  </si>
  <si>
    <t>#raw!F158</t>
  </si>
  <si>
    <t>#raw!G158</t>
  </si>
  <si>
    <t>#raw!H158</t>
  </si>
  <si>
    <t>#raw!I158</t>
  </si>
  <si>
    <t>#raw!O158</t>
  </si>
  <si>
    <t>#raw!P158</t>
  </si>
  <si>
    <t>#raw!Q158</t>
  </si>
  <si>
    <t>#raw!R158</t>
  </si>
  <si>
    <t>#raw!S158</t>
  </si>
  <si>
    <t>#raw!T158</t>
  </si>
  <si>
    <t>#raw!U158</t>
  </si>
  <si>
    <t>#raw!V158</t>
  </si>
  <si>
    <t>#raw!A159</t>
  </si>
  <si>
    <t>#raw!B159</t>
  </si>
  <si>
    <t>#raw!C159</t>
  </si>
  <si>
    <t>#raw!D159</t>
  </si>
  <si>
    <t>#raw!E159</t>
  </si>
  <si>
    <t>#raw!F159</t>
  </si>
  <si>
    <t>#raw!G159</t>
  </si>
  <si>
    <t>#raw!H159</t>
  </si>
  <si>
    <t>#raw!I159</t>
  </si>
  <si>
    <t>#raw!O159</t>
  </si>
  <si>
    <t>#raw!P159</t>
  </si>
  <si>
    <t>#raw!Q159</t>
  </si>
  <si>
    <t>#raw!R159</t>
  </si>
  <si>
    <t>#raw!S159</t>
  </si>
  <si>
    <t>#raw!T159</t>
  </si>
  <si>
    <t>#raw!U159</t>
  </si>
  <si>
    <t>#raw!V159</t>
  </si>
  <si>
    <t>#raw!A160</t>
  </si>
  <si>
    <t>#raw!B160</t>
  </si>
  <si>
    <t>#raw!C160</t>
  </si>
  <si>
    <t>#raw!D160</t>
  </si>
  <si>
    <t>#raw!E160</t>
  </si>
  <si>
    <t>#raw!F160</t>
  </si>
  <si>
    <t>#raw!G160</t>
  </si>
  <si>
    <t>#raw!H160</t>
  </si>
  <si>
    <t>#raw!I160</t>
  </si>
  <si>
    <t>#raw!O160</t>
  </si>
  <si>
    <t>#raw!P160</t>
  </si>
  <si>
    <t>#raw!Q160</t>
  </si>
  <si>
    <t>#raw!R160</t>
  </si>
  <si>
    <t>#raw!S160</t>
  </si>
  <si>
    <t>#raw!T160</t>
  </si>
  <si>
    <t>#raw!U160</t>
  </si>
  <si>
    <t>#raw!V160</t>
  </si>
  <si>
    <t>#raw!A161</t>
  </si>
  <si>
    <t>#raw!B161</t>
  </si>
  <si>
    <t>#raw!C161</t>
  </si>
  <si>
    <t>#raw!D161</t>
  </si>
  <si>
    <t>#raw!E161</t>
  </si>
  <si>
    <t>#raw!F161</t>
  </si>
  <si>
    <t>#raw!G161</t>
  </si>
  <si>
    <t>#raw!H161</t>
  </si>
  <si>
    <t>#raw!I161</t>
  </si>
  <si>
    <t>#raw!O161</t>
  </si>
  <si>
    <t>#raw!P161</t>
  </si>
  <si>
    <t>#raw!Q161</t>
  </si>
  <si>
    <t>#raw!R161</t>
  </si>
  <si>
    <t>#raw!S161</t>
  </si>
  <si>
    <t>#raw!T161</t>
  </si>
  <si>
    <t>#raw!U161</t>
  </si>
  <si>
    <t>#raw!V161</t>
  </si>
  <si>
    <t>#raw!A162</t>
  </si>
  <si>
    <t>#raw!B162</t>
  </si>
  <si>
    <t>#raw!C162</t>
  </si>
  <si>
    <t>#raw!D162</t>
  </si>
  <si>
    <t>#raw!E162</t>
  </si>
  <si>
    <t>#raw!F162</t>
  </si>
  <si>
    <t>#raw!G162</t>
  </si>
  <si>
    <t>#raw!H162</t>
  </si>
  <si>
    <t>#raw!I162</t>
  </si>
  <si>
    <t>#raw!O162</t>
  </si>
  <si>
    <t>#raw!P162</t>
  </si>
  <si>
    <t>#raw!Q162</t>
  </si>
  <si>
    <t>#raw!R162</t>
  </si>
  <si>
    <t>#raw!S162</t>
  </si>
  <si>
    <t>#raw!T162</t>
  </si>
  <si>
    <t>#raw!U162</t>
  </si>
  <si>
    <t>#raw!V162</t>
  </si>
  <si>
    <t>#raw!A163</t>
  </si>
  <si>
    <t>#raw!B163</t>
  </si>
  <si>
    <t>#raw!C163</t>
  </si>
  <si>
    <t>#raw!D163</t>
  </si>
  <si>
    <t>#raw!E163</t>
  </si>
  <si>
    <t>#raw!F163</t>
  </si>
  <si>
    <t>#raw!G163</t>
  </si>
  <si>
    <t>#raw!H163</t>
  </si>
  <si>
    <t>#raw!I163</t>
  </si>
  <si>
    <t>#raw!O163</t>
  </si>
  <si>
    <t>#raw!P163</t>
  </si>
  <si>
    <t>#raw!Q163</t>
  </si>
  <si>
    <t>#raw!R163</t>
  </si>
  <si>
    <t>#raw!S163</t>
  </si>
  <si>
    <t>#raw!T163</t>
  </si>
  <si>
    <t>#raw!U163</t>
  </si>
  <si>
    <t>#raw!V163</t>
  </si>
  <si>
    <t>#raw!A164</t>
  </si>
  <si>
    <t>#raw!B164</t>
  </si>
  <si>
    <t>#raw!C164</t>
  </si>
  <si>
    <t>#raw!D164</t>
  </si>
  <si>
    <t>#raw!E164</t>
  </si>
  <si>
    <t>#raw!F164</t>
  </si>
  <si>
    <t>#raw!G164</t>
  </si>
  <si>
    <t>#raw!H164</t>
  </si>
  <si>
    <t>#raw!I164</t>
  </si>
  <si>
    <t>#raw!O164</t>
  </si>
  <si>
    <t>#raw!P164</t>
  </si>
  <si>
    <t>#raw!Q164</t>
  </si>
  <si>
    <t>#raw!R164</t>
  </si>
  <si>
    <t>#raw!S164</t>
  </si>
  <si>
    <t>#raw!T164</t>
  </si>
  <si>
    <t>#raw!U164</t>
  </si>
  <si>
    <t>#raw!V164</t>
  </si>
  <si>
    <t>#raw!A165</t>
  </si>
  <si>
    <t>#raw!B165</t>
  </si>
  <si>
    <t>#raw!C165</t>
  </si>
  <si>
    <t>#raw!D165</t>
  </si>
  <si>
    <t>#raw!E165</t>
  </si>
  <si>
    <t>#raw!F165</t>
  </si>
  <si>
    <t>#raw!G165</t>
  </si>
  <si>
    <t>#raw!H165</t>
  </si>
  <si>
    <t>#raw!I165</t>
  </si>
  <si>
    <t>#raw!O165</t>
  </si>
  <si>
    <t>#raw!P165</t>
  </si>
  <si>
    <t>#raw!Q165</t>
  </si>
  <si>
    <t>#raw!R165</t>
  </si>
  <si>
    <t>#raw!S165</t>
  </si>
  <si>
    <t>#raw!T165</t>
  </si>
  <si>
    <t>#raw!U165</t>
  </si>
  <si>
    <t>#raw!V165</t>
  </si>
  <si>
    <t>#raw!A166</t>
  </si>
  <si>
    <t>#raw!B166</t>
  </si>
  <si>
    <t>#raw!C166</t>
  </si>
  <si>
    <t>#raw!D166</t>
  </si>
  <si>
    <t>#raw!E166</t>
  </si>
  <si>
    <t>#raw!F166</t>
  </si>
  <si>
    <t>#raw!G166</t>
  </si>
  <si>
    <t>#raw!H166</t>
  </si>
  <si>
    <t>#raw!I166</t>
  </si>
  <si>
    <t>#raw!O166</t>
  </si>
  <si>
    <t>#raw!P166</t>
  </si>
  <si>
    <t>#raw!Q166</t>
  </si>
  <si>
    <t>#raw!R166</t>
  </si>
  <si>
    <t>#raw!S166</t>
  </si>
  <si>
    <t>#raw!T166</t>
  </si>
  <si>
    <t>#raw!U166</t>
  </si>
  <si>
    <t>#raw!V166</t>
  </si>
  <si>
    <t>#raw!A167</t>
  </si>
  <si>
    <t>#raw!B167</t>
  </si>
  <si>
    <t>#raw!C167</t>
  </si>
  <si>
    <t>#raw!D167</t>
  </si>
  <si>
    <t>#raw!E167</t>
  </si>
  <si>
    <t>#raw!F167</t>
  </si>
  <si>
    <t>#raw!G167</t>
  </si>
  <si>
    <t>#raw!H167</t>
  </si>
  <si>
    <t>#raw!I167</t>
  </si>
  <si>
    <t>#raw!O167</t>
  </si>
  <si>
    <t>#raw!P167</t>
  </si>
  <si>
    <t>#raw!Q167</t>
  </si>
  <si>
    <t>#raw!R167</t>
  </si>
  <si>
    <t>#raw!S167</t>
  </si>
  <si>
    <t>#raw!T167</t>
  </si>
  <si>
    <t>#raw!U167</t>
  </si>
  <si>
    <t>#raw!V167</t>
  </si>
  <si>
    <t>#raw!A168</t>
  </si>
  <si>
    <t>#raw!B168</t>
  </si>
  <si>
    <t>#raw!C168</t>
  </si>
  <si>
    <t>#raw!D168</t>
  </si>
  <si>
    <t>#raw!E168</t>
  </si>
  <si>
    <t>#raw!F168</t>
  </si>
  <si>
    <t>#raw!G168</t>
  </si>
  <si>
    <t>#raw!H168</t>
  </si>
  <si>
    <t>#raw!I168</t>
  </si>
  <si>
    <t>#raw!O168</t>
  </si>
  <si>
    <t>#raw!P168</t>
  </si>
  <si>
    <t>#raw!Q168</t>
  </si>
  <si>
    <t>#raw!R168</t>
  </si>
  <si>
    <t>#raw!S168</t>
  </si>
  <si>
    <t>#raw!T168</t>
  </si>
  <si>
    <t>#raw!U168</t>
  </si>
  <si>
    <t>#raw!V168</t>
  </si>
  <si>
    <t>#raw!A169</t>
  </si>
  <si>
    <t>#raw!B169</t>
  </si>
  <si>
    <t>#raw!C169</t>
  </si>
  <si>
    <t>#raw!D169</t>
  </si>
  <si>
    <t>#raw!E169</t>
  </si>
  <si>
    <t>#raw!F169</t>
  </si>
  <si>
    <t>#raw!G169</t>
  </si>
  <si>
    <t>#raw!H169</t>
  </si>
  <si>
    <t>#raw!I169</t>
  </si>
  <si>
    <t>#raw!O169</t>
  </si>
  <si>
    <t>#raw!P169</t>
  </si>
  <si>
    <t>#raw!Q169</t>
  </si>
  <si>
    <t>#raw!R169</t>
  </si>
  <si>
    <t>#raw!S169</t>
  </si>
  <si>
    <t>#raw!T169</t>
  </si>
  <si>
    <t>#raw!U169</t>
  </si>
  <si>
    <t>#raw!V169</t>
  </si>
  <si>
    <t>#raw!A170</t>
  </si>
  <si>
    <t>#raw!B170</t>
  </si>
  <si>
    <t>#raw!C170</t>
  </si>
  <si>
    <t>#raw!D170</t>
  </si>
  <si>
    <t>#raw!E170</t>
  </si>
  <si>
    <t>#raw!F170</t>
  </si>
  <si>
    <t>#raw!G170</t>
  </si>
  <si>
    <t>#raw!H170</t>
  </si>
  <si>
    <t>#raw!I170</t>
  </si>
  <si>
    <t>#raw!O170</t>
  </si>
  <si>
    <t>#raw!P170</t>
  </si>
  <si>
    <t>#raw!Q170</t>
  </si>
  <si>
    <t>#raw!R170</t>
  </si>
  <si>
    <t>#raw!S170</t>
  </si>
  <si>
    <t>#raw!T170</t>
  </si>
  <si>
    <t>#raw!U170</t>
  </si>
  <si>
    <t>#raw!V170</t>
  </si>
  <si>
    <t>#raw!A171</t>
  </si>
  <si>
    <t>#raw!B171</t>
  </si>
  <si>
    <t>#raw!C171</t>
  </si>
  <si>
    <t>#raw!D171</t>
  </si>
  <si>
    <t>#raw!E171</t>
  </si>
  <si>
    <t>#raw!F171</t>
  </si>
  <si>
    <t>#raw!G171</t>
  </si>
  <si>
    <t>#raw!H171</t>
  </si>
  <si>
    <t>#raw!I171</t>
  </si>
  <si>
    <t>#raw!O171</t>
  </si>
  <si>
    <t>#raw!P171</t>
  </si>
  <si>
    <t>#raw!Q171</t>
  </si>
  <si>
    <t>#raw!R171</t>
  </si>
  <si>
    <t>#raw!S171</t>
  </si>
  <si>
    <t>#raw!T171</t>
  </si>
  <si>
    <t>#raw!U171</t>
  </si>
  <si>
    <t>#raw!V171</t>
  </si>
  <si>
    <t>#raw!A172</t>
  </si>
  <si>
    <t>#raw!B172</t>
  </si>
  <si>
    <t>#raw!C172</t>
  </si>
  <si>
    <t>#raw!D172</t>
  </si>
  <si>
    <t>#raw!E172</t>
  </si>
  <si>
    <t>#raw!F172</t>
  </si>
  <si>
    <t>#raw!G172</t>
  </si>
  <si>
    <t>#raw!H172</t>
  </si>
  <si>
    <t>#raw!I172</t>
  </si>
  <si>
    <t>#raw!O172</t>
  </si>
  <si>
    <t>#raw!P172</t>
  </si>
  <si>
    <t>#raw!Q172</t>
  </si>
  <si>
    <t>#raw!R172</t>
  </si>
  <si>
    <t>#raw!S172</t>
  </si>
  <si>
    <t>#raw!T172</t>
  </si>
  <si>
    <t>#raw!U172</t>
  </si>
  <si>
    <t>#raw!V172</t>
  </si>
  <si>
    <t>#raw!A173</t>
  </si>
  <si>
    <t>#raw!B173</t>
  </si>
  <si>
    <t>#raw!C173</t>
  </si>
  <si>
    <t>#raw!D173</t>
  </si>
  <si>
    <t>#raw!E173</t>
  </si>
  <si>
    <t>#raw!F173</t>
  </si>
  <si>
    <t>#raw!G173</t>
  </si>
  <si>
    <t>#raw!H173</t>
  </si>
  <si>
    <t>#raw!I173</t>
  </si>
  <si>
    <t>#raw!O173</t>
  </si>
  <si>
    <t>#raw!P173</t>
  </si>
  <si>
    <t>#raw!Q173</t>
  </si>
  <si>
    <t>#raw!R173</t>
  </si>
  <si>
    <t>#raw!S173</t>
  </si>
  <si>
    <t>#raw!T173</t>
  </si>
  <si>
    <t>#raw!U173</t>
  </si>
  <si>
    <t>#raw!V173</t>
  </si>
  <si>
    <t>#raw!A174</t>
  </si>
  <si>
    <t>#raw!B174</t>
  </si>
  <si>
    <t>#raw!C174</t>
  </si>
  <si>
    <t>#raw!D174</t>
  </si>
  <si>
    <t>#raw!E174</t>
  </si>
  <si>
    <t>#raw!F174</t>
  </si>
  <si>
    <t>#raw!G174</t>
  </si>
  <si>
    <t>#raw!H174</t>
  </si>
  <si>
    <t>#raw!I174</t>
  </si>
  <si>
    <t>#raw!O174</t>
  </si>
  <si>
    <t>#raw!P174</t>
  </si>
  <si>
    <t>#raw!Q174</t>
  </si>
  <si>
    <t>#raw!R174</t>
  </si>
  <si>
    <t>#raw!S174</t>
  </si>
  <si>
    <t>#raw!T174</t>
  </si>
  <si>
    <t>#raw!U174</t>
  </si>
  <si>
    <t>#raw!V174</t>
  </si>
  <si>
    <t>#raw!A175</t>
  </si>
  <si>
    <t>#raw!B175</t>
  </si>
  <si>
    <t>#raw!C175</t>
  </si>
  <si>
    <t>#raw!D175</t>
  </si>
  <si>
    <t>#raw!E175</t>
  </si>
  <si>
    <t>#raw!F175</t>
  </si>
  <si>
    <t>#raw!G175</t>
  </si>
  <si>
    <t>#raw!H175</t>
  </si>
  <si>
    <t>#raw!I175</t>
  </si>
  <si>
    <t>#raw!O175</t>
  </si>
  <si>
    <t>#raw!P175</t>
  </si>
  <si>
    <t>#raw!Q175</t>
  </si>
  <si>
    <t>#raw!R175</t>
  </si>
  <si>
    <t>#raw!S175</t>
  </si>
  <si>
    <t>#raw!T175</t>
  </si>
  <si>
    <t>#raw!U175</t>
  </si>
  <si>
    <t>#raw!V175</t>
  </si>
  <si>
    <t>#raw!A176</t>
  </si>
  <si>
    <t>#raw!B176</t>
  </si>
  <si>
    <t>#raw!C176</t>
  </si>
  <si>
    <t>#raw!D176</t>
  </si>
  <si>
    <t>#raw!E176</t>
  </si>
  <si>
    <t>#raw!F176</t>
  </si>
  <si>
    <t>#raw!G176</t>
  </si>
  <si>
    <t>#raw!H176</t>
  </si>
  <si>
    <t>#raw!I176</t>
  </si>
  <si>
    <t>#raw!O176</t>
  </si>
  <si>
    <t>#raw!P176</t>
  </si>
  <si>
    <t>#raw!Q176</t>
  </si>
  <si>
    <t>#raw!R176</t>
  </si>
  <si>
    <t>#raw!S176</t>
  </si>
  <si>
    <t>#raw!T176</t>
  </si>
  <si>
    <t>#raw!U176</t>
  </si>
  <si>
    <t>#raw!V176</t>
  </si>
  <si>
    <t>#raw!A177</t>
  </si>
  <si>
    <t>#raw!B177</t>
  </si>
  <si>
    <t>#raw!C177</t>
  </si>
  <si>
    <t>#raw!D177</t>
  </si>
  <si>
    <t>#raw!E177</t>
  </si>
  <si>
    <t>#raw!F177</t>
  </si>
  <si>
    <t>#raw!G177</t>
  </si>
  <si>
    <t>#raw!H177</t>
  </si>
  <si>
    <t>#raw!I177</t>
  </si>
  <si>
    <t>#raw!O177</t>
  </si>
  <si>
    <t>#raw!P177</t>
  </si>
  <si>
    <t>#raw!Q177</t>
  </si>
  <si>
    <t>#raw!R177</t>
  </si>
  <si>
    <t>#raw!S177</t>
  </si>
  <si>
    <t>#raw!T177</t>
  </si>
  <si>
    <t>#raw!U177</t>
  </si>
  <si>
    <t>#raw!V177</t>
  </si>
  <si>
    <t>#raw!A178</t>
  </si>
  <si>
    <t>#raw!B178</t>
  </si>
  <si>
    <t>#raw!C178</t>
  </si>
  <si>
    <t>#raw!D178</t>
  </si>
  <si>
    <t>#raw!E178</t>
  </si>
  <si>
    <t>#raw!F178</t>
  </si>
  <si>
    <t>#raw!G178</t>
  </si>
  <si>
    <t>#raw!H178</t>
  </si>
  <si>
    <t>#raw!I178</t>
  </si>
  <si>
    <t>#raw!O178</t>
  </si>
  <si>
    <t>#raw!P178</t>
  </si>
  <si>
    <t>#raw!Q178</t>
  </si>
  <si>
    <t>#raw!R178</t>
  </si>
  <si>
    <t>#raw!S178</t>
  </si>
  <si>
    <t>#raw!T178</t>
  </si>
  <si>
    <t>#raw!U178</t>
  </si>
  <si>
    <t>#raw!V178</t>
  </si>
  <si>
    <t>#raw!A179</t>
  </si>
  <si>
    <t>#raw!B179</t>
  </si>
  <si>
    <t>#raw!C179</t>
  </si>
  <si>
    <t>#raw!D179</t>
  </si>
  <si>
    <t>#raw!E179</t>
  </si>
  <si>
    <t>#raw!F179</t>
  </si>
  <si>
    <t>#raw!G179</t>
  </si>
  <si>
    <t>#raw!H179</t>
  </si>
  <si>
    <t>#raw!I179</t>
  </si>
  <si>
    <t>#raw!O179</t>
  </si>
  <si>
    <t>#raw!P179</t>
  </si>
  <si>
    <t>#raw!Q179</t>
  </si>
  <si>
    <t>#raw!R179</t>
  </si>
  <si>
    <t>#raw!S179</t>
  </si>
  <si>
    <t>#raw!T179</t>
  </si>
  <si>
    <t>#raw!U179</t>
  </si>
  <si>
    <t>#raw!V179</t>
  </si>
  <si>
    <t>#raw!A180</t>
  </si>
  <si>
    <t>#raw!B180</t>
  </si>
  <si>
    <t>#raw!C180</t>
  </si>
  <si>
    <t>#raw!D180</t>
  </si>
  <si>
    <t>#raw!E180</t>
  </si>
  <si>
    <t>#raw!F180</t>
  </si>
  <si>
    <t>#raw!G180</t>
  </si>
  <si>
    <t>#raw!H180</t>
  </si>
  <si>
    <t>#raw!I180</t>
  </si>
  <si>
    <t>#raw!O180</t>
  </si>
  <si>
    <t>#raw!P180</t>
  </si>
  <si>
    <t>#raw!Q180</t>
  </si>
  <si>
    <t>#raw!R180</t>
  </si>
  <si>
    <t>#raw!S180</t>
  </si>
  <si>
    <t>#raw!T180</t>
  </si>
  <si>
    <t>#raw!U180</t>
  </si>
  <si>
    <t>#raw!V180</t>
  </si>
  <si>
    <t>#raw!A181</t>
  </si>
  <si>
    <t>#raw!B181</t>
  </si>
  <si>
    <t>#raw!C181</t>
  </si>
  <si>
    <t>#raw!D181</t>
  </si>
  <si>
    <t>#raw!E181</t>
  </si>
  <si>
    <t>#raw!F181</t>
  </si>
  <si>
    <t>#raw!G181</t>
  </si>
  <si>
    <t>#raw!H181</t>
  </si>
  <si>
    <t>#raw!I181</t>
  </si>
  <si>
    <t>#raw!O181</t>
  </si>
  <si>
    <t>#raw!P181</t>
  </si>
  <si>
    <t>#raw!Q181</t>
  </si>
  <si>
    <t>#raw!R181</t>
  </si>
  <si>
    <t>#raw!S181</t>
  </si>
  <si>
    <t>#raw!T181</t>
  </si>
  <si>
    <t>#raw!U181</t>
  </si>
  <si>
    <t>#raw!V181</t>
  </si>
  <si>
    <t>#raw!A182</t>
  </si>
  <si>
    <t>#raw!B182</t>
  </si>
  <si>
    <t>#raw!C182</t>
  </si>
  <si>
    <t>#raw!D182</t>
  </si>
  <si>
    <t>#raw!E182</t>
  </si>
  <si>
    <t>#raw!F182</t>
  </si>
  <si>
    <t>#raw!G182</t>
  </si>
  <si>
    <t>#raw!H182</t>
  </si>
  <si>
    <t>#raw!I182</t>
  </si>
  <si>
    <t>#raw!O182</t>
  </si>
  <si>
    <t>#raw!P182</t>
  </si>
  <si>
    <t>#raw!Q182</t>
  </si>
  <si>
    <t>#raw!R182</t>
  </si>
  <si>
    <t>#raw!S182</t>
  </si>
  <si>
    <t>#raw!T182</t>
  </si>
  <si>
    <t>#raw!U182</t>
  </si>
  <si>
    <t>#raw!V182</t>
  </si>
  <si>
    <t>#raw!A183</t>
  </si>
  <si>
    <t>#raw!B183</t>
  </si>
  <si>
    <t>#raw!C183</t>
  </si>
  <si>
    <t>#raw!D183</t>
  </si>
  <si>
    <t>#raw!E183</t>
  </si>
  <si>
    <t>#raw!F183</t>
  </si>
  <si>
    <t>#raw!G183</t>
  </si>
  <si>
    <t>#raw!H183</t>
  </si>
  <si>
    <t>#raw!I183</t>
  </si>
  <si>
    <t>#raw!O183</t>
  </si>
  <si>
    <t>#raw!P183</t>
  </si>
  <si>
    <t>#raw!Q183</t>
  </si>
  <si>
    <t>#raw!R183</t>
  </si>
  <si>
    <t>#raw!S183</t>
  </si>
  <si>
    <t>#raw!T183</t>
  </si>
  <si>
    <t>#raw!U183</t>
  </si>
  <si>
    <t>#raw!V183</t>
  </si>
  <si>
    <t>#raw!A184</t>
  </si>
  <si>
    <t>#raw!B184</t>
  </si>
  <si>
    <t>#raw!C184</t>
  </si>
  <si>
    <t>#raw!D184</t>
  </si>
  <si>
    <t>#raw!E184</t>
  </si>
  <si>
    <t>#raw!F184</t>
  </si>
  <si>
    <t>#raw!G184</t>
  </si>
  <si>
    <t>#raw!H184</t>
  </si>
  <si>
    <t>#raw!I184</t>
  </si>
  <si>
    <t>#raw!O184</t>
  </si>
  <si>
    <t>#raw!P184</t>
  </si>
  <si>
    <t>#raw!Q184</t>
  </si>
  <si>
    <t>#raw!R184</t>
  </si>
  <si>
    <t>#raw!S184</t>
  </si>
  <si>
    <t>#raw!T184</t>
  </si>
  <si>
    <t>#raw!U184</t>
  </si>
  <si>
    <t>#raw!V184</t>
  </si>
  <si>
    <t>#raw!A185</t>
  </si>
  <si>
    <t>#raw!B185</t>
  </si>
  <si>
    <t>#raw!C185</t>
  </si>
  <si>
    <t>#raw!D185</t>
  </si>
  <si>
    <t>#raw!E185</t>
  </si>
  <si>
    <t>#raw!F185</t>
  </si>
  <si>
    <t>#raw!G185</t>
  </si>
  <si>
    <t>#raw!H185</t>
  </si>
  <si>
    <t>#raw!I185</t>
  </si>
  <si>
    <t>#raw!O185</t>
  </si>
  <si>
    <t>#raw!P185</t>
  </si>
  <si>
    <t>#raw!Q185</t>
  </si>
  <si>
    <t>#raw!R185</t>
  </si>
  <si>
    <t>#raw!S185</t>
  </si>
  <si>
    <t>#raw!T185</t>
  </si>
  <si>
    <t>#raw!U185</t>
  </si>
  <si>
    <t>#raw!V185</t>
  </si>
  <si>
    <t>#raw!A186</t>
  </si>
  <si>
    <t>#raw!B186</t>
  </si>
  <si>
    <t>#raw!C186</t>
  </si>
  <si>
    <t>#raw!D186</t>
  </si>
  <si>
    <t>#raw!E186</t>
  </si>
  <si>
    <t>#raw!F186</t>
  </si>
  <si>
    <t>#raw!G186</t>
  </si>
  <si>
    <t>#raw!H186</t>
  </si>
  <si>
    <t>#raw!I186</t>
  </si>
  <si>
    <t>#raw!O186</t>
  </si>
  <si>
    <t>#raw!P186</t>
  </si>
  <si>
    <t>#raw!Q186</t>
  </si>
  <si>
    <t>#raw!R186</t>
  </si>
  <si>
    <t>#raw!S186</t>
  </si>
  <si>
    <t>#raw!T186</t>
  </si>
  <si>
    <t>#raw!U186</t>
  </si>
  <si>
    <t>#raw!V186</t>
  </si>
  <si>
    <t>#raw!A187</t>
  </si>
  <si>
    <t>#raw!B187</t>
  </si>
  <si>
    <t>#raw!C187</t>
  </si>
  <si>
    <t>#raw!D187</t>
  </si>
  <si>
    <t>#raw!E187</t>
  </si>
  <si>
    <t>#raw!F187</t>
  </si>
  <si>
    <t>#raw!G187</t>
  </si>
  <si>
    <t>#raw!H187</t>
  </si>
  <si>
    <t>#raw!I187</t>
  </si>
  <si>
    <t>#raw!O187</t>
  </si>
  <si>
    <t>#raw!P187</t>
  </si>
  <si>
    <t>#raw!Q187</t>
  </si>
  <si>
    <t>#raw!R187</t>
  </si>
  <si>
    <t>#raw!S187</t>
  </si>
  <si>
    <t>#raw!T187</t>
  </si>
  <si>
    <t>#raw!U187</t>
  </si>
  <si>
    <t>#raw!V187</t>
  </si>
  <si>
    <t>#raw!A188</t>
  </si>
  <si>
    <t>#raw!B188</t>
  </si>
  <si>
    <t>#raw!C188</t>
  </si>
  <si>
    <t>#raw!D188</t>
  </si>
  <si>
    <t>#raw!E188</t>
  </si>
  <si>
    <t>#raw!F188</t>
  </si>
  <si>
    <t>#raw!G188</t>
  </si>
  <si>
    <t>#raw!H188</t>
  </si>
  <si>
    <t>#raw!I188</t>
  </si>
  <si>
    <t>#raw!O188</t>
  </si>
  <si>
    <t>#raw!P188</t>
  </si>
  <si>
    <t>#raw!Q188</t>
  </si>
  <si>
    <t>#raw!R188</t>
  </si>
  <si>
    <t>#raw!S188</t>
  </si>
  <si>
    <t>#raw!T188</t>
  </si>
  <si>
    <t>#raw!U188</t>
  </si>
  <si>
    <t>#raw!V188</t>
  </si>
  <si>
    <t>#raw!A189</t>
  </si>
  <si>
    <t>#raw!B189</t>
  </si>
  <si>
    <t>#raw!C189</t>
  </si>
  <si>
    <t>#raw!D189</t>
  </si>
  <si>
    <t>#raw!E189</t>
  </si>
  <si>
    <t>#raw!F189</t>
  </si>
  <si>
    <t>#raw!G189</t>
  </si>
  <si>
    <t>#raw!H189</t>
  </si>
  <si>
    <t>#raw!I189</t>
  </si>
  <si>
    <t>#raw!O189</t>
  </si>
  <si>
    <t>#raw!P189</t>
  </si>
  <si>
    <t>#raw!Q189</t>
  </si>
  <si>
    <t>#raw!R189</t>
  </si>
  <si>
    <t>#raw!S189</t>
  </si>
  <si>
    <t>#raw!T189</t>
  </si>
  <si>
    <t>#raw!U189</t>
  </si>
  <si>
    <t>#raw!V189</t>
  </si>
  <si>
    <t>#raw!A190</t>
  </si>
  <si>
    <t>#raw!B190</t>
  </si>
  <si>
    <t>#raw!C190</t>
  </si>
  <si>
    <t>#raw!D190</t>
  </si>
  <si>
    <t>#raw!E190</t>
  </si>
  <si>
    <t>#raw!F190</t>
  </si>
  <si>
    <t>#raw!G190</t>
  </si>
  <si>
    <t>#raw!H190</t>
  </si>
  <si>
    <t>#raw!I190</t>
  </si>
  <si>
    <t>#raw!O190</t>
  </si>
  <si>
    <t>#raw!P190</t>
  </si>
  <si>
    <t>#raw!Q190</t>
  </si>
  <si>
    <t>#raw!R190</t>
  </si>
  <si>
    <t>#raw!S190</t>
  </si>
  <si>
    <t>#raw!T190</t>
  </si>
  <si>
    <t>#raw!U190</t>
  </si>
  <si>
    <t>#raw!V190</t>
  </si>
  <si>
    <t>#raw!A191</t>
  </si>
  <si>
    <t>#raw!B191</t>
  </si>
  <si>
    <t>#raw!C191</t>
  </si>
  <si>
    <t>#raw!D191</t>
  </si>
  <si>
    <t>#raw!E191</t>
  </si>
  <si>
    <t>#raw!F191</t>
  </si>
  <si>
    <t>#raw!G191</t>
  </si>
  <si>
    <t>#raw!H191</t>
  </si>
  <si>
    <t>#raw!I191</t>
  </si>
  <si>
    <t>#raw!O191</t>
  </si>
  <si>
    <t>#raw!P191</t>
  </si>
  <si>
    <t>#raw!Q191</t>
  </si>
  <si>
    <t>#raw!R191</t>
  </si>
  <si>
    <t>#raw!S191</t>
  </si>
  <si>
    <t>#raw!T191</t>
  </si>
  <si>
    <t>#raw!U191</t>
  </si>
  <si>
    <t>#raw!V191</t>
  </si>
  <si>
    <t>#raw!A192</t>
  </si>
  <si>
    <t>#raw!B192</t>
  </si>
  <si>
    <t>#raw!C192</t>
  </si>
  <si>
    <t>#raw!D192</t>
  </si>
  <si>
    <t>#raw!E192</t>
  </si>
  <si>
    <t>#raw!F192</t>
  </si>
  <si>
    <t>#raw!G192</t>
  </si>
  <si>
    <t>#raw!H192</t>
  </si>
  <si>
    <t>#raw!I192</t>
  </si>
  <si>
    <t>#raw!O192</t>
  </si>
  <si>
    <t>#raw!P192</t>
  </si>
  <si>
    <t>#raw!Q192</t>
  </si>
  <si>
    <t>#raw!R192</t>
  </si>
  <si>
    <t>#raw!S192</t>
  </si>
  <si>
    <t>#raw!T192</t>
  </si>
  <si>
    <t>#raw!U192</t>
  </si>
  <si>
    <t>#raw!V192</t>
  </si>
  <si>
    <t>#raw!A193</t>
  </si>
  <si>
    <t>#raw!B193</t>
  </si>
  <si>
    <t>#raw!C193</t>
  </si>
  <si>
    <t>#raw!D193</t>
  </si>
  <si>
    <t>#raw!E193</t>
  </si>
  <si>
    <t>#raw!F193</t>
  </si>
  <si>
    <t>#raw!G193</t>
  </si>
  <si>
    <t>#raw!H193</t>
  </si>
  <si>
    <t>#raw!I193</t>
  </si>
  <si>
    <t>#raw!O193</t>
  </si>
  <si>
    <t>#raw!P193</t>
  </si>
  <si>
    <t>#raw!Q193</t>
  </si>
  <si>
    <t>#raw!R193</t>
  </si>
  <si>
    <t>#raw!S193</t>
  </si>
  <si>
    <t>#raw!T193</t>
  </si>
  <si>
    <t>#raw!U193</t>
  </si>
  <si>
    <t>#raw!V193</t>
  </si>
  <si>
    <t>#raw!A194</t>
  </si>
  <si>
    <t>#raw!B194</t>
  </si>
  <si>
    <t>#raw!C194</t>
  </si>
  <si>
    <t>#raw!D194</t>
  </si>
  <si>
    <t>#raw!E194</t>
  </si>
  <si>
    <t>#raw!F194</t>
  </si>
  <si>
    <t>#raw!G194</t>
  </si>
  <si>
    <t>#raw!H194</t>
  </si>
  <si>
    <t>#raw!I194</t>
  </si>
  <si>
    <t>#raw!O194</t>
  </si>
  <si>
    <t>#raw!P194</t>
  </si>
  <si>
    <t>#raw!Q194</t>
  </si>
  <si>
    <t>#raw!R194</t>
  </si>
  <si>
    <t>#raw!S194</t>
  </si>
  <si>
    <t>#raw!T194</t>
  </si>
  <si>
    <t>#raw!U194</t>
  </si>
  <si>
    <t>#raw!V194</t>
  </si>
  <si>
    <t>#raw!A195</t>
  </si>
  <si>
    <t>#raw!B195</t>
  </si>
  <si>
    <t>#raw!C195</t>
  </si>
  <si>
    <t>#raw!D195</t>
  </si>
  <si>
    <t>#raw!E195</t>
  </si>
  <si>
    <t>#raw!F195</t>
  </si>
  <si>
    <t>#raw!G195</t>
  </si>
  <si>
    <t>#raw!H195</t>
  </si>
  <si>
    <t>#raw!I195</t>
  </si>
  <si>
    <t>#raw!O195</t>
  </si>
  <si>
    <t>#raw!P195</t>
  </si>
  <si>
    <t>#raw!Q195</t>
  </si>
  <si>
    <t>#raw!R195</t>
  </si>
  <si>
    <t>#raw!S195</t>
  </si>
  <si>
    <t>#raw!T195</t>
  </si>
  <si>
    <t>#raw!U195</t>
  </si>
  <si>
    <t>#raw!V195</t>
  </si>
  <si>
    <t>#raw!A196</t>
  </si>
  <si>
    <t>#raw!B196</t>
  </si>
  <si>
    <t>#raw!C196</t>
  </si>
  <si>
    <t>#raw!D196</t>
  </si>
  <si>
    <t>#raw!E196</t>
  </si>
  <si>
    <t>#raw!F196</t>
  </si>
  <si>
    <t>#raw!G196</t>
  </si>
  <si>
    <t>#raw!H196</t>
  </si>
  <si>
    <t>#raw!I196</t>
  </si>
  <si>
    <t>#raw!O196</t>
  </si>
  <si>
    <t>#raw!P196</t>
  </si>
  <si>
    <t>#raw!Q196</t>
  </si>
  <si>
    <t>#raw!R196</t>
  </si>
  <si>
    <t>#raw!S196</t>
  </si>
  <si>
    <t>#raw!T196</t>
  </si>
  <si>
    <t>#raw!U196</t>
  </si>
  <si>
    <t>#raw!V196</t>
  </si>
  <si>
    <t>#raw!A197</t>
  </si>
  <si>
    <t>#raw!B197</t>
  </si>
  <si>
    <t>#raw!C197</t>
  </si>
  <si>
    <t>#raw!D197</t>
  </si>
  <si>
    <t>#raw!E197</t>
  </si>
  <si>
    <t>#raw!F197</t>
  </si>
  <si>
    <t>#raw!G197</t>
  </si>
  <si>
    <t>#raw!H197</t>
  </si>
  <si>
    <t>#raw!I197</t>
  </si>
  <si>
    <t>#raw!O197</t>
  </si>
  <si>
    <t>#raw!P197</t>
  </si>
  <si>
    <t>#raw!Q197</t>
  </si>
  <si>
    <t>#raw!R197</t>
  </si>
  <si>
    <t>#raw!S197</t>
  </si>
  <si>
    <t>#raw!T197</t>
  </si>
  <si>
    <t>#raw!U197</t>
  </si>
  <si>
    <t>#raw!V197</t>
  </si>
  <si>
    <t>#raw!A198</t>
  </si>
  <si>
    <t>#raw!B198</t>
  </si>
  <si>
    <t>#raw!C198</t>
  </si>
  <si>
    <t>#raw!D198</t>
  </si>
  <si>
    <t>#raw!E198</t>
  </si>
  <si>
    <t>#raw!F198</t>
  </si>
  <si>
    <t>#raw!G198</t>
  </si>
  <si>
    <t>#raw!H198</t>
  </si>
  <si>
    <t>#raw!I198</t>
  </si>
  <si>
    <t>#raw!O198</t>
  </si>
  <si>
    <t>#raw!P198</t>
  </si>
  <si>
    <t>#raw!Q198</t>
  </si>
  <si>
    <t>#raw!R198</t>
  </si>
  <si>
    <t>#raw!S198</t>
  </si>
  <si>
    <t>#raw!T198</t>
  </si>
  <si>
    <t>#raw!U198</t>
  </si>
  <si>
    <t>#raw!V198</t>
  </si>
  <si>
    <t>#raw!A199</t>
  </si>
  <si>
    <t>#raw!B199</t>
  </si>
  <si>
    <t>#raw!C199</t>
  </si>
  <si>
    <t>#raw!D199</t>
  </si>
  <si>
    <t>#raw!E199</t>
  </si>
  <si>
    <t>#raw!F199</t>
  </si>
  <si>
    <t>#raw!G199</t>
  </si>
  <si>
    <t>#raw!H199</t>
  </si>
  <si>
    <t>#raw!I199</t>
  </si>
  <si>
    <t>#raw!O199</t>
  </si>
  <si>
    <t>#raw!P199</t>
  </si>
  <si>
    <t>#raw!Q199</t>
  </si>
  <si>
    <t>#raw!R199</t>
  </si>
  <si>
    <t>#raw!S199</t>
  </si>
  <si>
    <t>#raw!T199</t>
  </si>
  <si>
    <t>#raw!U199</t>
  </si>
  <si>
    <t>#raw!V199</t>
  </si>
  <si>
    <t>#raw!A200</t>
  </si>
  <si>
    <t>#raw!B200</t>
  </si>
  <si>
    <t>#raw!C200</t>
  </si>
  <si>
    <t>#raw!D200</t>
  </si>
  <si>
    <t>#raw!E200</t>
  </si>
  <si>
    <t>#raw!F200</t>
  </si>
  <si>
    <t>#raw!G200</t>
  </si>
  <si>
    <t>#raw!H200</t>
  </si>
  <si>
    <t>#raw!I200</t>
  </si>
  <si>
    <t>#raw!O200</t>
  </si>
  <si>
    <t>#raw!P200</t>
  </si>
  <si>
    <t>#raw!Q200</t>
  </si>
  <si>
    <t>#raw!R200</t>
  </si>
  <si>
    <t>#raw!S200</t>
  </si>
  <si>
    <t>#raw!T200</t>
  </si>
  <si>
    <t>#raw!U200</t>
  </si>
  <si>
    <t>#raw!V200</t>
  </si>
  <si>
    <t>#raw!A201</t>
  </si>
  <si>
    <t>#raw!B201</t>
  </si>
  <si>
    <t>#raw!C201</t>
  </si>
  <si>
    <t>#raw!D201</t>
  </si>
  <si>
    <t>#raw!E201</t>
  </si>
  <si>
    <t>#raw!F201</t>
  </si>
  <si>
    <t>#raw!G201</t>
  </si>
  <si>
    <t>#raw!H201</t>
  </si>
  <si>
    <t>#raw!I201</t>
  </si>
  <si>
    <t>#raw!O201</t>
  </si>
  <si>
    <t>#raw!P201</t>
  </si>
  <si>
    <t>#raw!Q201</t>
  </si>
  <si>
    <t>#raw!R201</t>
  </si>
  <si>
    <t>#raw!S201</t>
  </si>
  <si>
    <t>#raw!T201</t>
  </si>
  <si>
    <t>#raw!U201</t>
  </si>
  <si>
    <t>#raw!V201</t>
  </si>
  <si>
    <t>#raw!A202</t>
  </si>
  <si>
    <t>#raw!B202</t>
  </si>
  <si>
    <t>#raw!C202</t>
  </si>
  <si>
    <t>#raw!D202</t>
  </si>
  <si>
    <t>#raw!E202</t>
  </si>
  <si>
    <t>#raw!F202</t>
  </si>
  <si>
    <t>#raw!G202</t>
  </si>
  <si>
    <t>#raw!H202</t>
  </si>
  <si>
    <t>#raw!I202</t>
  </si>
  <si>
    <t>#raw!O202</t>
  </si>
  <si>
    <t>#raw!P202</t>
  </si>
  <si>
    <t>#raw!Q202</t>
  </si>
  <si>
    <t>#raw!R202</t>
  </si>
  <si>
    <t>#raw!S202</t>
  </si>
  <si>
    <t>#raw!T202</t>
  </si>
  <si>
    <t>#raw!U202</t>
  </si>
  <si>
    <t>#raw!V202</t>
  </si>
  <si>
    <t>#raw!A203</t>
  </si>
  <si>
    <t>#raw!B203</t>
  </si>
  <si>
    <t>#raw!C203</t>
  </si>
  <si>
    <t>#raw!D203</t>
  </si>
  <si>
    <t>#raw!E203</t>
  </si>
  <si>
    <t>#raw!F203</t>
  </si>
  <si>
    <t>#raw!G203</t>
  </si>
  <si>
    <t>#raw!H203</t>
  </si>
  <si>
    <t>#raw!I203</t>
  </si>
  <si>
    <t>#raw!J203</t>
  </si>
  <si>
    <t>#raw!K203</t>
  </si>
  <si>
    <t>#raw!L203</t>
  </si>
  <si>
    <t>#raw!M203</t>
  </si>
  <si>
    <t>#raw!N203</t>
  </si>
  <si>
    <t>#raw!O203</t>
  </si>
  <si>
    <t>#raw!P203</t>
  </si>
  <si>
    <t>#raw!Q203</t>
  </si>
  <si>
    <t>#raw!R203</t>
  </si>
  <si>
    <t>#raw!S203</t>
  </si>
  <si>
    <t>#raw!T203</t>
  </si>
  <si>
    <t>#raw!U203</t>
  </si>
  <si>
    <t>#raw!V203</t>
  </si>
  <si>
    <t>#raw!A204</t>
  </si>
  <si>
    <t>#raw!B204</t>
  </si>
  <si>
    <t>#raw!C204</t>
  </si>
  <si>
    <t>#raw!D204</t>
  </si>
  <si>
    <t>#raw!E204</t>
  </si>
  <si>
    <t>#raw!F204</t>
  </si>
  <si>
    <t>#raw!G204</t>
  </si>
  <si>
    <t>#raw!H204</t>
  </si>
  <si>
    <t>#raw!I204</t>
  </si>
  <si>
    <t>#raw!J204</t>
  </si>
  <si>
    <t>#raw!K204</t>
  </si>
  <si>
    <t>#raw!L204</t>
  </si>
  <si>
    <t>#raw!M204</t>
  </si>
  <si>
    <t>#raw!N204</t>
  </si>
  <si>
    <t>#raw!O204</t>
  </si>
  <si>
    <t>#raw!P204</t>
  </si>
  <si>
    <t>#raw!Q204</t>
  </si>
  <si>
    <t>#raw!R204</t>
  </si>
  <si>
    <t>#raw!S204</t>
  </si>
  <si>
    <t>#raw!T204</t>
  </si>
  <si>
    <t>#raw!U204</t>
  </si>
  <si>
    <t>#raw!V204</t>
  </si>
  <si>
    <t>#raw!A205</t>
  </si>
  <si>
    <t>#raw!B205</t>
  </si>
  <si>
    <t>#raw!C205</t>
  </si>
  <si>
    <t>#raw!D205</t>
  </si>
  <si>
    <t>#raw!E205</t>
  </si>
  <si>
    <t>#raw!F205</t>
  </si>
  <si>
    <t>#raw!G205</t>
  </si>
  <si>
    <t>#raw!H205</t>
  </si>
  <si>
    <t>#raw!I205</t>
  </si>
  <si>
    <t>#raw!J205</t>
  </si>
  <si>
    <t>#raw!K205</t>
  </si>
  <si>
    <t>#raw!L205</t>
  </si>
  <si>
    <t>#raw!M205</t>
  </si>
  <si>
    <t>#raw!N205</t>
  </si>
  <si>
    <t>#raw!O205</t>
  </si>
  <si>
    <t>#raw!P205</t>
  </si>
  <si>
    <t>#raw!Q205</t>
  </si>
  <si>
    <t>#raw!R205</t>
  </si>
  <si>
    <t>#raw!S205</t>
  </si>
  <si>
    <t>#raw!T205</t>
  </si>
  <si>
    <t>#raw!U205</t>
  </si>
  <si>
    <t>#raw!V205</t>
  </si>
  <si>
    <t>#raw!A206</t>
  </si>
  <si>
    <t>#raw!B206</t>
  </si>
  <si>
    <t>#raw!C206</t>
  </si>
  <si>
    <t>#raw!D206</t>
  </si>
  <si>
    <t>#raw!E206</t>
  </si>
  <si>
    <t>#raw!F206</t>
  </si>
  <si>
    <t>#raw!G206</t>
  </si>
  <si>
    <t>#raw!H206</t>
  </si>
  <si>
    <t>#raw!I206</t>
  </si>
  <si>
    <t>#raw!J206</t>
  </si>
  <si>
    <t>#raw!K206</t>
  </si>
  <si>
    <t>#raw!L206</t>
  </si>
  <si>
    <t>#raw!M206</t>
  </si>
  <si>
    <t>#raw!N206</t>
  </si>
  <si>
    <t>#raw!O206</t>
  </si>
  <si>
    <t>#raw!P206</t>
  </si>
  <si>
    <t>#raw!Q206</t>
  </si>
  <si>
    <t>#raw!R206</t>
  </si>
  <si>
    <t>#raw!S206</t>
  </si>
  <si>
    <t>#raw!T206</t>
  </si>
  <si>
    <t>#raw!U206</t>
  </si>
  <si>
    <t>#raw!V206</t>
  </si>
  <si>
    <t>#raw!A207</t>
  </si>
  <si>
    <t>#raw!B207</t>
  </si>
  <si>
    <t>#raw!C207</t>
  </si>
  <si>
    <t>#raw!D207</t>
  </si>
  <si>
    <t>#raw!E207</t>
  </si>
  <si>
    <t>#raw!F207</t>
  </si>
  <si>
    <t>#raw!G207</t>
  </si>
  <si>
    <t>#raw!H207</t>
  </si>
  <si>
    <t>#raw!I207</t>
  </si>
  <si>
    <t>#raw!J207</t>
  </si>
  <si>
    <t>#raw!K207</t>
  </si>
  <si>
    <t>#raw!L207</t>
  </si>
  <si>
    <t>#raw!M207</t>
  </si>
  <si>
    <t>#raw!N207</t>
  </si>
  <si>
    <t>#raw!O207</t>
  </si>
  <si>
    <t>#raw!P207</t>
  </si>
  <si>
    <t>#raw!Q207</t>
  </si>
  <si>
    <t>#raw!R207</t>
  </si>
  <si>
    <t>#raw!S207</t>
  </si>
  <si>
    <t>#raw!T207</t>
  </si>
  <si>
    <t>#raw!U207</t>
  </si>
  <si>
    <t>#raw!V207</t>
  </si>
  <si>
    <t>#raw!A208</t>
  </si>
  <si>
    <t>#raw!B208</t>
  </si>
  <si>
    <t>#raw!C208</t>
  </si>
  <si>
    <t>#raw!D208</t>
  </si>
  <si>
    <t>#raw!E208</t>
  </si>
  <si>
    <t>#raw!F208</t>
  </si>
  <si>
    <t>#raw!G208</t>
  </si>
  <si>
    <t>#raw!H208</t>
  </si>
  <si>
    <t>#raw!I208</t>
  </si>
  <si>
    <t>#raw!J208</t>
  </si>
  <si>
    <t>#raw!K208</t>
  </si>
  <si>
    <t>#raw!L208</t>
  </si>
  <si>
    <t>#raw!M208</t>
  </si>
  <si>
    <t>#raw!N208</t>
  </si>
  <si>
    <t>#raw!O208</t>
  </si>
  <si>
    <t>#raw!P208</t>
  </si>
  <si>
    <t>#raw!Q208</t>
  </si>
  <si>
    <t>#raw!R208</t>
  </si>
  <si>
    <t>#raw!S208</t>
  </si>
  <si>
    <t>#raw!T208</t>
  </si>
  <si>
    <t>#raw!U208</t>
  </si>
  <si>
    <t>#raw!V208</t>
  </si>
  <si>
    <t>#raw!A209</t>
  </si>
  <si>
    <t>#raw!B209</t>
  </si>
  <si>
    <t>#raw!C209</t>
  </si>
  <si>
    <t>#raw!D209</t>
  </si>
  <si>
    <t>#raw!E209</t>
  </si>
  <si>
    <t>#raw!F209</t>
  </si>
  <si>
    <t>#raw!G209</t>
  </si>
  <si>
    <t>#raw!H209</t>
  </si>
  <si>
    <t>#raw!I209</t>
  </si>
  <si>
    <t>#raw!J209</t>
  </si>
  <si>
    <t>#raw!K209</t>
  </si>
  <si>
    <t>#raw!L209</t>
  </si>
  <si>
    <t>#raw!M209</t>
  </si>
  <si>
    <t>#raw!N209</t>
  </si>
  <si>
    <t>#raw!O209</t>
  </si>
  <si>
    <t>#raw!P209</t>
  </si>
  <si>
    <t>#raw!Q209</t>
  </si>
  <si>
    <t>#raw!R209</t>
  </si>
  <si>
    <t>#raw!S209</t>
  </si>
  <si>
    <t>#raw!T209</t>
  </si>
  <si>
    <t>#raw!U209</t>
  </si>
  <si>
    <t>#raw!V209</t>
  </si>
  <si>
    <t>#raw!A210</t>
  </si>
  <si>
    <t>#raw!B210</t>
  </si>
  <si>
    <t>#raw!C210</t>
  </si>
  <si>
    <t>#raw!D210</t>
  </si>
  <si>
    <t>#raw!E210</t>
  </si>
  <si>
    <t>#raw!F210</t>
  </si>
  <si>
    <t>#raw!G210</t>
  </si>
  <si>
    <t>#raw!H210</t>
  </si>
  <si>
    <t>#raw!I210</t>
  </si>
  <si>
    <t>#raw!J210</t>
  </si>
  <si>
    <t>#raw!K210</t>
  </si>
  <si>
    <t>#raw!L210</t>
  </si>
  <si>
    <t>#raw!M210</t>
  </si>
  <si>
    <t>#raw!N210</t>
  </si>
  <si>
    <t>#raw!O210</t>
  </si>
  <si>
    <t>#raw!P210</t>
  </si>
  <si>
    <t>#raw!Q210</t>
  </si>
  <si>
    <t>#raw!R210</t>
  </si>
  <si>
    <t>#raw!S210</t>
  </si>
  <si>
    <t>#raw!T210</t>
  </si>
  <si>
    <t>#raw!U210</t>
  </si>
  <si>
    <t>#raw!V210</t>
  </si>
  <si>
    <t>#raw!A211</t>
  </si>
  <si>
    <t>#raw!B211</t>
  </si>
  <si>
    <t>#raw!C211</t>
  </si>
  <si>
    <t>#raw!D211</t>
  </si>
  <si>
    <t>#raw!E211</t>
  </si>
  <si>
    <t>#raw!F211</t>
  </si>
  <si>
    <t>#raw!G211</t>
  </si>
  <si>
    <t>#raw!H211</t>
  </si>
  <si>
    <t>#raw!I211</t>
  </si>
  <si>
    <t>#raw!J211</t>
  </si>
  <si>
    <t>#raw!K211</t>
  </si>
  <si>
    <t>#raw!L211</t>
  </si>
  <si>
    <t>#raw!M211</t>
  </si>
  <si>
    <t>#raw!N211</t>
  </si>
  <si>
    <t>#raw!O211</t>
  </si>
  <si>
    <t>#raw!P211</t>
  </si>
  <si>
    <t>#raw!Q211</t>
  </si>
  <si>
    <t>#raw!R211</t>
  </si>
  <si>
    <t>#raw!S211</t>
  </si>
  <si>
    <t>#raw!T211</t>
  </si>
  <si>
    <t>#raw!U211</t>
  </si>
  <si>
    <t>#raw!V211</t>
  </si>
  <si>
    <t>#raw!A212</t>
  </si>
  <si>
    <t>#raw!B212</t>
  </si>
  <si>
    <t>#raw!C212</t>
  </si>
  <si>
    <t>#raw!D212</t>
  </si>
  <si>
    <t>#raw!E212</t>
  </si>
  <si>
    <t>#raw!F212</t>
  </si>
  <si>
    <t>#raw!G212</t>
  </si>
  <si>
    <t>#raw!H212</t>
  </si>
  <si>
    <t>#raw!I212</t>
  </si>
  <si>
    <t>#raw!J212</t>
  </si>
  <si>
    <t>#raw!K212</t>
  </si>
  <si>
    <t>#raw!L212</t>
  </si>
  <si>
    <t>#raw!M212</t>
  </si>
  <si>
    <t>#raw!N212</t>
  </si>
  <si>
    <t>#raw!O212</t>
  </si>
  <si>
    <t>#raw!P212</t>
  </si>
  <si>
    <t>#raw!Q212</t>
  </si>
  <si>
    <t>#raw!R212</t>
  </si>
  <si>
    <t>#raw!S212</t>
  </si>
  <si>
    <t>#raw!T212</t>
  </si>
  <si>
    <t>#raw!U212</t>
  </si>
  <si>
    <t>#raw!V212</t>
  </si>
  <si>
    <t>#raw!A213</t>
  </si>
  <si>
    <t>#raw!B213</t>
  </si>
  <si>
    <t>#raw!C213</t>
  </si>
  <si>
    <t>#raw!D213</t>
  </si>
  <si>
    <t>#raw!E213</t>
  </si>
  <si>
    <t>#raw!F213</t>
  </si>
  <si>
    <t>#raw!G213</t>
  </si>
  <si>
    <t>#raw!H213</t>
  </si>
  <si>
    <t>#raw!I213</t>
  </si>
  <si>
    <t>#raw!J213</t>
  </si>
  <si>
    <t>#raw!K213</t>
  </si>
  <si>
    <t>#raw!L213</t>
  </si>
  <si>
    <t>#raw!M213</t>
  </si>
  <si>
    <t>#raw!N213</t>
  </si>
  <si>
    <t>#raw!O213</t>
  </si>
  <si>
    <t>#raw!P213</t>
  </si>
  <si>
    <t>#raw!Q213</t>
  </si>
  <si>
    <t>#raw!R213</t>
  </si>
  <si>
    <t>#raw!S213</t>
  </si>
  <si>
    <t>#raw!T213</t>
  </si>
  <si>
    <t>#raw!U213</t>
  </si>
  <si>
    <t>#raw!V213</t>
  </si>
  <si>
    <t>#raw!A214</t>
  </si>
  <si>
    <t>#raw!B214</t>
  </si>
  <si>
    <t>#raw!C214</t>
  </si>
  <si>
    <t>#raw!D214</t>
  </si>
  <si>
    <t>#raw!E214</t>
  </si>
  <si>
    <t>#raw!F214</t>
  </si>
  <si>
    <t>#raw!G214</t>
  </si>
  <si>
    <t>#raw!H214</t>
  </si>
  <si>
    <t>#raw!I214</t>
  </si>
  <si>
    <t>#raw!J214</t>
  </si>
  <si>
    <t>#raw!K214</t>
  </si>
  <si>
    <t>#raw!L214</t>
  </si>
  <si>
    <t>#raw!M214</t>
  </si>
  <si>
    <t>#raw!N214</t>
  </si>
  <si>
    <t>#raw!O214</t>
  </si>
  <si>
    <t>#raw!P214</t>
  </si>
  <si>
    <t>#raw!Q214</t>
  </si>
  <si>
    <t>#raw!R214</t>
  </si>
  <si>
    <t>#raw!S214</t>
  </si>
  <si>
    <t>#raw!T214</t>
  </si>
  <si>
    <t>#raw!U214</t>
  </si>
  <si>
    <t>#raw!V214</t>
  </si>
  <si>
    <t>#raw!A215</t>
  </si>
  <si>
    <t>#raw!B215</t>
  </si>
  <si>
    <t>#raw!C215</t>
  </si>
  <si>
    <t>#raw!D215</t>
  </si>
  <si>
    <t>#raw!E215</t>
  </si>
  <si>
    <t>#raw!F215</t>
  </si>
  <si>
    <t>#raw!G215</t>
  </si>
  <si>
    <t>#raw!H215</t>
  </si>
  <si>
    <t>#raw!I215</t>
  </si>
  <si>
    <t>#raw!J215</t>
  </si>
  <si>
    <t>#raw!K215</t>
  </si>
  <si>
    <t>#raw!L215</t>
  </si>
  <si>
    <t>#raw!M215</t>
  </si>
  <si>
    <t>#raw!N215</t>
  </si>
  <si>
    <t>#raw!O215</t>
  </si>
  <si>
    <t>#raw!P215</t>
  </si>
  <si>
    <t>#raw!Q215</t>
  </si>
  <si>
    <t>#raw!R215</t>
  </si>
  <si>
    <t>#raw!S215</t>
  </si>
  <si>
    <t>#raw!T215</t>
  </si>
  <si>
    <t>#raw!U215</t>
  </si>
  <si>
    <t>#raw!V215</t>
  </si>
  <si>
    <t>#raw!A216</t>
  </si>
  <si>
    <t>#raw!B216</t>
  </si>
  <si>
    <t>#raw!C216</t>
  </si>
  <si>
    <t>#raw!D216</t>
  </si>
  <si>
    <t>#raw!E216</t>
  </si>
  <si>
    <t>#raw!F216</t>
  </si>
  <si>
    <t>#raw!G216</t>
  </si>
  <si>
    <t>#raw!H216</t>
  </si>
  <si>
    <t>#raw!I216</t>
  </si>
  <si>
    <t>#raw!J216</t>
  </si>
  <si>
    <t>#raw!K216</t>
  </si>
  <si>
    <t>#raw!L216</t>
  </si>
  <si>
    <t>#raw!M216</t>
  </si>
  <si>
    <t>#raw!N216</t>
  </si>
  <si>
    <t>#raw!O216</t>
  </si>
  <si>
    <t>#raw!P216</t>
  </si>
  <si>
    <t>#raw!Q216</t>
  </si>
  <si>
    <t>#raw!R216</t>
  </si>
  <si>
    <t>#raw!S216</t>
  </si>
  <si>
    <t>#raw!T216</t>
  </si>
  <si>
    <t>#raw!U216</t>
  </si>
  <si>
    <t>#raw!V216</t>
  </si>
  <si>
    <t>#raw!A217</t>
  </si>
  <si>
    <t>#raw!B217</t>
  </si>
  <si>
    <t>#raw!C217</t>
  </si>
  <si>
    <t>#raw!D217</t>
  </si>
  <si>
    <t>#raw!E217</t>
  </si>
  <si>
    <t>#raw!F217</t>
  </si>
  <si>
    <t>#raw!G217</t>
  </si>
  <si>
    <t>#raw!H217</t>
  </si>
  <si>
    <t>#raw!I217</t>
  </si>
  <si>
    <t>#raw!J217</t>
  </si>
  <si>
    <t>#raw!K217</t>
  </si>
  <si>
    <t>#raw!L217</t>
  </si>
  <si>
    <t>#raw!M217</t>
  </si>
  <si>
    <t>#raw!N217</t>
  </si>
  <si>
    <t>#raw!O217</t>
  </si>
  <si>
    <t>#raw!P217</t>
  </si>
  <si>
    <t>#raw!Q217</t>
  </si>
  <si>
    <t>#raw!R217</t>
  </si>
  <si>
    <t>#raw!S217</t>
  </si>
  <si>
    <t>#raw!T217</t>
  </si>
  <si>
    <t>#raw!U217</t>
  </si>
  <si>
    <t>#raw!V217</t>
  </si>
  <si>
    <t>#raw!A218</t>
  </si>
  <si>
    <t>#raw!B218</t>
  </si>
  <si>
    <t>#raw!C218</t>
  </si>
  <si>
    <t>#raw!D218</t>
  </si>
  <si>
    <t>#raw!E218</t>
  </si>
  <si>
    <t>#raw!F218</t>
  </si>
  <si>
    <t>#raw!G218</t>
  </si>
  <si>
    <t>#raw!H218</t>
  </si>
  <si>
    <t>#raw!I218</t>
  </si>
  <si>
    <t>#raw!J218</t>
  </si>
  <si>
    <t>#raw!K218</t>
  </si>
  <si>
    <t>#raw!L218</t>
  </si>
  <si>
    <t>#raw!M218</t>
  </si>
  <si>
    <t>#raw!N218</t>
  </si>
  <si>
    <t>#raw!O218</t>
  </si>
  <si>
    <t>#raw!P218</t>
  </si>
  <si>
    <t>#raw!Q218</t>
  </si>
  <si>
    <t>#raw!R218</t>
  </si>
  <si>
    <t>#raw!S218</t>
  </si>
  <si>
    <t>#raw!T218</t>
  </si>
  <si>
    <t>#raw!U218</t>
  </si>
  <si>
    <t>#raw!V218</t>
  </si>
  <si>
    <t>#raw!A219</t>
  </si>
  <si>
    <t>#raw!B219</t>
  </si>
  <si>
    <t>#raw!C219</t>
  </si>
  <si>
    <t>#raw!D219</t>
  </si>
  <si>
    <t>#raw!E219</t>
  </si>
  <si>
    <t>#raw!F219</t>
  </si>
  <si>
    <t>#raw!G219</t>
  </si>
  <si>
    <t>#raw!H219</t>
  </si>
  <si>
    <t>#raw!I219</t>
  </si>
  <si>
    <t>#raw!J219</t>
  </si>
  <si>
    <t>#raw!K219</t>
  </si>
  <si>
    <t>#raw!L219</t>
  </si>
  <si>
    <t>#raw!M219</t>
  </si>
  <si>
    <t>#raw!N219</t>
  </si>
  <si>
    <t>#raw!O219</t>
  </si>
  <si>
    <t>#raw!P219</t>
  </si>
  <si>
    <t>#raw!Q219</t>
  </si>
  <si>
    <t>#raw!R219</t>
  </si>
  <si>
    <t>#raw!S219</t>
  </si>
  <si>
    <t>#raw!T219</t>
  </si>
  <si>
    <t>#raw!U219</t>
  </si>
  <si>
    <t>#raw!V219</t>
  </si>
  <si>
    <t>#raw!A220</t>
  </si>
  <si>
    <t>#raw!B220</t>
  </si>
  <si>
    <t>#raw!C220</t>
  </si>
  <si>
    <t>#raw!D220</t>
  </si>
  <si>
    <t>#raw!E220</t>
  </si>
  <si>
    <t>#raw!F220</t>
  </si>
  <si>
    <t>#raw!G220</t>
  </si>
  <si>
    <t>#raw!H220</t>
  </si>
  <si>
    <t>#raw!I220</t>
  </si>
  <si>
    <t>#raw!J220</t>
  </si>
  <si>
    <t>#raw!K220</t>
  </si>
  <si>
    <t>#raw!L220</t>
  </si>
  <si>
    <t>#raw!M220</t>
  </si>
  <si>
    <t>#raw!N220</t>
  </si>
  <si>
    <t>#raw!O220</t>
  </si>
  <si>
    <t>#raw!P220</t>
  </si>
  <si>
    <t>#raw!Q220</t>
  </si>
  <si>
    <t>#raw!R220</t>
  </si>
  <si>
    <t>#raw!S220</t>
  </si>
  <si>
    <t>#raw!T220</t>
  </si>
  <si>
    <t>#raw!U220</t>
  </si>
  <si>
    <t>#raw!V220</t>
  </si>
  <si>
    <t>#raw!A221</t>
  </si>
  <si>
    <t>#raw!B221</t>
  </si>
  <si>
    <t>#raw!C221</t>
  </si>
  <si>
    <t>#raw!D221</t>
  </si>
  <si>
    <t>#raw!E221</t>
  </si>
  <si>
    <t>#raw!F221</t>
  </si>
  <si>
    <t>#raw!G221</t>
  </si>
  <si>
    <t>#raw!H221</t>
  </si>
  <si>
    <t>#raw!I221</t>
  </si>
  <si>
    <t>#raw!J221</t>
  </si>
  <si>
    <t>#raw!K221</t>
  </si>
  <si>
    <t>#raw!L221</t>
  </si>
  <si>
    <t>#raw!M221</t>
  </si>
  <si>
    <t>#raw!N221</t>
  </si>
  <si>
    <t>#raw!O221</t>
  </si>
  <si>
    <t>#raw!P221</t>
  </si>
  <si>
    <t>#raw!Q221</t>
  </si>
  <si>
    <t>#raw!R221</t>
  </si>
  <si>
    <t>#raw!S221</t>
  </si>
  <si>
    <t>#raw!T221</t>
  </si>
  <si>
    <t>#raw!U221</t>
  </si>
  <si>
    <t>#raw!V221</t>
  </si>
  <si>
    <t>#raw!A222</t>
  </si>
  <si>
    <t>#raw!B222</t>
  </si>
  <si>
    <t>#raw!C222</t>
  </si>
  <si>
    <t>#raw!D222</t>
  </si>
  <si>
    <t>#raw!E222</t>
  </si>
  <si>
    <t>#raw!F222</t>
  </si>
  <si>
    <t>#raw!G222</t>
  </si>
  <si>
    <t>#raw!H222</t>
  </si>
  <si>
    <t>#raw!I222</t>
  </si>
  <si>
    <t>#raw!J222</t>
  </si>
  <si>
    <t>#raw!K222</t>
  </si>
  <si>
    <t>#raw!L222</t>
  </si>
  <si>
    <t>#raw!M222</t>
  </si>
  <si>
    <t>#raw!N222</t>
  </si>
  <si>
    <t>#raw!O222</t>
  </si>
  <si>
    <t>#raw!P222</t>
  </si>
  <si>
    <t>#raw!Q222</t>
  </si>
  <si>
    <t>#raw!R222</t>
  </si>
  <si>
    <t>#raw!S222</t>
  </si>
  <si>
    <t>#raw!T222</t>
  </si>
  <si>
    <t>#raw!U222</t>
  </si>
  <si>
    <t>#raw!V222</t>
  </si>
  <si>
    <t>#raw!A223</t>
  </si>
  <si>
    <t>#raw!B223</t>
  </si>
  <si>
    <t>#raw!C223</t>
  </si>
  <si>
    <t>#raw!D223</t>
  </si>
  <si>
    <t>#raw!E223</t>
  </si>
  <si>
    <t>#raw!F223</t>
  </si>
  <si>
    <t>#raw!G223</t>
  </si>
  <si>
    <t>#raw!H223</t>
  </si>
  <si>
    <t>#raw!I223</t>
  </si>
  <si>
    <t>#raw!J223</t>
  </si>
  <si>
    <t>#raw!K223</t>
  </si>
  <si>
    <t>#raw!L223</t>
  </si>
  <si>
    <t>#raw!M223</t>
  </si>
  <si>
    <t>#raw!N223</t>
  </si>
  <si>
    <t>#raw!O223</t>
  </si>
  <si>
    <t>#raw!P223</t>
  </si>
  <si>
    <t>#raw!Q223</t>
  </si>
  <si>
    <t>#raw!R223</t>
  </si>
  <si>
    <t>#raw!S223</t>
  </si>
  <si>
    <t>#raw!T223</t>
  </si>
  <si>
    <t>#raw!U223</t>
  </si>
  <si>
    <t>#raw!V223</t>
  </si>
  <si>
    <t>#raw!A224</t>
  </si>
  <si>
    <t>#raw!B224</t>
  </si>
  <si>
    <t>#raw!C224</t>
  </si>
  <si>
    <t>#raw!D224</t>
  </si>
  <si>
    <t>#raw!E224</t>
  </si>
  <si>
    <t>#raw!F224</t>
  </si>
  <si>
    <t>#raw!G224</t>
  </si>
  <si>
    <t>#raw!H224</t>
  </si>
  <si>
    <t>#raw!I224</t>
  </si>
  <si>
    <t>#raw!J224</t>
  </si>
  <si>
    <t>#raw!K224</t>
  </si>
  <si>
    <t>#raw!L224</t>
  </si>
  <si>
    <t>#raw!M224</t>
  </si>
  <si>
    <t>#raw!N224</t>
  </si>
  <si>
    <t>#raw!O224</t>
  </si>
  <si>
    <t>#raw!P224</t>
  </si>
  <si>
    <t>#raw!Q224</t>
  </si>
  <si>
    <t>#raw!R224</t>
  </si>
  <si>
    <t>#raw!S224</t>
  </si>
  <si>
    <t>#raw!T224</t>
  </si>
  <si>
    <t>#raw!U224</t>
  </si>
  <si>
    <t>#raw!V224</t>
  </si>
  <si>
    <t>#raw!A225</t>
  </si>
  <si>
    <t>#raw!B225</t>
  </si>
  <si>
    <t>#raw!C225</t>
  </si>
  <si>
    <t>#raw!D225</t>
  </si>
  <si>
    <t>#raw!E225</t>
  </si>
  <si>
    <t>#raw!F225</t>
  </si>
  <si>
    <t>#raw!G225</t>
  </si>
  <si>
    <t>#raw!H225</t>
  </si>
  <si>
    <t>#raw!I225</t>
  </si>
  <si>
    <t>#raw!J225</t>
  </si>
  <si>
    <t>#raw!K225</t>
  </si>
  <si>
    <t>#raw!L225</t>
  </si>
  <si>
    <t>#raw!M225</t>
  </si>
  <si>
    <t>#raw!N225</t>
  </si>
  <si>
    <t>#raw!O225</t>
  </si>
  <si>
    <t>#raw!P225</t>
  </si>
  <si>
    <t>#raw!Q225</t>
  </si>
  <si>
    <t>#raw!R225</t>
  </si>
  <si>
    <t>#raw!S225</t>
  </si>
  <si>
    <t>#raw!T225</t>
  </si>
  <si>
    <t>#raw!U225</t>
  </si>
  <si>
    <t>#raw!V225</t>
  </si>
  <si>
    <t>#raw!A226</t>
  </si>
  <si>
    <t>#raw!B226</t>
  </si>
  <si>
    <t>#raw!C226</t>
  </si>
  <si>
    <t>#raw!D226</t>
  </si>
  <si>
    <t>#raw!E226</t>
  </si>
  <si>
    <t>#raw!F226</t>
  </si>
  <si>
    <t>#raw!G226</t>
  </si>
  <si>
    <t>#raw!H226</t>
  </si>
  <si>
    <t>#raw!I226</t>
  </si>
  <si>
    <t>#raw!J226</t>
  </si>
  <si>
    <t>#raw!K226</t>
  </si>
  <si>
    <t>#raw!L226</t>
  </si>
  <si>
    <t>#raw!M226</t>
  </si>
  <si>
    <t>#raw!N226</t>
  </si>
  <si>
    <t>#raw!O226</t>
  </si>
  <si>
    <t>#raw!P226</t>
  </si>
  <si>
    <t>#raw!Q226</t>
  </si>
  <si>
    <t>#raw!R226</t>
  </si>
  <si>
    <t>#raw!S226</t>
  </si>
  <si>
    <t>#raw!T226</t>
  </si>
  <si>
    <t>#raw!U226</t>
  </si>
  <si>
    <t>#raw!V226</t>
  </si>
  <si>
    <t>#raw!A227</t>
  </si>
  <si>
    <t>#raw!B227</t>
  </si>
  <si>
    <t>#raw!C227</t>
  </si>
  <si>
    <t>#raw!D227</t>
  </si>
  <si>
    <t>#raw!E227</t>
  </si>
  <si>
    <t>#raw!F227</t>
  </si>
  <si>
    <t>#raw!G227</t>
  </si>
  <si>
    <t>#raw!H227</t>
  </si>
  <si>
    <t>#raw!I227</t>
  </si>
  <si>
    <t>#raw!J227</t>
  </si>
  <si>
    <t>#raw!K227</t>
  </si>
  <si>
    <t>#raw!L227</t>
  </si>
  <si>
    <t>#raw!M227</t>
  </si>
  <si>
    <t>#raw!N227</t>
  </si>
  <si>
    <t>#raw!O227</t>
  </si>
  <si>
    <t>#raw!P227</t>
  </si>
  <si>
    <t>#raw!Q227</t>
  </si>
  <si>
    <t>#raw!R227</t>
  </si>
  <si>
    <t>#raw!S227</t>
  </si>
  <si>
    <t>#raw!T227</t>
  </si>
  <si>
    <t>#raw!U227</t>
  </si>
  <si>
    <t>#raw!V227</t>
  </si>
  <si>
    <t>#raw!A228</t>
  </si>
  <si>
    <t>#raw!B228</t>
  </si>
  <si>
    <t>#raw!C228</t>
  </si>
  <si>
    <t>#raw!D228</t>
  </si>
  <si>
    <t>#raw!E228</t>
  </si>
  <si>
    <t>#raw!F228</t>
  </si>
  <si>
    <t>#raw!G228</t>
  </si>
  <si>
    <t>#raw!H228</t>
  </si>
  <si>
    <t>#raw!I228</t>
  </si>
  <si>
    <t>#raw!J228</t>
  </si>
  <si>
    <t>#raw!K228</t>
  </si>
  <si>
    <t>#raw!L228</t>
  </si>
  <si>
    <t>#raw!M228</t>
  </si>
  <si>
    <t>#raw!N228</t>
  </si>
  <si>
    <t>#raw!O228</t>
  </si>
  <si>
    <t>#raw!P228</t>
  </si>
  <si>
    <t>#raw!Q228</t>
  </si>
  <si>
    <t>#raw!R228</t>
  </si>
  <si>
    <t>#raw!S228</t>
  </si>
  <si>
    <t>#raw!T228</t>
  </si>
  <si>
    <t>#raw!U228</t>
  </si>
  <si>
    <t>#raw!V228</t>
  </si>
  <si>
    <t>#raw!A229</t>
  </si>
  <si>
    <t>#raw!B229</t>
  </si>
  <si>
    <t>#raw!C229</t>
  </si>
  <si>
    <t>#raw!D229</t>
  </si>
  <si>
    <t>#raw!E229</t>
  </si>
  <si>
    <t>#raw!F229</t>
  </si>
  <si>
    <t>#raw!G229</t>
  </si>
  <si>
    <t>#raw!H229</t>
  </si>
  <si>
    <t>#raw!I229</t>
  </si>
  <si>
    <t>#raw!J229</t>
  </si>
  <si>
    <t>#raw!K229</t>
  </si>
  <si>
    <t>#raw!L229</t>
  </si>
  <si>
    <t>#raw!M229</t>
  </si>
  <si>
    <t>#raw!N229</t>
  </si>
  <si>
    <t>#raw!O229</t>
  </si>
  <si>
    <t>#raw!P229</t>
  </si>
  <si>
    <t>#raw!Q229</t>
  </si>
  <si>
    <t>#raw!R229</t>
  </si>
  <si>
    <t>#raw!S229</t>
  </si>
  <si>
    <t>#raw!T229</t>
  </si>
  <si>
    <t>#raw!U229</t>
  </si>
  <si>
    <t>#raw!V229</t>
  </si>
  <si>
    <t>#raw!A230</t>
  </si>
  <si>
    <t>#raw!B230</t>
  </si>
  <si>
    <t>#raw!C230</t>
  </si>
  <si>
    <t>#raw!D230</t>
  </si>
  <si>
    <t>#raw!E230</t>
  </si>
  <si>
    <t>#raw!F230</t>
  </si>
  <si>
    <t>#raw!G230</t>
  </si>
  <si>
    <t>#raw!H230</t>
  </si>
  <si>
    <t>#raw!I230</t>
  </si>
  <si>
    <t>#raw!J230</t>
  </si>
  <si>
    <t>#raw!K230</t>
  </si>
  <si>
    <t>#raw!L230</t>
  </si>
  <si>
    <t>#raw!M230</t>
  </si>
  <si>
    <t>#raw!N230</t>
  </si>
  <si>
    <t>#raw!O230</t>
  </si>
  <si>
    <t>#raw!P230</t>
  </si>
  <si>
    <t>#raw!Q230</t>
  </si>
  <si>
    <t>#raw!R230</t>
  </si>
  <si>
    <t>#raw!S230</t>
  </si>
  <si>
    <t>#raw!T230</t>
  </si>
  <si>
    <t>#raw!U230</t>
  </si>
  <si>
    <t>#raw!V230</t>
  </si>
  <si>
    <t>#raw!A231</t>
  </si>
  <si>
    <t>#raw!B231</t>
  </si>
  <si>
    <t>#raw!C231</t>
  </si>
  <si>
    <t>#raw!D231</t>
  </si>
  <si>
    <t>#raw!E231</t>
  </si>
  <si>
    <t>#raw!F231</t>
  </si>
  <si>
    <t>#raw!G231</t>
  </si>
  <si>
    <t>#raw!H231</t>
  </si>
  <si>
    <t>#raw!I231</t>
  </si>
  <si>
    <t>#raw!J231</t>
  </si>
  <si>
    <t>#raw!K231</t>
  </si>
  <si>
    <t>#raw!L231</t>
  </si>
  <si>
    <t>#raw!M231</t>
  </si>
  <si>
    <t>#raw!N231</t>
  </si>
  <si>
    <t>#raw!O231</t>
  </si>
  <si>
    <t>#raw!P231</t>
  </si>
  <si>
    <t>#raw!Q231</t>
  </si>
  <si>
    <t>#raw!R231</t>
  </si>
  <si>
    <t>#raw!S231</t>
  </si>
  <si>
    <t>#raw!T231</t>
  </si>
  <si>
    <t>#raw!U231</t>
  </si>
  <si>
    <t>#raw!V231</t>
  </si>
  <si>
    <t>#raw!A232</t>
  </si>
  <si>
    <t>#raw!B232</t>
  </si>
  <si>
    <t>#raw!C232</t>
  </si>
  <si>
    <t>#raw!D232</t>
  </si>
  <si>
    <t>#raw!E232</t>
  </si>
  <si>
    <t>#raw!F232</t>
  </si>
  <si>
    <t>#raw!G232</t>
  </si>
  <si>
    <t>#raw!H232</t>
  </si>
  <si>
    <t>#raw!I232</t>
  </si>
  <si>
    <t>#raw!J232</t>
  </si>
  <si>
    <t>#raw!K232</t>
  </si>
  <si>
    <t>#raw!L232</t>
  </si>
  <si>
    <t>#raw!M232</t>
  </si>
  <si>
    <t>#raw!N232</t>
  </si>
  <si>
    <t>#raw!O232</t>
  </si>
  <si>
    <t>#raw!P232</t>
  </si>
  <si>
    <t>#raw!Q232</t>
  </si>
  <si>
    <t>#raw!R232</t>
  </si>
  <si>
    <t>#raw!S232</t>
  </si>
  <si>
    <t>#raw!T232</t>
  </si>
  <si>
    <t>#raw!U232</t>
  </si>
  <si>
    <t>#raw!V232</t>
  </si>
  <si>
    <t>#raw!A233</t>
  </si>
  <si>
    <t>#raw!B233</t>
  </si>
  <si>
    <t>#raw!C233</t>
  </si>
  <si>
    <t>#raw!D233</t>
  </si>
  <si>
    <t>#raw!E233</t>
  </si>
  <si>
    <t>#raw!F233</t>
  </si>
  <si>
    <t>#raw!G233</t>
  </si>
  <si>
    <t>#raw!H233</t>
  </si>
  <si>
    <t>#raw!I233</t>
  </si>
  <si>
    <t>#raw!J233</t>
  </si>
  <si>
    <t>#raw!K233</t>
  </si>
  <si>
    <t>#raw!L233</t>
  </si>
  <si>
    <t>#raw!M233</t>
  </si>
  <si>
    <t>#raw!N233</t>
  </si>
  <si>
    <t>#raw!O233</t>
  </si>
  <si>
    <t>#raw!P233</t>
  </si>
  <si>
    <t>#raw!Q233</t>
  </si>
  <si>
    <t>#raw!R233</t>
  </si>
  <si>
    <t>#raw!S233</t>
  </si>
  <si>
    <t>#raw!T233</t>
  </si>
  <si>
    <t>#raw!U233</t>
  </si>
  <si>
    <t>#raw!V233</t>
  </si>
  <si>
    <t>#raw!A234</t>
  </si>
  <si>
    <t>#raw!B234</t>
  </si>
  <si>
    <t>#raw!C234</t>
  </si>
  <si>
    <t>#raw!D234</t>
  </si>
  <si>
    <t>#raw!E234</t>
  </si>
  <si>
    <t>#raw!F234</t>
  </si>
  <si>
    <t>#raw!G234</t>
  </si>
  <si>
    <t>#raw!H234</t>
  </si>
  <si>
    <t>#raw!I234</t>
  </si>
  <si>
    <t>#raw!J234</t>
  </si>
  <si>
    <t>#raw!K234</t>
  </si>
  <si>
    <t>#raw!L234</t>
  </si>
  <si>
    <t>#raw!M234</t>
  </si>
  <si>
    <t>#raw!N234</t>
  </si>
  <si>
    <t>#raw!O234</t>
  </si>
  <si>
    <t>#raw!P234</t>
  </si>
  <si>
    <t>#raw!Q234</t>
  </si>
  <si>
    <t>#raw!R234</t>
  </si>
  <si>
    <t>#raw!S234</t>
  </si>
  <si>
    <t>#raw!T234</t>
  </si>
  <si>
    <t>#raw!U234</t>
  </si>
  <si>
    <t>#raw!V234</t>
  </si>
  <si>
    <t>#raw!A235</t>
  </si>
  <si>
    <t>#raw!B235</t>
  </si>
  <si>
    <t>#raw!C235</t>
  </si>
  <si>
    <t>#raw!D235</t>
  </si>
  <si>
    <t>#raw!E235</t>
  </si>
  <si>
    <t>#raw!F235</t>
  </si>
  <si>
    <t>#raw!G235</t>
  </si>
  <si>
    <t>#raw!H235</t>
  </si>
  <si>
    <t>#raw!I235</t>
  </si>
  <si>
    <t>#raw!J235</t>
  </si>
  <si>
    <t>#raw!K235</t>
  </si>
  <si>
    <t>#raw!L235</t>
  </si>
  <si>
    <t>#raw!M235</t>
  </si>
  <si>
    <t>#raw!N235</t>
  </si>
  <si>
    <t>#raw!O235</t>
  </si>
  <si>
    <t>#raw!P235</t>
  </si>
  <si>
    <t>#raw!Q235</t>
  </si>
  <si>
    <t>#raw!R235</t>
  </si>
  <si>
    <t>#raw!S235</t>
  </si>
  <si>
    <t>#raw!T235</t>
  </si>
  <si>
    <t>#raw!U235</t>
  </si>
  <si>
    <t>#raw!V235</t>
  </si>
  <si>
    <t>#raw!A236</t>
  </si>
  <si>
    <t>#raw!B236</t>
  </si>
  <si>
    <t>#raw!C236</t>
  </si>
  <si>
    <t>#raw!D236</t>
  </si>
  <si>
    <t>#raw!E236</t>
  </si>
  <si>
    <t>#raw!F236</t>
  </si>
  <si>
    <t>#raw!G236</t>
  </si>
  <si>
    <t>#raw!H236</t>
  </si>
  <si>
    <t>#raw!I236</t>
  </si>
  <si>
    <t>#raw!J236</t>
  </si>
  <si>
    <t>#raw!K236</t>
  </si>
  <si>
    <t>#raw!L236</t>
  </si>
  <si>
    <t>#raw!M236</t>
  </si>
  <si>
    <t>#raw!N236</t>
  </si>
  <si>
    <t>#raw!O236</t>
  </si>
  <si>
    <t>#raw!P236</t>
  </si>
  <si>
    <t>#raw!Q236</t>
  </si>
  <si>
    <t>#raw!R236</t>
  </si>
  <si>
    <t>#raw!S236</t>
  </si>
  <si>
    <t>#raw!T236</t>
  </si>
  <si>
    <t>#raw!U236</t>
  </si>
  <si>
    <t>#raw!V236</t>
  </si>
  <si>
    <t>#raw!A237</t>
  </si>
  <si>
    <t>#raw!B237</t>
  </si>
  <si>
    <t>#raw!C237</t>
  </si>
  <si>
    <t>#raw!D237</t>
  </si>
  <si>
    <t>#raw!E237</t>
  </si>
  <si>
    <t>#raw!F237</t>
  </si>
  <si>
    <t>#raw!G237</t>
  </si>
  <si>
    <t>#raw!H237</t>
  </si>
  <si>
    <t>#raw!I237</t>
  </si>
  <si>
    <t>#raw!J237</t>
  </si>
  <si>
    <t>#raw!K237</t>
  </si>
  <si>
    <t>#raw!L237</t>
  </si>
  <si>
    <t>#raw!M237</t>
  </si>
  <si>
    <t>#raw!N237</t>
  </si>
  <si>
    <t>#raw!O237</t>
  </si>
  <si>
    <t>#raw!P237</t>
  </si>
  <si>
    <t>#raw!Q237</t>
  </si>
  <si>
    <t>#raw!R237</t>
  </si>
  <si>
    <t>#raw!S237</t>
  </si>
  <si>
    <t>#raw!T237</t>
  </si>
  <si>
    <t>#raw!U237</t>
  </si>
  <si>
    <t>#raw!V237</t>
  </si>
  <si>
    <t>#raw!A238</t>
  </si>
  <si>
    <t>#raw!B238</t>
  </si>
  <si>
    <t>#raw!C238</t>
  </si>
  <si>
    <t>#raw!D238</t>
  </si>
  <si>
    <t>#raw!E238</t>
  </si>
  <si>
    <t>#raw!F238</t>
  </si>
  <si>
    <t>#raw!G238</t>
  </si>
  <si>
    <t>#raw!H238</t>
  </si>
  <si>
    <t>#raw!I238</t>
  </si>
  <si>
    <t>#raw!J238</t>
  </si>
  <si>
    <t>#raw!K238</t>
  </si>
  <si>
    <t>#raw!L238</t>
  </si>
  <si>
    <t>#raw!M238</t>
  </si>
  <si>
    <t>#raw!N238</t>
  </si>
  <si>
    <t>#raw!O238</t>
  </si>
  <si>
    <t>#raw!P238</t>
  </si>
  <si>
    <t>#raw!Q238</t>
  </si>
  <si>
    <t>#raw!R238</t>
  </si>
  <si>
    <t>#raw!S238</t>
  </si>
  <si>
    <t>#raw!T238</t>
  </si>
  <si>
    <t>#raw!U238</t>
  </si>
  <si>
    <t>#raw!V238</t>
  </si>
  <si>
    <t>#raw!A239</t>
  </si>
  <si>
    <t>#raw!B239</t>
  </si>
  <si>
    <t>#raw!C239</t>
  </si>
  <si>
    <t>#raw!D239</t>
  </si>
  <si>
    <t>#raw!E239</t>
  </si>
  <si>
    <t>#raw!F239</t>
  </si>
  <si>
    <t>#raw!G239</t>
  </si>
  <si>
    <t>#raw!H239</t>
  </si>
  <si>
    <t>#raw!I239</t>
  </si>
  <si>
    <t>#raw!J239</t>
  </si>
  <si>
    <t>#raw!K239</t>
  </si>
  <si>
    <t>#raw!L239</t>
  </si>
  <si>
    <t>#raw!M239</t>
  </si>
  <si>
    <t>#raw!N239</t>
  </si>
  <si>
    <t>#raw!O239</t>
  </si>
  <si>
    <t>#raw!P239</t>
  </si>
  <si>
    <t>#raw!Q239</t>
  </si>
  <si>
    <t>#raw!R239</t>
  </si>
  <si>
    <t>#raw!S239</t>
  </si>
  <si>
    <t>#raw!T239</t>
  </si>
  <si>
    <t>#raw!U239</t>
  </si>
  <si>
    <t>#raw!V239</t>
  </si>
  <si>
    <t>#raw!A240</t>
  </si>
  <si>
    <t>#raw!B240</t>
  </si>
  <si>
    <t>#raw!C240</t>
  </si>
  <si>
    <t>#raw!D240</t>
  </si>
  <si>
    <t>#raw!E240</t>
  </si>
  <si>
    <t>#raw!F240</t>
  </si>
  <si>
    <t>#raw!G240</t>
  </si>
  <si>
    <t>#raw!H240</t>
  </si>
  <si>
    <t>#raw!I240</t>
  </si>
  <si>
    <t>#raw!J240</t>
  </si>
  <si>
    <t>#raw!K240</t>
  </si>
  <si>
    <t>#raw!L240</t>
  </si>
  <si>
    <t>#raw!M240</t>
  </si>
  <si>
    <t>#raw!N240</t>
  </si>
  <si>
    <t>#raw!O240</t>
  </si>
  <si>
    <t>#raw!P240</t>
  </si>
  <si>
    <t>#raw!Q240</t>
  </si>
  <si>
    <t>#raw!R240</t>
  </si>
  <si>
    <t>#raw!S240</t>
  </si>
  <si>
    <t>#raw!T240</t>
  </si>
  <si>
    <t>#raw!U240</t>
  </si>
  <si>
    <t>#raw!V240</t>
  </si>
  <si>
    <t>#raw!A241</t>
  </si>
  <si>
    <t>#raw!B241</t>
  </si>
  <si>
    <t>#raw!C241</t>
  </si>
  <si>
    <t>#raw!D241</t>
  </si>
  <si>
    <t>#raw!E241</t>
  </si>
  <si>
    <t>#raw!F241</t>
  </si>
  <si>
    <t>#raw!G241</t>
  </si>
  <si>
    <t>#raw!H241</t>
  </si>
  <si>
    <t>#raw!I241</t>
  </si>
  <si>
    <t>#raw!J241</t>
  </si>
  <si>
    <t>#raw!K241</t>
  </si>
  <si>
    <t>#raw!L241</t>
  </si>
  <si>
    <t>#raw!M241</t>
  </si>
  <si>
    <t>#raw!N241</t>
  </si>
  <si>
    <t>#raw!O241</t>
  </si>
  <si>
    <t>#raw!P241</t>
  </si>
  <si>
    <t>#raw!Q241</t>
  </si>
  <si>
    <t>#raw!R241</t>
  </si>
  <si>
    <t>#raw!S241</t>
  </si>
  <si>
    <t>#raw!T241</t>
  </si>
  <si>
    <t>#raw!U241</t>
  </si>
  <si>
    <t>#raw!V241</t>
  </si>
  <si>
    <t>#raw!A242</t>
  </si>
  <si>
    <t>#raw!B242</t>
  </si>
  <si>
    <t>#raw!C242</t>
  </si>
  <si>
    <t>#raw!D242</t>
  </si>
  <si>
    <t>#raw!E242</t>
  </si>
  <si>
    <t>#raw!F242</t>
  </si>
  <si>
    <t>#raw!G242</t>
  </si>
  <si>
    <t>#raw!H242</t>
  </si>
  <si>
    <t>#raw!I242</t>
  </si>
  <si>
    <t>#raw!J242</t>
  </si>
  <si>
    <t>#raw!K242</t>
  </si>
  <si>
    <t>#raw!L242</t>
  </si>
  <si>
    <t>#raw!M242</t>
  </si>
  <si>
    <t>#raw!N242</t>
  </si>
  <si>
    <t>#raw!O242</t>
  </si>
  <si>
    <t>#raw!P242</t>
  </si>
  <si>
    <t>#raw!Q242</t>
  </si>
  <si>
    <t>#raw!R242</t>
  </si>
  <si>
    <t>#raw!S242</t>
  </si>
  <si>
    <t>#raw!T242</t>
  </si>
  <si>
    <t>#raw!U242</t>
  </si>
  <si>
    <t>#raw!V242</t>
  </si>
  <si>
    <t>#raw!A243</t>
  </si>
  <si>
    <t>#raw!B243</t>
  </si>
  <si>
    <t>#raw!C243</t>
  </si>
  <si>
    <t>#raw!D243</t>
  </si>
  <si>
    <t>#raw!E243</t>
  </si>
  <si>
    <t>#raw!F243</t>
  </si>
  <si>
    <t>#raw!G243</t>
  </si>
  <si>
    <t>#raw!H243</t>
  </si>
  <si>
    <t>#raw!I243</t>
  </si>
  <si>
    <t>#raw!J243</t>
  </si>
  <si>
    <t>#raw!K243</t>
  </si>
  <si>
    <t>#raw!L243</t>
  </si>
  <si>
    <t>#raw!M243</t>
  </si>
  <si>
    <t>#raw!N243</t>
  </si>
  <si>
    <t>#raw!O243</t>
  </si>
  <si>
    <t>#raw!P243</t>
  </si>
  <si>
    <t>#raw!Q243</t>
  </si>
  <si>
    <t>#raw!R243</t>
  </si>
  <si>
    <t>#raw!S243</t>
  </si>
  <si>
    <t>#raw!T243</t>
  </si>
  <si>
    <t>#raw!U243</t>
  </si>
  <si>
    <t>#raw!V243</t>
  </si>
  <si>
    <t>TODO make ORP calc from 156, not 100</t>
  </si>
  <si>
    <t>zero-z-11</t>
  </si>
  <si>
    <t>zero-z-12</t>
  </si>
  <si>
    <t>zero-z-13</t>
  </si>
  <si>
    <t>zero-z-14</t>
  </si>
  <si>
    <t>zero-z-15</t>
  </si>
  <si>
    <t>zero-z-16</t>
  </si>
  <si>
    <t>zero-z-17</t>
  </si>
  <si>
    <t>zero-z-18</t>
  </si>
  <si>
    <t>zero-z-19</t>
  </si>
  <si>
    <t>zero-z-20</t>
  </si>
  <si>
    <t>zero-z-21</t>
  </si>
  <si>
    <t>zero-z-22</t>
  </si>
  <si>
    <t>zero-z-23</t>
  </si>
  <si>
    <t>zero-z-24</t>
  </si>
  <si>
    <t>zero-z-25</t>
  </si>
  <si>
    <t>zero-z-26</t>
  </si>
  <si>
    <t>zero-z-27</t>
  </si>
  <si>
    <t>zero-z-28</t>
  </si>
  <si>
    <t>zero-z-29</t>
  </si>
  <si>
    <t>zero-z-30</t>
  </si>
  <si>
    <t>zero-z-31</t>
  </si>
  <si>
    <t>zero-z-32</t>
  </si>
  <si>
    <t>zero-z-33</t>
  </si>
  <si>
    <t>zero-z-34</t>
  </si>
  <si>
    <t>zero-z-35</t>
  </si>
  <si>
    <t>zero-z-36</t>
  </si>
  <si>
    <t>zero-z-37</t>
  </si>
  <si>
    <t>zero-z-38</t>
  </si>
  <si>
    <t>zero-z-39</t>
  </si>
  <si>
    <t>zero-z-40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</si>
</sst>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8" fillId="0" borderId="0" xfId="0" applyFont="1"/>
    <xf numFmtId="0" fontId="0" fillId="0" borderId="0" xfId="0" applyBorder="1"/>
    <xf numFmtId="0" fontId="0" fillId="33" borderId="11" xfId="0" applyNumberFormat="1" applyFont="1" applyFill="1" applyBorder="1"/>
    <xf numFmtId="0" fontId="0" fillId="33" borderId="12" xfId="0" applyNumberFormat="1" applyFont="1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33" borderId="13" xfId="0" applyNumberFormat="1" applyFont="1" applyFill="1" applyBorder="1"/>
    <xf numFmtId="0" fontId="0" fillId="0" borderId="13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Y408"/>
  <sheetViews>
    <sheetView topLeftCell="A151" workbookViewId="0">
      <selection activeCell="I216" sqref="I216"/>
    </sheetView>
  </sheetViews>
  <sheetFormatPr defaultRowHeight="14.4" x14ac:dyDescent="0.3"/>
  <cols>
    <col min="2" max="2" width="15.77734375" customWidth="1"/>
    <col min="21" max="21" width="23.33203125" bestFit="1" customWidth="1"/>
    <col min="24" max="24" width="23.33203125" bestFit="1" customWidth="1"/>
    <col min="28" max="28" width="25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2724</v>
      </c>
      <c r="H1" t="s">
        <v>2725</v>
      </c>
      <c r="I1" t="s">
        <v>2726</v>
      </c>
      <c r="J1" t="s">
        <v>2727</v>
      </c>
      <c r="K1" t="s">
        <v>2728</v>
      </c>
      <c r="L1" t="s">
        <v>2729</v>
      </c>
      <c r="M1" t="s">
        <v>2730</v>
      </c>
      <c r="N1" t="s">
        <v>2731</v>
      </c>
      <c r="O1" t="s">
        <v>2732</v>
      </c>
      <c r="P1" t="s">
        <v>2710</v>
      </c>
      <c r="Q1" t="s">
        <v>2711</v>
      </c>
      <c r="X1" s="4" t="s">
        <v>17</v>
      </c>
      <c r="Y1" s="5" t="s">
        <v>632</v>
      </c>
    </row>
    <row r="2" spans="1:25" x14ac:dyDescent="0.3">
      <c r="A2">
        <v>1</v>
      </c>
      <c r="B2" t="s">
        <v>17</v>
      </c>
      <c r="C2" t="str">
        <f>VLOOKUP($B2, $X$1:$Y$2000, 2, FALSE)</f>
        <v xml:space="preserve"> C</v>
      </c>
      <c r="D2" t="s">
        <v>18</v>
      </c>
      <c r="E2">
        <v>77</v>
      </c>
      <c r="F2">
        <v>35.1</v>
      </c>
      <c r="G2">
        <v>3.9</v>
      </c>
      <c r="H2">
        <v>2.2999999999999998</v>
      </c>
      <c r="I2">
        <v>-0.35</v>
      </c>
      <c r="J2">
        <v>2.31</v>
      </c>
      <c r="K2">
        <v>2.58</v>
      </c>
      <c r="L2">
        <v>2.8</v>
      </c>
      <c r="M2">
        <v>1.26</v>
      </c>
      <c r="N2">
        <v>0.46</v>
      </c>
      <c r="O2">
        <v>-1.95</v>
      </c>
      <c r="P2">
        <f>SUM($G2:$O2)</f>
        <v>13.31</v>
      </c>
      <c r="X2" s="6" t="s">
        <v>29</v>
      </c>
      <c r="Y2" s="7" t="s">
        <v>669</v>
      </c>
    </row>
    <row r="3" spans="1:25" x14ac:dyDescent="0.3">
      <c r="A3" t="s">
        <v>2380</v>
      </c>
      <c r="B3" t="s">
        <v>10</v>
      </c>
      <c r="C3" t="str">
        <f t="shared" ref="C3:C66" si="0">VLOOKUP($B3, $X$1:$Y$2000, 2, FALSE)</f>
        <v xml:space="preserve"> PG</v>
      </c>
      <c r="D3" t="s">
        <v>11</v>
      </c>
      <c r="E3">
        <v>73</v>
      </c>
      <c r="F3">
        <v>34</v>
      </c>
      <c r="G3">
        <v>0.53</v>
      </c>
      <c r="H3">
        <v>3.61</v>
      </c>
      <c r="I3">
        <v>3.67</v>
      </c>
      <c r="J3">
        <v>2.76</v>
      </c>
      <c r="K3">
        <v>0.26</v>
      </c>
      <c r="L3">
        <v>1.64</v>
      </c>
      <c r="M3">
        <v>0.9</v>
      </c>
      <c r="N3">
        <v>-1</v>
      </c>
      <c r="O3">
        <v>-2.2400000000000002</v>
      </c>
      <c r="P3">
        <f t="shared" ref="P3:P66" si="1">SUM($G3:$O3)</f>
        <v>10.130000000000001</v>
      </c>
      <c r="X3" s="4" t="s">
        <v>21</v>
      </c>
      <c r="Y3" s="5" t="s">
        <v>2650</v>
      </c>
    </row>
    <row r="4" spans="1:25" x14ac:dyDescent="0.3">
      <c r="A4" t="s">
        <v>2381</v>
      </c>
      <c r="B4" t="s">
        <v>2338</v>
      </c>
      <c r="C4" t="str">
        <f t="shared" si="0"/>
        <v xml:space="preserve"> SG, PG</v>
      </c>
      <c r="D4" t="s">
        <v>28</v>
      </c>
      <c r="E4">
        <v>75</v>
      </c>
      <c r="F4">
        <v>35.5</v>
      </c>
      <c r="G4">
        <v>0.2</v>
      </c>
      <c r="H4">
        <v>2.63</v>
      </c>
      <c r="I4">
        <v>1.17</v>
      </c>
      <c r="J4">
        <v>1.68</v>
      </c>
      <c r="K4">
        <v>1.32</v>
      </c>
      <c r="L4">
        <v>4.17</v>
      </c>
      <c r="M4">
        <v>0.81</v>
      </c>
      <c r="N4">
        <v>0.55000000000000004</v>
      </c>
      <c r="O4">
        <v>-2.85</v>
      </c>
      <c r="P4">
        <f t="shared" si="1"/>
        <v>9.6800000000000015</v>
      </c>
      <c r="X4" s="6" t="s">
        <v>10</v>
      </c>
      <c r="Y4" s="7" t="s">
        <v>2650</v>
      </c>
    </row>
    <row r="5" spans="1:25" x14ac:dyDescent="0.3">
      <c r="A5">
        <v>4</v>
      </c>
      <c r="B5" t="s">
        <v>38</v>
      </c>
      <c r="C5" t="str">
        <f t="shared" si="0"/>
        <v xml:space="preserve"> SF, PF</v>
      </c>
      <c r="D5" t="s">
        <v>28</v>
      </c>
      <c r="E5">
        <v>68</v>
      </c>
      <c r="F5">
        <v>33.1</v>
      </c>
      <c r="G5">
        <v>2.2999999999999998</v>
      </c>
      <c r="H5">
        <v>3.02</v>
      </c>
      <c r="I5">
        <v>0.72</v>
      </c>
      <c r="J5">
        <v>2.0699999999999998</v>
      </c>
      <c r="K5">
        <v>0.94</v>
      </c>
      <c r="L5">
        <v>1.23</v>
      </c>
      <c r="M5">
        <v>-0.48</v>
      </c>
      <c r="N5">
        <v>1.62</v>
      </c>
      <c r="O5">
        <v>-2.25</v>
      </c>
      <c r="P5">
        <f t="shared" si="1"/>
        <v>9.1699999999999982</v>
      </c>
      <c r="X5" s="4" t="s">
        <v>2338</v>
      </c>
      <c r="Y5" s="5" t="s">
        <v>2651</v>
      </c>
    </row>
    <row r="6" spans="1:25" x14ac:dyDescent="0.3">
      <c r="A6">
        <v>5</v>
      </c>
      <c r="B6" t="s">
        <v>12</v>
      </c>
      <c r="C6" t="str">
        <f t="shared" si="0"/>
        <v xml:space="preserve"> PG</v>
      </c>
      <c r="D6" t="s">
        <v>14</v>
      </c>
      <c r="E6">
        <v>76</v>
      </c>
      <c r="F6">
        <v>34.799999999999997</v>
      </c>
      <c r="G6">
        <v>-0.44</v>
      </c>
      <c r="H6">
        <v>4.58</v>
      </c>
      <c r="I6">
        <v>2.54</v>
      </c>
      <c r="J6">
        <v>2.3199999999999998</v>
      </c>
      <c r="K6">
        <v>-0.33</v>
      </c>
      <c r="L6">
        <v>2.4500000000000002</v>
      </c>
      <c r="M6">
        <v>0</v>
      </c>
      <c r="N6">
        <v>-0.56999999999999995</v>
      </c>
      <c r="O6">
        <v>-1.68</v>
      </c>
      <c r="P6">
        <f t="shared" si="1"/>
        <v>8.870000000000001</v>
      </c>
      <c r="X6" s="6" t="s">
        <v>38</v>
      </c>
      <c r="Y6" s="7" t="s">
        <v>622</v>
      </c>
    </row>
    <row r="7" spans="1:25" x14ac:dyDescent="0.3">
      <c r="A7">
        <v>6</v>
      </c>
      <c r="B7" t="s">
        <v>2341</v>
      </c>
      <c r="C7" t="str">
        <f t="shared" si="0"/>
        <v xml:space="preserve"> C</v>
      </c>
      <c r="D7" t="s">
        <v>9</v>
      </c>
      <c r="E7">
        <v>72</v>
      </c>
      <c r="F7">
        <v>33.9</v>
      </c>
      <c r="G7">
        <v>0.81</v>
      </c>
      <c r="H7">
        <v>2.0499999999999998</v>
      </c>
      <c r="I7">
        <v>0.83</v>
      </c>
      <c r="J7">
        <v>1.83</v>
      </c>
      <c r="K7">
        <v>2.44</v>
      </c>
      <c r="L7">
        <v>0.96</v>
      </c>
      <c r="M7">
        <v>-0.2</v>
      </c>
      <c r="N7">
        <v>1.76</v>
      </c>
      <c r="O7">
        <v>-2.0299999999999998</v>
      </c>
      <c r="P7">
        <f t="shared" si="1"/>
        <v>8.4499999999999993</v>
      </c>
      <c r="X7" s="4" t="s">
        <v>12</v>
      </c>
      <c r="Y7" s="5" t="s">
        <v>2650</v>
      </c>
    </row>
    <row r="8" spans="1:25" x14ac:dyDescent="0.3">
      <c r="A8">
        <v>7</v>
      </c>
      <c r="B8" t="s">
        <v>42</v>
      </c>
      <c r="C8" t="str">
        <f t="shared" si="0"/>
        <v xml:space="preserve"> SG</v>
      </c>
      <c r="D8" t="s">
        <v>43</v>
      </c>
      <c r="E8">
        <v>73</v>
      </c>
      <c r="F8">
        <v>34.6</v>
      </c>
      <c r="G8">
        <v>0.12</v>
      </c>
      <c r="H8">
        <v>3.34</v>
      </c>
      <c r="I8">
        <v>1.06</v>
      </c>
      <c r="J8">
        <v>2.97</v>
      </c>
      <c r="K8">
        <v>-0.06</v>
      </c>
      <c r="L8">
        <v>1.68</v>
      </c>
      <c r="M8">
        <v>0.95</v>
      </c>
      <c r="N8">
        <v>-0.3</v>
      </c>
      <c r="O8">
        <v>-1.92</v>
      </c>
      <c r="P8">
        <f t="shared" si="1"/>
        <v>7.84</v>
      </c>
      <c r="X8" s="6" t="s">
        <v>2341</v>
      </c>
      <c r="Y8" s="7" t="s">
        <v>632</v>
      </c>
    </row>
    <row r="9" spans="1:25" x14ac:dyDescent="0.3">
      <c r="A9">
        <v>8</v>
      </c>
      <c r="B9" t="s">
        <v>35</v>
      </c>
      <c r="C9" t="str">
        <f t="shared" si="0"/>
        <v xml:space="preserve"> PF, SF</v>
      </c>
      <c r="D9" t="s">
        <v>36</v>
      </c>
      <c r="E9">
        <v>76</v>
      </c>
      <c r="F9">
        <v>35.1</v>
      </c>
      <c r="G9">
        <v>0.14000000000000001</v>
      </c>
      <c r="H9">
        <v>2.04</v>
      </c>
      <c r="I9">
        <v>1.48</v>
      </c>
      <c r="J9">
        <v>2.2000000000000002</v>
      </c>
      <c r="K9">
        <v>1.08</v>
      </c>
      <c r="L9">
        <v>1.02</v>
      </c>
      <c r="M9">
        <v>0.92</v>
      </c>
      <c r="N9">
        <v>-0.09</v>
      </c>
      <c r="O9">
        <v>-1.42</v>
      </c>
      <c r="P9">
        <f t="shared" si="1"/>
        <v>7.370000000000001</v>
      </c>
      <c r="X9" s="4" t="s">
        <v>35</v>
      </c>
      <c r="Y9" s="5" t="s">
        <v>621</v>
      </c>
    </row>
    <row r="10" spans="1:25" x14ac:dyDescent="0.3">
      <c r="A10">
        <v>9</v>
      </c>
      <c r="B10" t="s">
        <v>25</v>
      </c>
      <c r="C10" t="str">
        <f t="shared" si="0"/>
        <v xml:space="preserve"> C</v>
      </c>
      <c r="D10" t="s">
        <v>26</v>
      </c>
      <c r="E10">
        <v>65</v>
      </c>
      <c r="F10">
        <v>30.4</v>
      </c>
      <c r="G10">
        <v>1.21</v>
      </c>
      <c r="H10">
        <v>1.85</v>
      </c>
      <c r="I10">
        <v>-0.63</v>
      </c>
      <c r="J10">
        <v>2.0499999999999998</v>
      </c>
      <c r="K10">
        <v>2.2000000000000002</v>
      </c>
      <c r="L10">
        <v>-0.02</v>
      </c>
      <c r="M10">
        <v>0.25</v>
      </c>
      <c r="N10">
        <v>1.83</v>
      </c>
      <c r="O10">
        <v>-1.74</v>
      </c>
      <c r="P10">
        <f t="shared" si="1"/>
        <v>7.0000000000000018</v>
      </c>
      <c r="X10" s="6" t="s">
        <v>2340</v>
      </c>
      <c r="Y10" s="7" t="s">
        <v>2652</v>
      </c>
    </row>
    <row r="11" spans="1:25" x14ac:dyDescent="0.3">
      <c r="A11" t="s">
        <v>2383</v>
      </c>
      <c r="B11" t="s">
        <v>2339</v>
      </c>
      <c r="C11" t="str">
        <f t="shared" si="0"/>
        <v xml:space="preserve"> PF</v>
      </c>
      <c r="D11" t="s">
        <v>7</v>
      </c>
      <c r="E11">
        <v>69</v>
      </c>
      <c r="F11">
        <v>32.6</v>
      </c>
      <c r="G11">
        <v>1.31</v>
      </c>
      <c r="H11">
        <v>-0.2</v>
      </c>
      <c r="I11">
        <v>-0.78</v>
      </c>
      <c r="J11">
        <v>1.57</v>
      </c>
      <c r="K11">
        <v>1.64</v>
      </c>
      <c r="L11">
        <v>-0.38</v>
      </c>
      <c r="M11">
        <v>1.06</v>
      </c>
      <c r="N11">
        <v>3.24</v>
      </c>
      <c r="O11">
        <v>-0.56999999999999995</v>
      </c>
      <c r="P11">
        <f t="shared" si="1"/>
        <v>6.8900000000000006</v>
      </c>
      <c r="X11" s="4" t="s">
        <v>25</v>
      </c>
      <c r="Y11" s="5" t="s">
        <v>632</v>
      </c>
    </row>
    <row r="12" spans="1:25" x14ac:dyDescent="0.3">
      <c r="A12" t="s">
        <v>2384</v>
      </c>
      <c r="B12" t="s">
        <v>29</v>
      </c>
      <c r="C12" t="str">
        <f t="shared" si="0"/>
        <v xml:space="preserve"> PF</v>
      </c>
      <c r="D12" t="s">
        <v>30</v>
      </c>
      <c r="E12">
        <v>74</v>
      </c>
      <c r="F12">
        <v>33</v>
      </c>
      <c r="G12">
        <v>3.98</v>
      </c>
      <c r="H12">
        <v>-3.91</v>
      </c>
      <c r="I12">
        <v>-0.57999999999999996</v>
      </c>
      <c r="J12">
        <v>2.34</v>
      </c>
      <c r="K12">
        <v>2.58</v>
      </c>
      <c r="L12">
        <v>1.7</v>
      </c>
      <c r="M12">
        <v>0.92</v>
      </c>
      <c r="N12">
        <v>1.51</v>
      </c>
      <c r="O12">
        <v>-2.25</v>
      </c>
      <c r="P12">
        <f t="shared" si="1"/>
        <v>6.2900000000000009</v>
      </c>
      <c r="X12" s="6" t="s">
        <v>42</v>
      </c>
      <c r="Y12" s="7" t="s">
        <v>687</v>
      </c>
    </row>
    <row r="13" spans="1:25" x14ac:dyDescent="0.3">
      <c r="A13" t="s">
        <v>2385</v>
      </c>
      <c r="B13" t="s">
        <v>56</v>
      </c>
      <c r="C13" t="str">
        <f t="shared" si="0"/>
        <v xml:space="preserve"> SG, PG</v>
      </c>
      <c r="D13" t="s">
        <v>52</v>
      </c>
      <c r="E13">
        <v>70</v>
      </c>
      <c r="F13">
        <v>34.799999999999997</v>
      </c>
      <c r="G13">
        <v>-2.09</v>
      </c>
      <c r="H13">
        <v>1.71</v>
      </c>
      <c r="I13">
        <v>1.92</v>
      </c>
      <c r="J13">
        <v>1.1000000000000001</v>
      </c>
      <c r="K13">
        <v>-0.37</v>
      </c>
      <c r="L13">
        <v>1.76</v>
      </c>
      <c r="M13">
        <v>2.1</v>
      </c>
      <c r="N13">
        <v>0.3</v>
      </c>
      <c r="O13">
        <v>-0.21</v>
      </c>
      <c r="P13">
        <f t="shared" si="1"/>
        <v>6.2200000000000006</v>
      </c>
      <c r="X13" s="4" t="s">
        <v>19</v>
      </c>
      <c r="Y13" s="5" t="s">
        <v>2650</v>
      </c>
    </row>
    <row r="14" spans="1:25" x14ac:dyDescent="0.3">
      <c r="A14" t="s">
        <v>2386</v>
      </c>
      <c r="B14" t="s">
        <v>31</v>
      </c>
      <c r="C14" t="str">
        <f t="shared" si="0"/>
        <v xml:space="preserve"> SF, SG</v>
      </c>
      <c r="D14" t="s">
        <v>16</v>
      </c>
      <c r="E14">
        <v>74</v>
      </c>
      <c r="F14">
        <v>34</v>
      </c>
      <c r="G14">
        <v>-0.1</v>
      </c>
      <c r="H14">
        <v>1.94</v>
      </c>
      <c r="I14">
        <v>2.0499999999999998</v>
      </c>
      <c r="J14">
        <v>1.88</v>
      </c>
      <c r="K14">
        <v>0.83</v>
      </c>
      <c r="L14">
        <v>1.43</v>
      </c>
      <c r="M14">
        <v>0.76</v>
      </c>
      <c r="N14">
        <v>-0.3</v>
      </c>
      <c r="O14">
        <v>-2.29</v>
      </c>
      <c r="P14">
        <f t="shared" si="1"/>
        <v>6.1999999999999984</v>
      </c>
      <c r="X14" s="6" t="s">
        <v>2339</v>
      </c>
      <c r="Y14" s="7" t="s">
        <v>669</v>
      </c>
    </row>
    <row r="15" spans="1:25" x14ac:dyDescent="0.3">
      <c r="A15">
        <v>14</v>
      </c>
      <c r="B15" t="s">
        <v>27</v>
      </c>
      <c r="C15" t="str">
        <f t="shared" si="0"/>
        <v xml:space="preserve"> PG, SG</v>
      </c>
      <c r="D15" t="s">
        <v>28</v>
      </c>
      <c r="E15">
        <v>65</v>
      </c>
      <c r="F15">
        <v>34.1</v>
      </c>
      <c r="G15">
        <v>1.1000000000000001</v>
      </c>
      <c r="H15">
        <v>1.55</v>
      </c>
      <c r="I15">
        <v>1.19</v>
      </c>
      <c r="J15">
        <v>1.67</v>
      </c>
      <c r="K15">
        <v>-0.43</v>
      </c>
      <c r="L15">
        <v>1.43</v>
      </c>
      <c r="M15">
        <v>1.06</v>
      </c>
      <c r="N15">
        <v>-0.16</v>
      </c>
      <c r="O15">
        <v>-1.33</v>
      </c>
      <c r="P15">
        <f t="shared" si="1"/>
        <v>6.08</v>
      </c>
      <c r="X15" s="4" t="s">
        <v>104</v>
      </c>
      <c r="Y15" s="5" t="s">
        <v>669</v>
      </c>
    </row>
    <row r="16" spans="1:25" x14ac:dyDescent="0.3">
      <c r="A16" t="s">
        <v>2387</v>
      </c>
      <c r="B16" t="s">
        <v>33</v>
      </c>
      <c r="C16" t="str">
        <f t="shared" si="0"/>
        <v xml:space="preserve"> SF, SG</v>
      </c>
      <c r="D16" t="s">
        <v>34</v>
      </c>
      <c r="E16">
        <v>72</v>
      </c>
      <c r="F16">
        <v>32.799999999999997</v>
      </c>
      <c r="G16">
        <v>0.84</v>
      </c>
      <c r="H16">
        <v>2.78</v>
      </c>
      <c r="I16">
        <v>-1.25</v>
      </c>
      <c r="J16">
        <v>1.1499999999999999</v>
      </c>
      <c r="K16">
        <v>0.24</v>
      </c>
      <c r="L16">
        <v>0.85</v>
      </c>
      <c r="M16">
        <v>2.35</v>
      </c>
      <c r="N16">
        <v>-0.59</v>
      </c>
      <c r="O16">
        <v>-0.56000000000000005</v>
      </c>
      <c r="P16">
        <f t="shared" si="1"/>
        <v>5.8099999999999987</v>
      </c>
      <c r="X16" s="6" t="s">
        <v>33</v>
      </c>
      <c r="Y16" s="7" t="s">
        <v>2653</v>
      </c>
    </row>
    <row r="17" spans="1:25" x14ac:dyDescent="0.3">
      <c r="A17" t="s">
        <v>2388</v>
      </c>
      <c r="B17" t="s">
        <v>39</v>
      </c>
      <c r="C17" t="str">
        <f t="shared" si="0"/>
        <v xml:space="preserve"> C</v>
      </c>
      <c r="D17" t="s">
        <v>46</v>
      </c>
      <c r="E17">
        <v>76</v>
      </c>
      <c r="F17">
        <v>32.799999999999997</v>
      </c>
      <c r="G17">
        <v>0.3</v>
      </c>
      <c r="H17">
        <v>0.75</v>
      </c>
      <c r="I17">
        <v>0.43</v>
      </c>
      <c r="J17">
        <v>1.18</v>
      </c>
      <c r="K17">
        <v>2.62</v>
      </c>
      <c r="L17">
        <v>0.1</v>
      </c>
      <c r="M17">
        <v>0.03</v>
      </c>
      <c r="N17">
        <v>0.64</v>
      </c>
      <c r="O17">
        <v>-0.27</v>
      </c>
      <c r="P17">
        <f t="shared" si="1"/>
        <v>5.7799999999999994</v>
      </c>
      <c r="X17" s="4" t="s">
        <v>65</v>
      </c>
      <c r="Y17" s="5" t="s">
        <v>669</v>
      </c>
    </row>
    <row r="18" spans="1:25" x14ac:dyDescent="0.3">
      <c r="A18" t="s">
        <v>2389</v>
      </c>
      <c r="B18" t="s">
        <v>109</v>
      </c>
      <c r="C18" t="str">
        <f t="shared" si="0"/>
        <v xml:space="preserve"> SF, PF</v>
      </c>
      <c r="D18" t="s">
        <v>18</v>
      </c>
      <c r="E18">
        <v>67</v>
      </c>
      <c r="F18">
        <v>32.5</v>
      </c>
      <c r="G18">
        <v>1.66</v>
      </c>
      <c r="H18">
        <v>0.37</v>
      </c>
      <c r="I18">
        <v>1.5</v>
      </c>
      <c r="J18">
        <v>1.21</v>
      </c>
      <c r="K18">
        <v>1.28</v>
      </c>
      <c r="L18">
        <v>-0.82</v>
      </c>
      <c r="M18">
        <v>-0.45</v>
      </c>
      <c r="N18">
        <v>0.82</v>
      </c>
      <c r="O18">
        <v>0.16</v>
      </c>
      <c r="P18">
        <f t="shared" si="1"/>
        <v>5.73</v>
      </c>
      <c r="X18" s="6" t="s">
        <v>31</v>
      </c>
      <c r="Y18" s="7" t="s">
        <v>2653</v>
      </c>
    </row>
    <row r="19" spans="1:25" x14ac:dyDescent="0.3">
      <c r="A19" t="s">
        <v>2390</v>
      </c>
      <c r="B19" t="s">
        <v>99</v>
      </c>
      <c r="C19" t="str">
        <f t="shared" si="0"/>
        <v xml:space="preserve"> C, PF</v>
      </c>
      <c r="D19" t="s">
        <v>74</v>
      </c>
      <c r="E19">
        <v>72</v>
      </c>
      <c r="F19">
        <v>31.2</v>
      </c>
      <c r="G19">
        <v>3.59</v>
      </c>
      <c r="H19">
        <v>0.06</v>
      </c>
      <c r="I19">
        <v>-1.77</v>
      </c>
      <c r="J19">
        <v>0.28999999999999998</v>
      </c>
      <c r="K19">
        <v>1.66</v>
      </c>
      <c r="L19">
        <v>-0.49</v>
      </c>
      <c r="M19">
        <v>-0.64</v>
      </c>
      <c r="N19">
        <v>2.63</v>
      </c>
      <c r="O19">
        <v>0.33</v>
      </c>
      <c r="P19">
        <f t="shared" si="1"/>
        <v>5.66</v>
      </c>
      <c r="X19" s="4" t="s">
        <v>39</v>
      </c>
      <c r="Y19" s="5" t="s">
        <v>632</v>
      </c>
    </row>
    <row r="20" spans="1:25" x14ac:dyDescent="0.3">
      <c r="A20" t="s">
        <v>2391</v>
      </c>
      <c r="B20" t="s">
        <v>2343</v>
      </c>
      <c r="C20" t="str">
        <f t="shared" si="0"/>
        <v xml:space="preserve"> C, PF</v>
      </c>
      <c r="D20" t="s">
        <v>22</v>
      </c>
      <c r="E20">
        <v>60</v>
      </c>
      <c r="F20">
        <v>30.9</v>
      </c>
      <c r="G20">
        <v>-0.44</v>
      </c>
      <c r="H20">
        <v>1.08</v>
      </c>
      <c r="I20">
        <v>0.81</v>
      </c>
      <c r="J20">
        <v>1.23</v>
      </c>
      <c r="K20">
        <v>1.85</v>
      </c>
      <c r="L20">
        <v>-0.56999999999999995</v>
      </c>
      <c r="M20">
        <v>-0.98</v>
      </c>
      <c r="N20">
        <v>2.08</v>
      </c>
      <c r="O20">
        <v>0.36</v>
      </c>
      <c r="P20">
        <f t="shared" si="1"/>
        <v>5.4200000000000008</v>
      </c>
      <c r="Q20">
        <v>69</v>
      </c>
      <c r="R20" t="s">
        <v>2735</v>
      </c>
      <c r="X20" s="6" t="s">
        <v>49</v>
      </c>
      <c r="Y20" s="7" t="s">
        <v>2650</v>
      </c>
    </row>
    <row r="21" spans="1:25" x14ac:dyDescent="0.3">
      <c r="A21" t="s">
        <v>2392</v>
      </c>
      <c r="B21" t="s">
        <v>37</v>
      </c>
      <c r="C21" t="str">
        <f t="shared" si="0"/>
        <v xml:space="preserve"> C, PF</v>
      </c>
      <c r="D21" t="s">
        <v>34</v>
      </c>
      <c r="E21">
        <v>76</v>
      </c>
      <c r="F21">
        <v>33.6</v>
      </c>
      <c r="G21">
        <v>2.71</v>
      </c>
      <c r="H21">
        <v>0.46</v>
      </c>
      <c r="I21">
        <v>-1.77</v>
      </c>
      <c r="J21">
        <v>0.86</v>
      </c>
      <c r="K21">
        <v>1.72</v>
      </c>
      <c r="L21">
        <v>0.76</v>
      </c>
      <c r="M21">
        <v>0.92</v>
      </c>
      <c r="N21">
        <v>1.05</v>
      </c>
      <c r="O21">
        <v>-1.3</v>
      </c>
      <c r="P21">
        <f t="shared" si="1"/>
        <v>5.4099999999999993</v>
      </c>
      <c r="X21" s="4" t="s">
        <v>57</v>
      </c>
      <c r="Y21" s="5" t="s">
        <v>2651</v>
      </c>
    </row>
    <row r="22" spans="1:25" x14ac:dyDescent="0.3">
      <c r="A22" t="s">
        <v>2393</v>
      </c>
      <c r="B22" t="s">
        <v>75</v>
      </c>
      <c r="C22" t="str">
        <f t="shared" si="0"/>
        <v xml:space="preserve"> C, PF</v>
      </c>
      <c r="D22" t="s">
        <v>66</v>
      </c>
      <c r="E22">
        <v>72</v>
      </c>
      <c r="F22">
        <v>30.6</v>
      </c>
      <c r="G22">
        <v>0.35</v>
      </c>
      <c r="H22">
        <v>-0.27</v>
      </c>
      <c r="I22">
        <v>-0.17</v>
      </c>
      <c r="J22">
        <v>-0.13</v>
      </c>
      <c r="K22">
        <v>0.65</v>
      </c>
      <c r="L22">
        <v>-0.93</v>
      </c>
      <c r="M22">
        <v>0.06</v>
      </c>
      <c r="N22">
        <v>5.62</v>
      </c>
      <c r="O22">
        <v>0.19</v>
      </c>
      <c r="P22">
        <f t="shared" si="1"/>
        <v>5.37</v>
      </c>
      <c r="X22" s="6" t="s">
        <v>73</v>
      </c>
      <c r="Y22" s="7" t="s">
        <v>2650</v>
      </c>
    </row>
    <row r="23" spans="1:25" x14ac:dyDescent="0.3">
      <c r="A23" t="s">
        <v>2394</v>
      </c>
      <c r="B23" t="s">
        <v>53</v>
      </c>
      <c r="C23" t="str">
        <f t="shared" si="0"/>
        <v xml:space="preserve"> PG</v>
      </c>
      <c r="D23" t="s">
        <v>24</v>
      </c>
      <c r="E23">
        <v>72</v>
      </c>
      <c r="F23">
        <v>30.4</v>
      </c>
      <c r="G23">
        <v>0.62</v>
      </c>
      <c r="H23">
        <v>1.57</v>
      </c>
      <c r="I23">
        <v>-0.17</v>
      </c>
      <c r="J23">
        <v>0.43</v>
      </c>
      <c r="K23">
        <v>-0.18</v>
      </c>
      <c r="L23">
        <v>3.14</v>
      </c>
      <c r="M23">
        <v>1.1499999999999999</v>
      </c>
      <c r="N23">
        <v>-0.56999999999999995</v>
      </c>
      <c r="O23">
        <v>-0.75</v>
      </c>
      <c r="P23">
        <f t="shared" si="1"/>
        <v>5.24</v>
      </c>
      <c r="X23" s="4" t="s">
        <v>37</v>
      </c>
      <c r="Y23" s="5" t="s">
        <v>2654</v>
      </c>
    </row>
    <row r="24" spans="1:25" x14ac:dyDescent="0.3">
      <c r="A24" t="s">
        <v>2364</v>
      </c>
      <c r="B24" t="s">
        <v>2348</v>
      </c>
      <c r="C24" t="str">
        <f t="shared" si="0"/>
        <v xml:space="preserve"> PF</v>
      </c>
      <c r="D24" t="s">
        <v>71</v>
      </c>
      <c r="E24">
        <v>70</v>
      </c>
      <c r="F24">
        <v>31.4</v>
      </c>
      <c r="G24">
        <v>0.16</v>
      </c>
      <c r="H24">
        <v>0.66</v>
      </c>
      <c r="I24">
        <v>0.4</v>
      </c>
      <c r="J24">
        <v>0.73</v>
      </c>
      <c r="K24">
        <v>0.87</v>
      </c>
      <c r="L24">
        <v>-0.73</v>
      </c>
      <c r="M24">
        <v>0.64</v>
      </c>
      <c r="N24">
        <v>2.9</v>
      </c>
      <c r="O24">
        <v>-0.4</v>
      </c>
      <c r="P24">
        <f t="shared" si="1"/>
        <v>5.23</v>
      </c>
      <c r="X24" s="6" t="s">
        <v>136</v>
      </c>
      <c r="Y24" s="7" t="s">
        <v>669</v>
      </c>
    </row>
    <row r="25" spans="1:25" x14ac:dyDescent="0.3">
      <c r="A25" t="s">
        <v>2395</v>
      </c>
      <c r="B25" t="s">
        <v>47</v>
      </c>
      <c r="C25" t="str">
        <f t="shared" si="0"/>
        <v xml:space="preserve"> C</v>
      </c>
      <c r="D25" t="s">
        <v>48</v>
      </c>
      <c r="E25">
        <v>76</v>
      </c>
      <c r="F25">
        <v>30.9</v>
      </c>
      <c r="G25">
        <v>3.55</v>
      </c>
      <c r="H25">
        <v>-3.64</v>
      </c>
      <c r="I25">
        <v>-1.77</v>
      </c>
      <c r="J25">
        <v>0.18</v>
      </c>
      <c r="K25">
        <v>3.66</v>
      </c>
      <c r="L25">
        <v>-0.76</v>
      </c>
      <c r="M25">
        <v>-0.76</v>
      </c>
      <c r="N25">
        <v>4.95</v>
      </c>
      <c r="O25">
        <v>-0.21</v>
      </c>
      <c r="P25">
        <f t="shared" si="1"/>
        <v>5.2</v>
      </c>
      <c r="X25" s="4" t="s">
        <v>23</v>
      </c>
      <c r="Y25" s="5" t="s">
        <v>2651</v>
      </c>
    </row>
    <row r="26" spans="1:25" x14ac:dyDescent="0.3">
      <c r="A26" t="s">
        <v>2396</v>
      </c>
      <c r="B26" t="s">
        <v>82</v>
      </c>
      <c r="C26" t="str">
        <f t="shared" si="0"/>
        <v xml:space="preserve"> SF, PF</v>
      </c>
      <c r="D26" t="s">
        <v>26</v>
      </c>
      <c r="E26">
        <v>75</v>
      </c>
      <c r="F26">
        <v>32.5</v>
      </c>
      <c r="G26">
        <v>1.45</v>
      </c>
      <c r="H26">
        <v>1.41</v>
      </c>
      <c r="I26">
        <v>-0.37</v>
      </c>
      <c r="J26">
        <v>0.99</v>
      </c>
      <c r="K26">
        <v>0.81</v>
      </c>
      <c r="L26">
        <v>0.41</v>
      </c>
      <c r="M26">
        <v>0.08</v>
      </c>
      <c r="N26">
        <v>0.59</v>
      </c>
      <c r="O26">
        <v>-0.18</v>
      </c>
      <c r="P26">
        <f t="shared" si="1"/>
        <v>5.1899999999999995</v>
      </c>
      <c r="X26" s="6" t="s">
        <v>47</v>
      </c>
      <c r="Y26" s="7" t="s">
        <v>632</v>
      </c>
    </row>
    <row r="27" spans="1:25" x14ac:dyDescent="0.3">
      <c r="A27" t="s">
        <v>2397</v>
      </c>
      <c r="B27" t="s">
        <v>102</v>
      </c>
      <c r="C27" t="str">
        <f t="shared" si="0"/>
        <v xml:space="preserve"> C</v>
      </c>
      <c r="D27" t="s">
        <v>20</v>
      </c>
      <c r="E27">
        <v>75</v>
      </c>
      <c r="F27">
        <v>31.5</v>
      </c>
      <c r="G27">
        <v>2.8</v>
      </c>
      <c r="H27">
        <v>-2.92</v>
      </c>
      <c r="I27">
        <v>-1.77</v>
      </c>
      <c r="J27">
        <v>0.27</v>
      </c>
      <c r="K27">
        <v>4.24</v>
      </c>
      <c r="L27">
        <v>-1.02</v>
      </c>
      <c r="M27">
        <v>-0.39</v>
      </c>
      <c r="N27">
        <v>3.54</v>
      </c>
      <c r="O27">
        <v>0.35</v>
      </c>
      <c r="P27">
        <f t="shared" si="1"/>
        <v>5.0999999999999996</v>
      </c>
      <c r="X27" s="4" t="s">
        <v>45</v>
      </c>
      <c r="Y27" s="5" t="s">
        <v>687</v>
      </c>
    </row>
    <row r="28" spans="1:25" x14ac:dyDescent="0.3">
      <c r="A28" t="s">
        <v>2398</v>
      </c>
      <c r="B28" t="s">
        <v>77</v>
      </c>
      <c r="C28" t="str">
        <f t="shared" si="0"/>
        <v xml:space="preserve"> PG, SG</v>
      </c>
      <c r="D28" t="s">
        <v>30</v>
      </c>
      <c r="E28">
        <v>72</v>
      </c>
      <c r="F28">
        <v>32.1</v>
      </c>
      <c r="G28">
        <v>1.08</v>
      </c>
      <c r="H28">
        <v>0</v>
      </c>
      <c r="I28">
        <v>0.26</v>
      </c>
      <c r="J28">
        <v>0.69</v>
      </c>
      <c r="K28">
        <v>-0.17</v>
      </c>
      <c r="L28">
        <v>1.78</v>
      </c>
      <c r="M28">
        <v>2.0099999999999998</v>
      </c>
      <c r="N28">
        <v>0.11</v>
      </c>
      <c r="O28">
        <v>-0.78</v>
      </c>
      <c r="P28">
        <f t="shared" si="1"/>
        <v>4.9800000000000004</v>
      </c>
      <c r="X28" s="6" t="s">
        <v>56</v>
      </c>
      <c r="Y28" s="7" t="s">
        <v>2651</v>
      </c>
    </row>
    <row r="29" spans="1:25" x14ac:dyDescent="0.3">
      <c r="A29" t="s">
        <v>2399</v>
      </c>
      <c r="B29" t="s">
        <v>32</v>
      </c>
      <c r="C29" t="str">
        <f t="shared" si="0"/>
        <v xml:space="preserve"> C</v>
      </c>
      <c r="D29" t="s">
        <v>24</v>
      </c>
      <c r="E29">
        <v>76</v>
      </c>
      <c r="F29">
        <v>31.8</v>
      </c>
      <c r="G29">
        <v>3.48</v>
      </c>
      <c r="H29">
        <v>-0.09</v>
      </c>
      <c r="I29">
        <v>-1.61</v>
      </c>
      <c r="J29">
        <v>0.39</v>
      </c>
      <c r="K29">
        <v>2.54</v>
      </c>
      <c r="L29">
        <v>-0.68</v>
      </c>
      <c r="M29">
        <v>-0.7</v>
      </c>
      <c r="N29">
        <v>1.6</v>
      </c>
      <c r="O29">
        <v>-0.01</v>
      </c>
      <c r="P29">
        <f t="shared" si="1"/>
        <v>4.92</v>
      </c>
      <c r="X29" s="4" t="s">
        <v>27</v>
      </c>
      <c r="Y29" s="5" t="s">
        <v>2655</v>
      </c>
    </row>
    <row r="30" spans="1:25" x14ac:dyDescent="0.3">
      <c r="A30" t="s">
        <v>2400</v>
      </c>
      <c r="B30" t="s">
        <v>54</v>
      </c>
      <c r="C30" t="str">
        <f t="shared" si="0"/>
        <v xml:space="preserve"> SG, PG</v>
      </c>
      <c r="D30" t="s">
        <v>55</v>
      </c>
      <c r="E30">
        <v>70</v>
      </c>
      <c r="F30">
        <v>34.1</v>
      </c>
      <c r="G30">
        <v>1.55</v>
      </c>
      <c r="H30">
        <v>1</v>
      </c>
      <c r="I30">
        <v>0.41</v>
      </c>
      <c r="J30">
        <v>1.7</v>
      </c>
      <c r="K30">
        <v>0</v>
      </c>
      <c r="L30">
        <v>1.75</v>
      </c>
      <c r="M30">
        <v>-0.17</v>
      </c>
      <c r="N30">
        <v>0.39</v>
      </c>
      <c r="O30">
        <v>-1.82</v>
      </c>
      <c r="P30">
        <f t="shared" si="1"/>
        <v>4.8099999999999996</v>
      </c>
      <c r="X30" s="6" t="s">
        <v>156</v>
      </c>
      <c r="Y30" s="7" t="s">
        <v>2650</v>
      </c>
    </row>
    <row r="31" spans="1:25" x14ac:dyDescent="0.3">
      <c r="A31" t="s">
        <v>2401</v>
      </c>
      <c r="B31" t="s">
        <v>21</v>
      </c>
      <c r="C31" t="str">
        <f t="shared" si="0"/>
        <v xml:space="preserve"> PG</v>
      </c>
      <c r="D31" t="s">
        <v>22</v>
      </c>
      <c r="E31">
        <v>75</v>
      </c>
      <c r="F31">
        <v>34.1</v>
      </c>
      <c r="G31">
        <v>0.6</v>
      </c>
      <c r="H31">
        <v>-1.18</v>
      </c>
      <c r="I31">
        <v>1.42</v>
      </c>
      <c r="J31">
        <v>2.38</v>
      </c>
      <c r="K31">
        <v>1.4</v>
      </c>
      <c r="L31">
        <v>3.25</v>
      </c>
      <c r="M31">
        <v>0.42</v>
      </c>
      <c r="N31">
        <v>-7.0000000000000007E-2</v>
      </c>
      <c r="O31">
        <v>-3.45</v>
      </c>
      <c r="P31">
        <f t="shared" si="1"/>
        <v>4.7699999999999987</v>
      </c>
      <c r="X31" s="4" t="s">
        <v>54</v>
      </c>
      <c r="Y31" s="5" t="s">
        <v>2651</v>
      </c>
    </row>
    <row r="32" spans="1:25" x14ac:dyDescent="0.3">
      <c r="A32" t="s">
        <v>2402</v>
      </c>
      <c r="B32" t="s">
        <v>65</v>
      </c>
      <c r="C32" t="str">
        <f t="shared" si="0"/>
        <v xml:space="preserve"> PF</v>
      </c>
      <c r="D32" t="s">
        <v>66</v>
      </c>
      <c r="E32">
        <v>72</v>
      </c>
      <c r="F32">
        <v>35.299999999999997</v>
      </c>
      <c r="G32">
        <v>2.09</v>
      </c>
      <c r="H32">
        <v>-0.99</v>
      </c>
      <c r="I32">
        <v>-0.93</v>
      </c>
      <c r="J32">
        <v>1.05</v>
      </c>
      <c r="K32">
        <v>2.86</v>
      </c>
      <c r="L32">
        <v>1.99</v>
      </c>
      <c r="M32">
        <v>0.84</v>
      </c>
      <c r="N32">
        <v>-0.11</v>
      </c>
      <c r="O32">
        <v>-2.17</v>
      </c>
      <c r="P32">
        <f t="shared" si="1"/>
        <v>4.63</v>
      </c>
      <c r="X32" s="6" t="s">
        <v>41</v>
      </c>
      <c r="Y32" s="7" t="s">
        <v>2653</v>
      </c>
    </row>
    <row r="33" spans="1:25" x14ac:dyDescent="0.3">
      <c r="A33" t="s">
        <v>2403</v>
      </c>
      <c r="B33" t="s">
        <v>19</v>
      </c>
      <c r="C33" t="str">
        <f t="shared" si="0"/>
        <v xml:space="preserve"> PG</v>
      </c>
      <c r="D33" t="s">
        <v>20</v>
      </c>
      <c r="E33">
        <v>78</v>
      </c>
      <c r="F33">
        <v>33.200000000000003</v>
      </c>
      <c r="G33">
        <v>-0.83</v>
      </c>
      <c r="H33">
        <v>3.55</v>
      </c>
      <c r="I33">
        <v>0.84</v>
      </c>
      <c r="J33">
        <v>1.82</v>
      </c>
      <c r="K33">
        <v>-0.43</v>
      </c>
      <c r="L33">
        <v>3.65</v>
      </c>
      <c r="M33">
        <v>-0.22</v>
      </c>
      <c r="N33">
        <v>-0.78</v>
      </c>
      <c r="O33">
        <v>-3.03</v>
      </c>
      <c r="P33">
        <f t="shared" si="1"/>
        <v>4.5699999999999985</v>
      </c>
      <c r="X33" s="4" t="s">
        <v>77</v>
      </c>
      <c r="Y33" s="5" t="s">
        <v>2655</v>
      </c>
    </row>
    <row r="34" spans="1:25" x14ac:dyDescent="0.3">
      <c r="A34" t="s">
        <v>2404</v>
      </c>
      <c r="B34" t="s">
        <v>173</v>
      </c>
      <c r="C34" t="str">
        <f t="shared" si="0"/>
        <v xml:space="preserve"> C, PF</v>
      </c>
      <c r="D34" t="s">
        <v>36</v>
      </c>
      <c r="E34">
        <v>68</v>
      </c>
      <c r="F34">
        <v>23.5</v>
      </c>
      <c r="G34">
        <v>2.93</v>
      </c>
      <c r="H34">
        <v>-1.0900000000000001</v>
      </c>
      <c r="I34">
        <v>-1.77</v>
      </c>
      <c r="J34">
        <v>-0.59</v>
      </c>
      <c r="K34">
        <v>1.33</v>
      </c>
      <c r="L34">
        <v>-0.33</v>
      </c>
      <c r="M34">
        <v>0.2</v>
      </c>
      <c r="N34">
        <v>3.4</v>
      </c>
      <c r="O34">
        <v>0.46</v>
      </c>
      <c r="P34">
        <f t="shared" si="1"/>
        <v>4.54</v>
      </c>
      <c r="X34" s="6" t="s">
        <v>109</v>
      </c>
      <c r="Y34" s="7" t="s">
        <v>622</v>
      </c>
    </row>
    <row r="35" spans="1:25" x14ac:dyDescent="0.3">
      <c r="A35" t="s">
        <v>2405</v>
      </c>
      <c r="B35" t="s">
        <v>104</v>
      </c>
      <c r="C35" t="str">
        <f t="shared" si="0"/>
        <v xml:space="preserve"> PF</v>
      </c>
      <c r="D35" t="s">
        <v>70</v>
      </c>
      <c r="E35">
        <v>72</v>
      </c>
      <c r="F35">
        <v>33.799999999999997</v>
      </c>
      <c r="G35">
        <v>5.45</v>
      </c>
      <c r="H35">
        <v>-3.1</v>
      </c>
      <c r="I35">
        <v>-1.54</v>
      </c>
      <c r="J35">
        <v>2.4300000000000002</v>
      </c>
      <c r="K35">
        <v>1.1399999999999999</v>
      </c>
      <c r="L35">
        <v>0.86</v>
      </c>
      <c r="M35">
        <v>0.39</v>
      </c>
      <c r="N35">
        <v>0.41</v>
      </c>
      <c r="O35">
        <v>-1.58</v>
      </c>
      <c r="P35">
        <f t="shared" si="1"/>
        <v>4.46</v>
      </c>
      <c r="X35" s="4" t="s">
        <v>53</v>
      </c>
      <c r="Y35" s="5" t="s">
        <v>2650</v>
      </c>
    </row>
    <row r="36" spans="1:25" x14ac:dyDescent="0.3">
      <c r="A36" t="s">
        <v>2406</v>
      </c>
      <c r="B36" t="s">
        <v>81</v>
      </c>
      <c r="C36" t="str">
        <f t="shared" si="0"/>
        <v xml:space="preserve"> SG</v>
      </c>
      <c r="D36" t="s">
        <v>14</v>
      </c>
      <c r="E36">
        <v>72</v>
      </c>
      <c r="F36">
        <v>33.5</v>
      </c>
      <c r="G36">
        <v>-0.22</v>
      </c>
      <c r="H36">
        <v>0.5</v>
      </c>
      <c r="I36">
        <v>2.0499999999999998</v>
      </c>
      <c r="J36">
        <v>1.5</v>
      </c>
      <c r="K36">
        <v>-0.43</v>
      </c>
      <c r="L36">
        <v>1.02</v>
      </c>
      <c r="M36">
        <v>0.03</v>
      </c>
      <c r="N36">
        <v>-0.34</v>
      </c>
      <c r="O36">
        <v>0.19</v>
      </c>
      <c r="P36">
        <f t="shared" si="1"/>
        <v>4.3000000000000007</v>
      </c>
      <c r="X36" s="6" t="s">
        <v>102</v>
      </c>
      <c r="Y36" s="7" t="s">
        <v>632</v>
      </c>
    </row>
    <row r="37" spans="1:25" x14ac:dyDescent="0.3">
      <c r="A37" t="s">
        <v>2407</v>
      </c>
      <c r="B37" t="s">
        <v>44</v>
      </c>
      <c r="C37" t="str">
        <f t="shared" si="0"/>
        <v xml:space="preserve"> PF</v>
      </c>
      <c r="D37" t="s">
        <v>20</v>
      </c>
      <c r="E37">
        <v>75</v>
      </c>
      <c r="F37">
        <v>30.2</v>
      </c>
      <c r="G37">
        <v>2.7</v>
      </c>
      <c r="H37">
        <v>0.75</v>
      </c>
      <c r="I37">
        <v>-0.38</v>
      </c>
      <c r="J37">
        <v>0.67</v>
      </c>
      <c r="K37">
        <v>1.04</v>
      </c>
      <c r="L37">
        <v>-0.82</v>
      </c>
      <c r="M37">
        <v>-1.04</v>
      </c>
      <c r="N37">
        <v>1.03</v>
      </c>
      <c r="O37">
        <v>0.3</v>
      </c>
      <c r="P37">
        <f t="shared" si="1"/>
        <v>4.25</v>
      </c>
      <c r="X37" s="4" t="s">
        <v>83</v>
      </c>
      <c r="Y37" s="5" t="s">
        <v>630</v>
      </c>
    </row>
    <row r="38" spans="1:25" x14ac:dyDescent="0.3">
      <c r="A38">
        <v>37</v>
      </c>
      <c r="B38" t="s">
        <v>69</v>
      </c>
      <c r="C38" t="str">
        <f t="shared" si="0"/>
        <v xml:space="preserve"> SF, PF</v>
      </c>
      <c r="D38" t="s">
        <v>70</v>
      </c>
      <c r="E38">
        <v>73</v>
      </c>
      <c r="F38">
        <v>34.5</v>
      </c>
      <c r="G38">
        <v>0.02</v>
      </c>
      <c r="H38">
        <v>2.06</v>
      </c>
      <c r="I38">
        <v>0.72</v>
      </c>
      <c r="J38">
        <v>1.7</v>
      </c>
      <c r="K38">
        <v>0.03</v>
      </c>
      <c r="L38">
        <v>1.19</v>
      </c>
      <c r="M38">
        <v>-0.48</v>
      </c>
      <c r="N38">
        <v>0.14000000000000001</v>
      </c>
      <c r="O38">
        <v>-1.18</v>
      </c>
      <c r="P38">
        <f t="shared" si="1"/>
        <v>4.2</v>
      </c>
      <c r="X38" s="6" t="s">
        <v>76</v>
      </c>
      <c r="Y38" s="7" t="s">
        <v>2650</v>
      </c>
    </row>
    <row r="39" spans="1:25" x14ac:dyDescent="0.3">
      <c r="A39" t="s">
        <v>2408</v>
      </c>
      <c r="B39" t="s">
        <v>45</v>
      </c>
      <c r="C39" t="str">
        <f t="shared" si="0"/>
        <v xml:space="preserve"> SG</v>
      </c>
      <c r="D39" t="s">
        <v>46</v>
      </c>
      <c r="E39">
        <v>72</v>
      </c>
      <c r="F39">
        <v>34</v>
      </c>
      <c r="G39">
        <v>1.07</v>
      </c>
      <c r="H39">
        <v>1.33</v>
      </c>
      <c r="I39">
        <v>1.78</v>
      </c>
      <c r="J39">
        <v>2.02</v>
      </c>
      <c r="K39">
        <v>-0.12</v>
      </c>
      <c r="L39">
        <v>0.75</v>
      </c>
      <c r="M39">
        <v>-0.34</v>
      </c>
      <c r="N39">
        <v>-0.16</v>
      </c>
      <c r="O39">
        <v>-2.13</v>
      </c>
      <c r="P39">
        <f t="shared" si="1"/>
        <v>4.2000000000000011</v>
      </c>
      <c r="X39" s="4" t="s">
        <v>72</v>
      </c>
      <c r="Y39" s="5" t="s">
        <v>2654</v>
      </c>
    </row>
    <row r="40" spans="1:25" x14ac:dyDescent="0.3">
      <c r="A40" t="s">
        <v>2409</v>
      </c>
      <c r="B40" t="s">
        <v>156</v>
      </c>
      <c r="C40" t="str">
        <f t="shared" si="0"/>
        <v xml:space="preserve"> PG</v>
      </c>
      <c r="D40" t="s">
        <v>86</v>
      </c>
      <c r="E40">
        <v>73</v>
      </c>
      <c r="F40">
        <v>32.799999999999997</v>
      </c>
      <c r="G40">
        <v>-0.54</v>
      </c>
      <c r="H40">
        <v>-0.09</v>
      </c>
      <c r="I40">
        <v>0.44</v>
      </c>
      <c r="J40">
        <v>0.86</v>
      </c>
      <c r="K40">
        <v>0.79</v>
      </c>
      <c r="L40">
        <v>2.27</v>
      </c>
      <c r="M40">
        <v>2.66</v>
      </c>
      <c r="N40">
        <v>-0.18</v>
      </c>
      <c r="O40">
        <v>-2.0099999999999998</v>
      </c>
      <c r="P40">
        <f t="shared" si="1"/>
        <v>4.2000000000000011</v>
      </c>
      <c r="X40" s="6" t="s">
        <v>32</v>
      </c>
      <c r="Y40" s="7" t="s">
        <v>632</v>
      </c>
    </row>
    <row r="41" spans="1:25" x14ac:dyDescent="0.3">
      <c r="A41" t="s">
        <v>2410</v>
      </c>
      <c r="B41" t="s">
        <v>155</v>
      </c>
      <c r="C41" t="str">
        <f t="shared" si="0"/>
        <v xml:space="preserve"> PG, SG</v>
      </c>
      <c r="D41" t="s">
        <v>74</v>
      </c>
      <c r="E41">
        <v>72</v>
      </c>
      <c r="F41">
        <v>32.1</v>
      </c>
      <c r="G41">
        <v>0.27</v>
      </c>
      <c r="H41">
        <v>0.49</v>
      </c>
      <c r="I41">
        <v>0.95</v>
      </c>
      <c r="J41">
        <v>0.4</v>
      </c>
      <c r="K41">
        <v>-0.71</v>
      </c>
      <c r="L41">
        <v>1.56</v>
      </c>
      <c r="M41">
        <v>1.43</v>
      </c>
      <c r="N41">
        <v>-0.02</v>
      </c>
      <c r="O41">
        <v>-0.19</v>
      </c>
      <c r="P41">
        <f t="shared" si="1"/>
        <v>4.18</v>
      </c>
      <c r="X41" s="4" t="s">
        <v>69</v>
      </c>
      <c r="Y41" s="5" t="s">
        <v>622</v>
      </c>
    </row>
    <row r="42" spans="1:25" x14ac:dyDescent="0.3">
      <c r="A42" t="s">
        <v>2411</v>
      </c>
      <c r="B42" t="s">
        <v>83</v>
      </c>
      <c r="C42" t="str">
        <f t="shared" si="0"/>
        <v xml:space="preserve"> SG, SF</v>
      </c>
      <c r="D42" t="s">
        <v>36</v>
      </c>
      <c r="E42">
        <v>72</v>
      </c>
      <c r="F42">
        <v>34.1</v>
      </c>
      <c r="G42">
        <v>0.77</v>
      </c>
      <c r="H42">
        <v>-0.23</v>
      </c>
      <c r="I42">
        <v>1.32</v>
      </c>
      <c r="J42">
        <v>1.85</v>
      </c>
      <c r="K42">
        <v>0.44</v>
      </c>
      <c r="L42">
        <v>0.34</v>
      </c>
      <c r="M42">
        <v>0.87</v>
      </c>
      <c r="N42">
        <v>0.11</v>
      </c>
      <c r="O42">
        <v>-1.36</v>
      </c>
      <c r="P42">
        <f t="shared" si="1"/>
        <v>4.1100000000000003</v>
      </c>
      <c r="X42" s="6" t="s">
        <v>60</v>
      </c>
      <c r="Y42" s="7" t="s">
        <v>630</v>
      </c>
    </row>
    <row r="43" spans="1:25" x14ac:dyDescent="0.3">
      <c r="A43" t="s">
        <v>2412</v>
      </c>
      <c r="B43" t="s">
        <v>57</v>
      </c>
      <c r="C43" t="str">
        <f t="shared" si="0"/>
        <v xml:space="preserve"> SG, PG</v>
      </c>
      <c r="D43" t="s">
        <v>48</v>
      </c>
      <c r="E43">
        <v>72</v>
      </c>
      <c r="F43">
        <v>33.4</v>
      </c>
      <c r="G43">
        <v>-0.95</v>
      </c>
      <c r="H43">
        <v>1.43</v>
      </c>
      <c r="I43">
        <v>1.89</v>
      </c>
      <c r="J43">
        <v>2.12</v>
      </c>
      <c r="K43">
        <v>-0.2</v>
      </c>
      <c r="L43">
        <v>1.51</v>
      </c>
      <c r="M43">
        <v>0.36</v>
      </c>
      <c r="N43">
        <v>-0.55000000000000004</v>
      </c>
      <c r="O43">
        <v>-1.52</v>
      </c>
      <c r="P43">
        <f t="shared" si="1"/>
        <v>4.09</v>
      </c>
      <c r="X43" s="4" t="s">
        <v>81</v>
      </c>
      <c r="Y43" s="5" t="s">
        <v>687</v>
      </c>
    </row>
    <row r="44" spans="1:25" x14ac:dyDescent="0.3">
      <c r="A44" t="s">
        <v>2413</v>
      </c>
      <c r="B44" t="s">
        <v>117</v>
      </c>
      <c r="C44" t="str">
        <f t="shared" si="0"/>
        <v xml:space="preserve"> SF, PF</v>
      </c>
      <c r="D44" t="s">
        <v>52</v>
      </c>
      <c r="E44">
        <v>70</v>
      </c>
      <c r="F44">
        <v>33.9</v>
      </c>
      <c r="G44">
        <v>0.28000000000000003</v>
      </c>
      <c r="H44">
        <v>0.1</v>
      </c>
      <c r="I44">
        <v>1.0900000000000001</v>
      </c>
      <c r="J44">
        <v>0.63</v>
      </c>
      <c r="K44">
        <v>0.32</v>
      </c>
      <c r="L44">
        <v>-0.27</v>
      </c>
      <c r="M44">
        <v>1.76</v>
      </c>
      <c r="N44">
        <v>0.37</v>
      </c>
      <c r="O44">
        <v>-0.21</v>
      </c>
      <c r="P44">
        <f t="shared" si="1"/>
        <v>4.07</v>
      </c>
      <c r="X44" s="6" t="s">
        <v>89</v>
      </c>
      <c r="Y44" s="7" t="s">
        <v>2650</v>
      </c>
    </row>
    <row r="45" spans="1:25" x14ac:dyDescent="0.3">
      <c r="A45" t="s">
        <v>2414</v>
      </c>
      <c r="B45" t="s">
        <v>639</v>
      </c>
      <c r="C45" t="str">
        <f t="shared" si="0"/>
        <v xml:space="preserve"> PG, SG</v>
      </c>
      <c r="D45" t="s">
        <v>61</v>
      </c>
      <c r="E45">
        <v>69</v>
      </c>
      <c r="F45">
        <v>33</v>
      </c>
      <c r="G45">
        <v>-0.71</v>
      </c>
      <c r="H45">
        <v>0.98</v>
      </c>
      <c r="I45">
        <v>0.99</v>
      </c>
      <c r="J45">
        <v>0.92</v>
      </c>
      <c r="K45">
        <v>-0.64</v>
      </c>
      <c r="L45">
        <v>0.9</v>
      </c>
      <c r="M45">
        <v>0.39</v>
      </c>
      <c r="N45">
        <v>1.07</v>
      </c>
      <c r="O45">
        <v>0.11</v>
      </c>
      <c r="P45">
        <f t="shared" si="1"/>
        <v>4.0100000000000007</v>
      </c>
      <c r="X45" s="4" t="s">
        <v>50</v>
      </c>
      <c r="Y45" s="5" t="s">
        <v>2650</v>
      </c>
    </row>
    <row r="46" spans="1:25" x14ac:dyDescent="0.3">
      <c r="A46" t="s">
        <v>2415</v>
      </c>
      <c r="B46" t="s">
        <v>100</v>
      </c>
      <c r="C46" t="str">
        <f t="shared" si="0"/>
        <v xml:space="preserve"> SF</v>
      </c>
      <c r="D46" t="s">
        <v>24</v>
      </c>
      <c r="E46">
        <v>78</v>
      </c>
      <c r="F46">
        <v>32.799999999999997</v>
      </c>
      <c r="G46">
        <v>1.48</v>
      </c>
      <c r="H46">
        <v>0.38</v>
      </c>
      <c r="I46">
        <v>0.28999999999999998</v>
      </c>
      <c r="J46">
        <v>0.05</v>
      </c>
      <c r="K46">
        <v>-0.23</v>
      </c>
      <c r="L46">
        <v>-0.33</v>
      </c>
      <c r="M46">
        <v>0.64</v>
      </c>
      <c r="N46">
        <v>0.82</v>
      </c>
      <c r="O46">
        <v>0.9</v>
      </c>
      <c r="P46">
        <f t="shared" si="1"/>
        <v>3.9999999999999996</v>
      </c>
      <c r="X46" s="6" t="s">
        <v>2345</v>
      </c>
      <c r="Y46" s="7" t="s">
        <v>669</v>
      </c>
    </row>
    <row r="47" spans="1:25" x14ac:dyDescent="0.3">
      <c r="A47" t="s">
        <v>2416</v>
      </c>
      <c r="B47" t="s">
        <v>2340</v>
      </c>
      <c r="C47" t="str">
        <f t="shared" si="0"/>
        <v xml:space="preserve"> SF, PG, PF</v>
      </c>
      <c r="D47" t="s">
        <v>7</v>
      </c>
      <c r="E47">
        <v>74</v>
      </c>
      <c r="F47">
        <v>32.4</v>
      </c>
      <c r="G47">
        <v>1.81</v>
      </c>
      <c r="H47">
        <v>-1.85</v>
      </c>
      <c r="I47">
        <v>0.63</v>
      </c>
      <c r="J47">
        <v>1.75</v>
      </c>
      <c r="K47">
        <v>1.05</v>
      </c>
      <c r="L47">
        <v>2.4700000000000002</v>
      </c>
      <c r="M47">
        <v>0.53</v>
      </c>
      <c r="N47">
        <v>0.09</v>
      </c>
      <c r="O47">
        <v>-2.48</v>
      </c>
      <c r="P47">
        <f t="shared" si="1"/>
        <v>3.9999999999999996</v>
      </c>
      <c r="X47" s="4" t="s">
        <v>130</v>
      </c>
      <c r="Y47" s="5" t="s">
        <v>2655</v>
      </c>
    </row>
    <row r="48" spans="1:25" x14ac:dyDescent="0.3">
      <c r="A48" t="s">
        <v>2417</v>
      </c>
      <c r="B48" t="s">
        <v>41</v>
      </c>
      <c r="C48" t="str">
        <f t="shared" si="0"/>
        <v xml:space="preserve"> SF, SG</v>
      </c>
      <c r="D48" t="s">
        <v>30</v>
      </c>
      <c r="E48">
        <v>75</v>
      </c>
      <c r="F48">
        <v>33.1</v>
      </c>
      <c r="G48">
        <v>0.37</v>
      </c>
      <c r="H48">
        <v>1.58</v>
      </c>
      <c r="I48">
        <v>0.57999999999999996</v>
      </c>
      <c r="J48">
        <v>1.1100000000000001</v>
      </c>
      <c r="K48">
        <v>0.46</v>
      </c>
      <c r="L48">
        <v>1.41</v>
      </c>
      <c r="M48">
        <v>0.62</v>
      </c>
      <c r="N48">
        <v>-1</v>
      </c>
      <c r="O48">
        <v>-1.27</v>
      </c>
      <c r="P48">
        <f t="shared" si="1"/>
        <v>3.8600000000000008</v>
      </c>
      <c r="X48" s="6" t="s">
        <v>82</v>
      </c>
      <c r="Y48" s="7" t="s">
        <v>622</v>
      </c>
    </row>
    <row r="49" spans="1:25" x14ac:dyDescent="0.3">
      <c r="A49" t="s">
        <v>2418</v>
      </c>
      <c r="B49" t="s">
        <v>84</v>
      </c>
      <c r="C49" t="str">
        <f t="shared" si="0"/>
        <v xml:space="preserve"> PG, SG</v>
      </c>
      <c r="D49" t="s">
        <v>61</v>
      </c>
      <c r="E49">
        <v>74</v>
      </c>
      <c r="F49">
        <v>33.4</v>
      </c>
      <c r="G49">
        <v>-0.22</v>
      </c>
      <c r="H49">
        <v>0.17</v>
      </c>
      <c r="I49">
        <v>-0.76</v>
      </c>
      <c r="J49">
        <v>0.5</v>
      </c>
      <c r="K49">
        <v>1.08</v>
      </c>
      <c r="L49">
        <v>2.17</v>
      </c>
      <c r="M49">
        <v>1.96</v>
      </c>
      <c r="N49">
        <v>-1</v>
      </c>
      <c r="O49">
        <v>-0.28000000000000003</v>
      </c>
      <c r="P49">
        <f t="shared" si="1"/>
        <v>3.62</v>
      </c>
      <c r="X49" s="4" t="s">
        <v>2347</v>
      </c>
      <c r="Y49" s="5" t="s">
        <v>2650</v>
      </c>
    </row>
    <row r="50" spans="1:25" x14ac:dyDescent="0.3">
      <c r="A50" t="s">
        <v>2419</v>
      </c>
      <c r="B50" t="s">
        <v>2420</v>
      </c>
      <c r="C50" t="str">
        <f t="shared" si="0"/>
        <v xml:space="preserve"> C</v>
      </c>
      <c r="D50" t="s">
        <v>61</v>
      </c>
      <c r="E50">
        <v>77</v>
      </c>
      <c r="F50">
        <v>31.3</v>
      </c>
      <c r="G50">
        <v>2.1800000000000002</v>
      </c>
      <c r="H50">
        <v>-1.55</v>
      </c>
      <c r="I50">
        <v>-1.77</v>
      </c>
      <c r="J50">
        <v>-0.52</v>
      </c>
      <c r="K50">
        <v>1.9</v>
      </c>
      <c r="L50">
        <v>-0.27</v>
      </c>
      <c r="M50">
        <v>-0.14000000000000001</v>
      </c>
      <c r="N50">
        <v>3.56</v>
      </c>
      <c r="O50">
        <v>0.17</v>
      </c>
      <c r="P50">
        <f t="shared" si="1"/>
        <v>3.56</v>
      </c>
      <c r="X50" s="6" t="s">
        <v>84</v>
      </c>
      <c r="Y50" s="7" t="s">
        <v>2655</v>
      </c>
    </row>
    <row r="51" spans="1:25" x14ac:dyDescent="0.3">
      <c r="A51" t="s">
        <v>2421</v>
      </c>
      <c r="B51" t="s">
        <v>85</v>
      </c>
      <c r="C51" t="str">
        <f t="shared" si="0"/>
        <v xml:space="preserve"> SF</v>
      </c>
      <c r="D51" t="s">
        <v>86</v>
      </c>
      <c r="E51">
        <v>68</v>
      </c>
      <c r="F51">
        <v>33.1</v>
      </c>
      <c r="G51">
        <v>0.32</v>
      </c>
      <c r="H51">
        <v>1.39</v>
      </c>
      <c r="I51">
        <v>0.23</v>
      </c>
      <c r="J51">
        <v>0.95</v>
      </c>
      <c r="K51">
        <v>0.33</v>
      </c>
      <c r="L51">
        <v>0.68</v>
      </c>
      <c r="M51">
        <v>0.84</v>
      </c>
      <c r="N51">
        <v>-0.56999999999999995</v>
      </c>
      <c r="O51">
        <v>-0.62</v>
      </c>
      <c r="P51">
        <f t="shared" si="1"/>
        <v>3.55</v>
      </c>
      <c r="X51" s="4" t="s">
        <v>180</v>
      </c>
      <c r="Y51" s="5" t="s">
        <v>630</v>
      </c>
    </row>
    <row r="52" spans="1:25" x14ac:dyDescent="0.3">
      <c r="A52" t="s">
        <v>2422</v>
      </c>
      <c r="B52" t="s">
        <v>136</v>
      </c>
      <c r="C52" t="str">
        <f t="shared" si="0"/>
        <v xml:space="preserve"> PF</v>
      </c>
      <c r="D52" t="s">
        <v>93</v>
      </c>
      <c r="E52">
        <v>77</v>
      </c>
      <c r="F52">
        <v>36.4</v>
      </c>
      <c r="G52">
        <v>0.01</v>
      </c>
      <c r="H52">
        <v>0.9</v>
      </c>
      <c r="I52">
        <v>0.62</v>
      </c>
      <c r="J52">
        <v>1.47</v>
      </c>
      <c r="K52">
        <v>2.0699999999999998</v>
      </c>
      <c r="L52">
        <v>1.0900000000000001</v>
      </c>
      <c r="M52">
        <v>-0.03</v>
      </c>
      <c r="N52">
        <v>-0.56999999999999995</v>
      </c>
      <c r="O52">
        <v>-2.08</v>
      </c>
      <c r="P52">
        <f t="shared" si="1"/>
        <v>3.4799999999999995</v>
      </c>
      <c r="X52" s="6" t="s">
        <v>181</v>
      </c>
      <c r="Y52" s="7" t="s">
        <v>630</v>
      </c>
    </row>
    <row r="53" spans="1:25" x14ac:dyDescent="0.3">
      <c r="A53" t="s">
        <v>2423</v>
      </c>
      <c r="B53" t="s">
        <v>134</v>
      </c>
      <c r="C53" t="str">
        <f t="shared" si="0"/>
        <v xml:space="preserve"> SG, SF</v>
      </c>
      <c r="D53" t="s">
        <v>20</v>
      </c>
      <c r="E53">
        <v>68</v>
      </c>
      <c r="F53">
        <v>29.6</v>
      </c>
      <c r="G53">
        <v>0.38</v>
      </c>
      <c r="H53">
        <v>0.51</v>
      </c>
      <c r="I53">
        <v>1.78</v>
      </c>
      <c r="J53">
        <v>0.5</v>
      </c>
      <c r="K53">
        <v>-0.54</v>
      </c>
      <c r="L53">
        <v>0.31</v>
      </c>
      <c r="M53">
        <v>0.64</v>
      </c>
      <c r="N53">
        <v>-0.55000000000000004</v>
      </c>
      <c r="O53">
        <v>0.41</v>
      </c>
      <c r="P53">
        <f t="shared" si="1"/>
        <v>3.4400000000000004</v>
      </c>
      <c r="X53" s="4" t="s">
        <v>80</v>
      </c>
      <c r="Y53" s="5" t="s">
        <v>2651</v>
      </c>
    </row>
    <row r="54" spans="1:25" x14ac:dyDescent="0.3">
      <c r="A54" t="s">
        <v>2424</v>
      </c>
      <c r="B54" t="s">
        <v>62</v>
      </c>
      <c r="C54" t="str">
        <f t="shared" si="0"/>
        <v xml:space="preserve"> PF</v>
      </c>
      <c r="D54" t="s">
        <v>52</v>
      </c>
      <c r="E54">
        <v>59</v>
      </c>
      <c r="F54">
        <v>34.5</v>
      </c>
      <c r="G54">
        <v>-0.31</v>
      </c>
      <c r="H54">
        <v>1.19</v>
      </c>
      <c r="I54">
        <v>-0.42</v>
      </c>
      <c r="J54">
        <v>1.1599999999999999</v>
      </c>
      <c r="K54">
        <v>0.87</v>
      </c>
      <c r="L54">
        <v>0.86</v>
      </c>
      <c r="M54">
        <v>0.53</v>
      </c>
      <c r="N54">
        <v>0.3</v>
      </c>
      <c r="O54">
        <v>-0.82</v>
      </c>
      <c r="P54">
        <f t="shared" si="1"/>
        <v>3.36</v>
      </c>
      <c r="X54" s="6" t="s">
        <v>62</v>
      </c>
      <c r="Y54" s="7" t="s">
        <v>669</v>
      </c>
    </row>
    <row r="55" spans="1:25" x14ac:dyDescent="0.3">
      <c r="A55" t="s">
        <v>2425</v>
      </c>
      <c r="B55" t="s">
        <v>89</v>
      </c>
      <c r="C55" t="str">
        <f t="shared" si="0"/>
        <v xml:space="preserve"> PG</v>
      </c>
      <c r="D55" t="s">
        <v>46</v>
      </c>
      <c r="E55">
        <v>70</v>
      </c>
      <c r="F55">
        <v>33.1</v>
      </c>
      <c r="G55">
        <v>-1.1000000000000001</v>
      </c>
      <c r="H55">
        <v>-0.03</v>
      </c>
      <c r="I55">
        <v>1.49</v>
      </c>
      <c r="J55">
        <v>0.23</v>
      </c>
      <c r="K55">
        <v>0</v>
      </c>
      <c r="L55">
        <v>1.72</v>
      </c>
      <c r="M55">
        <v>1.76</v>
      </c>
      <c r="N55">
        <v>0.18</v>
      </c>
      <c r="O55">
        <v>-0.91</v>
      </c>
      <c r="P55">
        <f t="shared" si="1"/>
        <v>3.339999999999999</v>
      </c>
      <c r="X55" s="4" t="s">
        <v>2343</v>
      </c>
      <c r="Y55" s="5" t="s">
        <v>2654</v>
      </c>
    </row>
    <row r="56" spans="1:25" x14ac:dyDescent="0.3">
      <c r="A56" t="s">
        <v>2426</v>
      </c>
      <c r="B56" t="s">
        <v>113</v>
      </c>
      <c r="C56" t="str">
        <f t="shared" si="0"/>
        <v xml:space="preserve"> PG</v>
      </c>
      <c r="D56" t="s">
        <v>48</v>
      </c>
      <c r="E56">
        <v>68</v>
      </c>
      <c r="F56">
        <v>29.5</v>
      </c>
      <c r="G56">
        <v>-0.43</v>
      </c>
      <c r="H56">
        <v>0.93</v>
      </c>
      <c r="I56">
        <v>1.0900000000000001</v>
      </c>
      <c r="J56">
        <v>0.45</v>
      </c>
      <c r="K56">
        <v>-0.64</v>
      </c>
      <c r="L56">
        <v>1.71</v>
      </c>
      <c r="M56">
        <v>1.23</v>
      </c>
      <c r="N56">
        <v>-0.78</v>
      </c>
      <c r="O56">
        <v>-0.4</v>
      </c>
      <c r="P56">
        <f t="shared" si="1"/>
        <v>3.1599999999999997</v>
      </c>
      <c r="X56" s="6" t="s">
        <v>171</v>
      </c>
      <c r="Y56" s="7" t="s">
        <v>2651</v>
      </c>
    </row>
    <row r="57" spans="1:25" x14ac:dyDescent="0.3">
      <c r="A57" t="s">
        <v>2365</v>
      </c>
      <c r="B57" t="s">
        <v>23</v>
      </c>
      <c r="C57" t="str">
        <f t="shared" si="0"/>
        <v xml:space="preserve"> SG, PG</v>
      </c>
      <c r="D57" t="s">
        <v>24</v>
      </c>
      <c r="E57">
        <v>76</v>
      </c>
      <c r="F57">
        <v>34.6</v>
      </c>
      <c r="G57">
        <v>0.82</v>
      </c>
      <c r="H57">
        <v>2.23</v>
      </c>
      <c r="I57">
        <v>0.31</v>
      </c>
      <c r="J57">
        <v>2.0299999999999998</v>
      </c>
      <c r="K57">
        <v>-0.25</v>
      </c>
      <c r="L57">
        <v>0.89</v>
      </c>
      <c r="M57">
        <v>-0.17</v>
      </c>
      <c r="N57">
        <v>-0.78</v>
      </c>
      <c r="O57">
        <v>-1.96</v>
      </c>
      <c r="P57">
        <f t="shared" si="1"/>
        <v>3.1199999999999992</v>
      </c>
      <c r="X57" s="4" t="s">
        <v>94</v>
      </c>
      <c r="Y57" s="5" t="s">
        <v>2655</v>
      </c>
    </row>
    <row r="58" spans="1:25" x14ac:dyDescent="0.3">
      <c r="A58" t="s">
        <v>2427</v>
      </c>
      <c r="B58" t="s">
        <v>2342</v>
      </c>
      <c r="C58" t="str">
        <f t="shared" si="0"/>
        <v xml:space="preserve"> C</v>
      </c>
      <c r="D58" t="s">
        <v>14</v>
      </c>
      <c r="E58">
        <v>70</v>
      </c>
      <c r="F58">
        <v>31.1</v>
      </c>
      <c r="G58">
        <v>1.2</v>
      </c>
      <c r="H58">
        <v>-0.99</v>
      </c>
      <c r="I58">
        <v>-1.35</v>
      </c>
      <c r="J58">
        <v>0.26</v>
      </c>
      <c r="K58">
        <v>2.2000000000000002</v>
      </c>
      <c r="L58">
        <v>0.15</v>
      </c>
      <c r="M58">
        <v>0.67</v>
      </c>
      <c r="N58">
        <v>2.2799999999999998</v>
      </c>
      <c r="O58">
        <v>-1.29</v>
      </c>
      <c r="P58">
        <f t="shared" si="1"/>
        <v>3.13</v>
      </c>
      <c r="X58" s="6" t="s">
        <v>2501</v>
      </c>
      <c r="Y58" s="7" t="s">
        <v>2650</v>
      </c>
    </row>
    <row r="59" spans="1:25" x14ac:dyDescent="0.3">
      <c r="A59" t="s">
        <v>2428</v>
      </c>
      <c r="B59" t="s">
        <v>79</v>
      </c>
      <c r="C59" t="str">
        <f t="shared" si="0"/>
        <v xml:space="preserve"> C</v>
      </c>
      <c r="D59" t="s">
        <v>70</v>
      </c>
      <c r="E59">
        <v>73</v>
      </c>
      <c r="F59">
        <v>29.4</v>
      </c>
      <c r="G59">
        <v>2.4900000000000002</v>
      </c>
      <c r="H59">
        <v>-0.06</v>
      </c>
      <c r="I59">
        <v>-1.44</v>
      </c>
      <c r="J59">
        <v>0.28999999999999998</v>
      </c>
      <c r="K59">
        <v>2.5</v>
      </c>
      <c r="L59">
        <v>-0.48</v>
      </c>
      <c r="M59">
        <v>-1.01</v>
      </c>
      <c r="N59">
        <v>0.87</v>
      </c>
      <c r="O59">
        <v>-0.12</v>
      </c>
      <c r="P59">
        <f t="shared" si="1"/>
        <v>3.04</v>
      </c>
      <c r="X59" s="4" t="s">
        <v>51</v>
      </c>
      <c r="Y59" s="5" t="s">
        <v>2650</v>
      </c>
    </row>
    <row r="60" spans="1:25" x14ac:dyDescent="0.3">
      <c r="A60">
        <v>59</v>
      </c>
      <c r="B60" t="s">
        <v>130</v>
      </c>
      <c r="C60" t="str">
        <f t="shared" si="0"/>
        <v xml:space="preserve"> PG, SG</v>
      </c>
      <c r="D60" t="s">
        <v>86</v>
      </c>
      <c r="E60">
        <v>75</v>
      </c>
      <c r="F60">
        <v>34.1</v>
      </c>
      <c r="G60">
        <v>-0.72</v>
      </c>
      <c r="H60">
        <v>0.6</v>
      </c>
      <c r="I60">
        <v>1.47</v>
      </c>
      <c r="J60">
        <v>1.02</v>
      </c>
      <c r="K60">
        <v>-0.22</v>
      </c>
      <c r="L60">
        <v>0.76</v>
      </c>
      <c r="M60">
        <v>0.87</v>
      </c>
      <c r="N60">
        <v>-0.34</v>
      </c>
      <c r="O60">
        <v>-0.4</v>
      </c>
      <c r="P60">
        <f t="shared" si="1"/>
        <v>3.0400000000000005</v>
      </c>
      <c r="X60" s="6" t="s">
        <v>117</v>
      </c>
      <c r="Y60" s="7" t="s">
        <v>622</v>
      </c>
    </row>
    <row r="61" spans="1:25" x14ac:dyDescent="0.3">
      <c r="A61" t="s">
        <v>2429</v>
      </c>
      <c r="B61" t="s">
        <v>94</v>
      </c>
      <c r="C61" t="str">
        <f t="shared" si="0"/>
        <v xml:space="preserve"> PG, SG</v>
      </c>
      <c r="D61" t="s">
        <v>66</v>
      </c>
      <c r="E61">
        <v>71</v>
      </c>
      <c r="F61">
        <v>34.1</v>
      </c>
      <c r="G61">
        <v>-0.61</v>
      </c>
      <c r="H61">
        <v>0.89</v>
      </c>
      <c r="I61">
        <v>0.94</v>
      </c>
      <c r="J61">
        <v>1.1000000000000001</v>
      </c>
      <c r="K61">
        <v>0.12</v>
      </c>
      <c r="L61">
        <v>1.67</v>
      </c>
      <c r="M61">
        <v>0.06</v>
      </c>
      <c r="N61">
        <v>-0.55000000000000004</v>
      </c>
      <c r="O61">
        <v>-0.66</v>
      </c>
      <c r="P61">
        <f t="shared" si="1"/>
        <v>2.96</v>
      </c>
      <c r="X61" s="4" t="s">
        <v>90</v>
      </c>
      <c r="Y61" s="5" t="s">
        <v>630</v>
      </c>
    </row>
    <row r="62" spans="1:25" x14ac:dyDescent="0.3">
      <c r="A62" t="s">
        <v>195</v>
      </c>
      <c r="B62" t="s">
        <v>2430</v>
      </c>
      <c r="C62" t="str">
        <f t="shared" si="0"/>
        <v xml:space="preserve"> C, PF</v>
      </c>
      <c r="D62" t="s">
        <v>116</v>
      </c>
      <c r="E62">
        <v>75</v>
      </c>
      <c r="F62">
        <v>30.1</v>
      </c>
      <c r="G62">
        <v>1.46</v>
      </c>
      <c r="H62">
        <v>-0.41</v>
      </c>
      <c r="I62">
        <v>-1.32</v>
      </c>
      <c r="J62">
        <v>-0.33</v>
      </c>
      <c r="K62">
        <v>1.78</v>
      </c>
      <c r="L62">
        <v>-0.78</v>
      </c>
      <c r="M62">
        <v>-0.08</v>
      </c>
      <c r="N62">
        <v>2.31</v>
      </c>
      <c r="O62">
        <v>0.16</v>
      </c>
      <c r="P62">
        <f t="shared" si="1"/>
        <v>2.79</v>
      </c>
      <c r="X62" s="6" t="s">
        <v>159</v>
      </c>
      <c r="Y62" s="7" t="s">
        <v>2653</v>
      </c>
    </row>
    <row r="63" spans="1:25" x14ac:dyDescent="0.3">
      <c r="A63" t="s">
        <v>2431</v>
      </c>
      <c r="B63" t="s">
        <v>63</v>
      </c>
      <c r="C63" t="str">
        <f t="shared" si="0"/>
        <v xml:space="preserve"> PF, SF</v>
      </c>
      <c r="D63" t="s">
        <v>14</v>
      </c>
      <c r="E63">
        <v>76</v>
      </c>
      <c r="F63">
        <v>32</v>
      </c>
      <c r="G63">
        <v>-0.6</v>
      </c>
      <c r="H63">
        <v>-0.02</v>
      </c>
      <c r="I63">
        <v>0.39</v>
      </c>
      <c r="J63">
        <v>-0.56000000000000005</v>
      </c>
      <c r="K63">
        <v>0.77</v>
      </c>
      <c r="L63">
        <v>-0.55000000000000004</v>
      </c>
      <c r="M63">
        <v>1.48</v>
      </c>
      <c r="N63">
        <v>1.05</v>
      </c>
      <c r="O63">
        <v>0.78</v>
      </c>
      <c r="P63">
        <f t="shared" si="1"/>
        <v>2.74</v>
      </c>
      <c r="X63" s="4" t="s">
        <v>67</v>
      </c>
      <c r="Y63" s="5" t="s">
        <v>2655</v>
      </c>
    </row>
    <row r="64" spans="1:25" x14ac:dyDescent="0.3">
      <c r="A64" t="s">
        <v>2432</v>
      </c>
      <c r="B64" t="s">
        <v>181</v>
      </c>
      <c r="C64" t="str">
        <f t="shared" si="0"/>
        <v xml:space="preserve"> SG, SF</v>
      </c>
      <c r="D64" t="s">
        <v>66</v>
      </c>
      <c r="E64">
        <v>68</v>
      </c>
      <c r="F64">
        <v>31.2</v>
      </c>
      <c r="G64">
        <v>-0.81</v>
      </c>
      <c r="H64">
        <v>0.55000000000000004</v>
      </c>
      <c r="I64">
        <v>0.13</v>
      </c>
      <c r="J64">
        <v>1.01</v>
      </c>
      <c r="K64">
        <v>-0.16</v>
      </c>
      <c r="L64">
        <v>1.26</v>
      </c>
      <c r="M64">
        <v>1.37</v>
      </c>
      <c r="N64">
        <v>0.11</v>
      </c>
      <c r="O64">
        <v>-0.74</v>
      </c>
      <c r="P64">
        <f t="shared" si="1"/>
        <v>2.7199999999999998</v>
      </c>
      <c r="X64" s="6" t="s">
        <v>79</v>
      </c>
      <c r="Y64" s="7" t="s">
        <v>632</v>
      </c>
    </row>
    <row r="65" spans="1:25" x14ac:dyDescent="0.3">
      <c r="A65" t="s">
        <v>2433</v>
      </c>
      <c r="B65" t="s">
        <v>199</v>
      </c>
      <c r="C65" t="str">
        <f t="shared" si="0"/>
        <v xml:space="preserve"> C, PF</v>
      </c>
      <c r="D65" t="s">
        <v>52</v>
      </c>
      <c r="E65">
        <v>72</v>
      </c>
      <c r="F65">
        <v>26.1</v>
      </c>
      <c r="G65">
        <v>0.92</v>
      </c>
      <c r="H65">
        <v>0</v>
      </c>
      <c r="I65">
        <v>-0.3</v>
      </c>
      <c r="J65">
        <v>-0.13</v>
      </c>
      <c r="K65">
        <v>0.55000000000000004</v>
      </c>
      <c r="L65">
        <v>-0.93</v>
      </c>
      <c r="M65">
        <v>-0.95</v>
      </c>
      <c r="N65">
        <v>2.58</v>
      </c>
      <c r="O65">
        <v>0.99</v>
      </c>
      <c r="P65">
        <f t="shared" si="1"/>
        <v>2.7300000000000004</v>
      </c>
      <c r="X65" s="4" t="s">
        <v>637</v>
      </c>
      <c r="Y65" s="5" t="s">
        <v>687</v>
      </c>
    </row>
    <row r="66" spans="1:25" x14ac:dyDescent="0.3">
      <c r="A66" t="s">
        <v>2434</v>
      </c>
      <c r="B66" t="s">
        <v>179</v>
      </c>
      <c r="C66" t="str">
        <f t="shared" si="0"/>
        <v>C, PF</v>
      </c>
      <c r="D66" t="s">
        <v>55</v>
      </c>
      <c r="E66">
        <v>64</v>
      </c>
      <c r="F66">
        <v>27.1</v>
      </c>
      <c r="G66">
        <v>2.0699999999999998</v>
      </c>
      <c r="H66">
        <v>-0.27</v>
      </c>
      <c r="I66">
        <v>-1.77</v>
      </c>
      <c r="J66">
        <v>-0.57999999999999996</v>
      </c>
      <c r="K66">
        <v>1.9</v>
      </c>
      <c r="L66">
        <v>-0.91</v>
      </c>
      <c r="M66">
        <v>-0.06</v>
      </c>
      <c r="N66">
        <v>1.44</v>
      </c>
      <c r="O66">
        <v>0.84</v>
      </c>
      <c r="P66">
        <f t="shared" si="1"/>
        <v>2.6599999999999997</v>
      </c>
      <c r="X66" s="6" t="s">
        <v>133</v>
      </c>
      <c r="Y66" s="7" t="s">
        <v>2655</v>
      </c>
    </row>
    <row r="67" spans="1:25" x14ac:dyDescent="0.3">
      <c r="A67" t="s">
        <v>2435</v>
      </c>
      <c r="B67" t="s">
        <v>2345</v>
      </c>
      <c r="C67" t="str">
        <f t="shared" ref="C67:C130" si="2">VLOOKUP($B67, $X$1:$Y$2000, 2, FALSE)</f>
        <v xml:space="preserve"> PF</v>
      </c>
      <c r="D67" t="s">
        <v>11</v>
      </c>
      <c r="E67">
        <v>72</v>
      </c>
      <c r="F67">
        <v>32.700000000000003</v>
      </c>
      <c r="G67">
        <v>-0.09</v>
      </c>
      <c r="H67">
        <v>0.1</v>
      </c>
      <c r="I67">
        <v>-1.21</v>
      </c>
      <c r="J67">
        <v>-0.94</v>
      </c>
      <c r="K67">
        <v>1.1000000000000001</v>
      </c>
      <c r="L67">
        <v>2.8</v>
      </c>
      <c r="M67">
        <v>2.0699999999999998</v>
      </c>
      <c r="N67">
        <v>0.66</v>
      </c>
      <c r="O67">
        <v>-1.91</v>
      </c>
      <c r="P67">
        <f t="shared" ref="P67:P130" si="3">SUM($G67:$O67)</f>
        <v>2.58</v>
      </c>
      <c r="X67" s="4" t="s">
        <v>2342</v>
      </c>
      <c r="Y67" s="5" t="s">
        <v>632</v>
      </c>
    </row>
    <row r="68" spans="1:25" x14ac:dyDescent="0.3">
      <c r="A68" t="s">
        <v>2436</v>
      </c>
      <c r="B68" t="s">
        <v>92</v>
      </c>
      <c r="C68" t="str">
        <f t="shared" si="2"/>
        <v xml:space="preserve"> C</v>
      </c>
      <c r="D68" t="s">
        <v>93</v>
      </c>
      <c r="E68">
        <v>71</v>
      </c>
      <c r="F68">
        <v>27.1</v>
      </c>
      <c r="G68">
        <v>2.2999999999999998</v>
      </c>
      <c r="H68">
        <v>-1.77</v>
      </c>
      <c r="I68">
        <v>-1.77</v>
      </c>
      <c r="J68">
        <v>-0.69</v>
      </c>
      <c r="K68">
        <v>1.43</v>
      </c>
      <c r="L68">
        <v>-1.18</v>
      </c>
      <c r="M68">
        <v>0.73</v>
      </c>
      <c r="N68">
        <v>2.67</v>
      </c>
      <c r="O68">
        <v>0.84</v>
      </c>
      <c r="P68">
        <f t="shared" si="3"/>
        <v>2.5599999999999996</v>
      </c>
      <c r="X68" s="6" t="s">
        <v>2544</v>
      </c>
      <c r="Y68" s="7" t="s">
        <v>687</v>
      </c>
    </row>
    <row r="69" spans="1:25" x14ac:dyDescent="0.3">
      <c r="A69" t="s">
        <v>2437</v>
      </c>
      <c r="B69" t="s">
        <v>73</v>
      </c>
      <c r="C69" t="str">
        <f t="shared" si="2"/>
        <v xml:space="preserve"> PG</v>
      </c>
      <c r="D69" t="s">
        <v>74</v>
      </c>
      <c r="E69">
        <v>73</v>
      </c>
      <c r="F69">
        <v>34.700000000000003</v>
      </c>
      <c r="G69">
        <v>0.47</v>
      </c>
      <c r="H69">
        <v>-1.79</v>
      </c>
      <c r="I69">
        <v>0.16</v>
      </c>
      <c r="J69">
        <v>2.02</v>
      </c>
      <c r="K69">
        <v>-0.57999999999999996</v>
      </c>
      <c r="L69">
        <v>2.38</v>
      </c>
      <c r="M69">
        <v>1.73</v>
      </c>
      <c r="N69">
        <v>-0.11</v>
      </c>
      <c r="O69">
        <v>-1.76</v>
      </c>
      <c r="P69">
        <f t="shared" si="3"/>
        <v>2.5199999999999996</v>
      </c>
      <c r="X69" s="4" t="s">
        <v>158</v>
      </c>
      <c r="Y69" s="5" t="s">
        <v>2655</v>
      </c>
    </row>
    <row r="70" spans="1:25" x14ac:dyDescent="0.3">
      <c r="A70" t="s">
        <v>2438</v>
      </c>
      <c r="B70" t="s">
        <v>124</v>
      </c>
      <c r="C70" t="str">
        <f t="shared" si="2"/>
        <v xml:space="preserve"> SF, PF</v>
      </c>
      <c r="D70" t="s">
        <v>116</v>
      </c>
      <c r="E70">
        <v>74</v>
      </c>
      <c r="F70">
        <v>32.4</v>
      </c>
      <c r="G70">
        <v>-0.36</v>
      </c>
      <c r="H70">
        <v>1.69</v>
      </c>
      <c r="I70">
        <v>0.4</v>
      </c>
      <c r="J70">
        <v>1.05</v>
      </c>
      <c r="K70">
        <v>-0.2</v>
      </c>
      <c r="L70">
        <v>-0.02</v>
      </c>
      <c r="M70">
        <v>-0.84</v>
      </c>
      <c r="N70">
        <v>1.1599999999999999</v>
      </c>
      <c r="O70">
        <v>-0.45</v>
      </c>
      <c r="P70">
        <f t="shared" si="3"/>
        <v>2.4299999999999997</v>
      </c>
      <c r="X70" s="6" t="s">
        <v>44</v>
      </c>
      <c r="Y70" s="7" t="s">
        <v>669</v>
      </c>
    </row>
    <row r="71" spans="1:25" x14ac:dyDescent="0.3">
      <c r="A71">
        <v>70</v>
      </c>
      <c r="B71" t="s">
        <v>2347</v>
      </c>
      <c r="C71" t="str">
        <f t="shared" si="2"/>
        <v xml:space="preserve"> PG</v>
      </c>
      <c r="D71" t="s">
        <v>93</v>
      </c>
      <c r="E71">
        <v>67</v>
      </c>
      <c r="F71">
        <v>30.1</v>
      </c>
      <c r="G71">
        <v>-1.27</v>
      </c>
      <c r="H71">
        <v>1.51</v>
      </c>
      <c r="I71">
        <v>1.29</v>
      </c>
      <c r="J71">
        <v>0.8</v>
      </c>
      <c r="K71">
        <v>-0.45</v>
      </c>
      <c r="L71">
        <v>1.03</v>
      </c>
      <c r="M71">
        <v>0.48</v>
      </c>
      <c r="N71">
        <v>-0.59</v>
      </c>
      <c r="O71">
        <v>-0.43</v>
      </c>
      <c r="P71">
        <f t="shared" si="3"/>
        <v>2.37</v>
      </c>
      <c r="X71" s="4" t="s">
        <v>107</v>
      </c>
      <c r="Y71" s="5" t="s">
        <v>632</v>
      </c>
    </row>
    <row r="72" spans="1:25" x14ac:dyDescent="0.3">
      <c r="A72" t="s">
        <v>2439</v>
      </c>
      <c r="B72" t="s">
        <v>51</v>
      </c>
      <c r="C72" t="str">
        <f t="shared" si="2"/>
        <v xml:space="preserve"> PG</v>
      </c>
      <c r="D72" t="s">
        <v>34</v>
      </c>
      <c r="E72">
        <v>72</v>
      </c>
      <c r="F72">
        <v>32.1</v>
      </c>
      <c r="G72">
        <v>-0.56999999999999995</v>
      </c>
      <c r="H72">
        <v>1.08</v>
      </c>
      <c r="I72">
        <v>1.1100000000000001</v>
      </c>
      <c r="J72">
        <v>0.43</v>
      </c>
      <c r="K72">
        <v>-0.04</v>
      </c>
      <c r="L72">
        <v>1.96</v>
      </c>
      <c r="M72">
        <v>0.14000000000000001</v>
      </c>
      <c r="N72">
        <v>-0.59</v>
      </c>
      <c r="O72">
        <v>-1.1399999999999999</v>
      </c>
      <c r="P72">
        <f t="shared" si="3"/>
        <v>2.3800000000000008</v>
      </c>
      <c r="X72" s="6" t="s">
        <v>124</v>
      </c>
      <c r="Y72" s="7" t="s">
        <v>622</v>
      </c>
    </row>
    <row r="73" spans="1:25" x14ac:dyDescent="0.3">
      <c r="A73" t="s">
        <v>2440</v>
      </c>
      <c r="B73" t="s">
        <v>15</v>
      </c>
      <c r="C73" t="str">
        <f t="shared" si="2"/>
        <v xml:space="preserve"> SF, PF</v>
      </c>
      <c r="D73" t="s">
        <v>16</v>
      </c>
      <c r="E73">
        <v>10</v>
      </c>
      <c r="F73">
        <v>25.1</v>
      </c>
      <c r="G73">
        <v>0.34</v>
      </c>
      <c r="H73">
        <v>1.02</v>
      </c>
      <c r="I73">
        <v>-0.31</v>
      </c>
      <c r="J73">
        <v>0.72</v>
      </c>
      <c r="K73">
        <v>-0.05</v>
      </c>
      <c r="L73">
        <v>0.55000000000000004</v>
      </c>
      <c r="M73">
        <v>0.84</v>
      </c>
      <c r="N73">
        <v>-0.56999999999999995</v>
      </c>
      <c r="O73">
        <v>-0.24</v>
      </c>
      <c r="P73">
        <f t="shared" si="3"/>
        <v>2.2999999999999998</v>
      </c>
      <c r="X73" s="4" t="s">
        <v>134</v>
      </c>
      <c r="Y73" s="5" t="s">
        <v>630</v>
      </c>
    </row>
    <row r="74" spans="1:25" x14ac:dyDescent="0.3">
      <c r="A74" t="s">
        <v>2441</v>
      </c>
      <c r="B74" t="s">
        <v>2442</v>
      </c>
      <c r="C74" t="str">
        <f t="shared" si="2"/>
        <v xml:space="preserve"> SF, PF</v>
      </c>
      <c r="D74" t="s">
        <v>71</v>
      </c>
      <c r="E74">
        <v>75</v>
      </c>
      <c r="F74">
        <v>26.5</v>
      </c>
      <c r="G74">
        <v>0.25</v>
      </c>
      <c r="H74">
        <v>-0.03</v>
      </c>
      <c r="I74">
        <v>-0.31</v>
      </c>
      <c r="J74">
        <v>-0.19</v>
      </c>
      <c r="K74">
        <v>0.27</v>
      </c>
      <c r="L74">
        <v>0.41</v>
      </c>
      <c r="M74">
        <v>0.81</v>
      </c>
      <c r="N74">
        <v>0.53</v>
      </c>
      <c r="O74">
        <v>0.46</v>
      </c>
      <c r="P74">
        <f t="shared" si="3"/>
        <v>2.2000000000000002</v>
      </c>
      <c r="X74" s="6" t="s">
        <v>85</v>
      </c>
      <c r="Y74" s="7" t="s">
        <v>626</v>
      </c>
    </row>
    <row r="75" spans="1:25" x14ac:dyDescent="0.3">
      <c r="A75" t="s">
        <v>2443</v>
      </c>
      <c r="B75" t="s">
        <v>68</v>
      </c>
      <c r="C75" t="str">
        <f t="shared" si="2"/>
        <v xml:space="preserve"> C</v>
      </c>
      <c r="D75" t="s">
        <v>30</v>
      </c>
      <c r="E75">
        <v>75</v>
      </c>
      <c r="F75">
        <v>27.1</v>
      </c>
      <c r="G75">
        <v>0.85</v>
      </c>
      <c r="H75">
        <v>0.59</v>
      </c>
      <c r="I75">
        <v>-0.27</v>
      </c>
      <c r="J75">
        <v>-0.16</v>
      </c>
      <c r="K75">
        <v>0.04</v>
      </c>
      <c r="L75">
        <v>-1.0900000000000001</v>
      </c>
      <c r="M75">
        <v>-0.76</v>
      </c>
      <c r="N75">
        <v>2.17</v>
      </c>
      <c r="O75">
        <v>0.79</v>
      </c>
      <c r="P75">
        <f t="shared" si="3"/>
        <v>2.16</v>
      </c>
      <c r="X75" s="4" t="s">
        <v>155</v>
      </c>
      <c r="Y75" s="5" t="s">
        <v>2655</v>
      </c>
    </row>
    <row r="76" spans="1:25" x14ac:dyDescent="0.3">
      <c r="A76" t="s">
        <v>2444</v>
      </c>
      <c r="B76" t="s">
        <v>664</v>
      </c>
      <c r="C76" t="str">
        <f t="shared" si="2"/>
        <v xml:space="preserve"> PF, SF</v>
      </c>
      <c r="D76" t="s">
        <v>40</v>
      </c>
      <c r="E76">
        <v>60</v>
      </c>
      <c r="F76">
        <v>28.8</v>
      </c>
      <c r="G76">
        <v>-0.15</v>
      </c>
      <c r="H76">
        <v>-0.12</v>
      </c>
      <c r="I76">
        <v>-0.83</v>
      </c>
      <c r="J76">
        <v>-0.47</v>
      </c>
      <c r="K76">
        <v>0.24</v>
      </c>
      <c r="L76">
        <v>-0.86</v>
      </c>
      <c r="M76">
        <v>1.1499999999999999</v>
      </c>
      <c r="N76">
        <v>2.67</v>
      </c>
      <c r="O76">
        <v>0.51</v>
      </c>
      <c r="P76">
        <f t="shared" si="3"/>
        <v>2.1399999999999997</v>
      </c>
      <c r="X76" s="6" t="s">
        <v>199</v>
      </c>
      <c r="Y76" s="7" t="s">
        <v>2654</v>
      </c>
    </row>
    <row r="77" spans="1:25" x14ac:dyDescent="0.3">
      <c r="A77" t="s">
        <v>2445</v>
      </c>
      <c r="B77" t="s">
        <v>107</v>
      </c>
      <c r="C77" t="str">
        <f t="shared" si="2"/>
        <v xml:space="preserve"> C</v>
      </c>
      <c r="D77" t="s">
        <v>59</v>
      </c>
      <c r="E77">
        <v>74</v>
      </c>
      <c r="F77">
        <v>31.4</v>
      </c>
      <c r="G77">
        <v>2.5299999999999998</v>
      </c>
      <c r="H77">
        <v>-1.8</v>
      </c>
      <c r="I77">
        <v>-1.65</v>
      </c>
      <c r="J77">
        <v>0.06</v>
      </c>
      <c r="K77">
        <v>2.4300000000000002</v>
      </c>
      <c r="L77">
        <v>-0.49</v>
      </c>
      <c r="M77">
        <v>-0.95</v>
      </c>
      <c r="N77">
        <v>2.17</v>
      </c>
      <c r="O77">
        <v>-0.19</v>
      </c>
      <c r="P77">
        <f t="shared" si="3"/>
        <v>2.11</v>
      </c>
      <c r="X77" s="4" t="s">
        <v>2509</v>
      </c>
      <c r="Y77" s="5" t="s">
        <v>2655</v>
      </c>
    </row>
    <row r="78" spans="1:25" x14ac:dyDescent="0.3">
      <c r="A78" t="s">
        <v>2446</v>
      </c>
      <c r="B78" t="s">
        <v>72</v>
      </c>
      <c r="C78" t="str">
        <f t="shared" si="2"/>
        <v xml:space="preserve"> C, PF</v>
      </c>
      <c r="D78" t="s">
        <v>6</v>
      </c>
      <c r="E78">
        <v>70</v>
      </c>
      <c r="F78">
        <v>32.5</v>
      </c>
      <c r="G78">
        <v>1.52</v>
      </c>
      <c r="H78">
        <v>-2.66</v>
      </c>
      <c r="I78">
        <v>0.18</v>
      </c>
      <c r="J78">
        <v>1.08</v>
      </c>
      <c r="K78">
        <v>1.85</v>
      </c>
      <c r="L78">
        <v>-0.59</v>
      </c>
      <c r="M78">
        <v>-0.31</v>
      </c>
      <c r="N78">
        <v>1.37</v>
      </c>
      <c r="O78">
        <v>-0.45</v>
      </c>
      <c r="P78">
        <f t="shared" si="3"/>
        <v>1.99</v>
      </c>
      <c r="X78" s="6" t="s">
        <v>153</v>
      </c>
      <c r="Y78" s="7" t="s">
        <v>2654</v>
      </c>
    </row>
    <row r="79" spans="1:25" x14ac:dyDescent="0.3">
      <c r="A79">
        <v>78</v>
      </c>
      <c r="B79" t="s">
        <v>60</v>
      </c>
      <c r="C79" t="str">
        <f t="shared" si="2"/>
        <v xml:space="preserve"> SG, SF</v>
      </c>
      <c r="D79" t="s">
        <v>46</v>
      </c>
      <c r="E79">
        <v>76</v>
      </c>
      <c r="F79">
        <v>32.200000000000003</v>
      </c>
      <c r="G79">
        <v>1.1100000000000001</v>
      </c>
      <c r="H79">
        <v>2.5299999999999998</v>
      </c>
      <c r="I79">
        <v>-1.49</v>
      </c>
      <c r="J79">
        <v>1.02</v>
      </c>
      <c r="K79">
        <v>-0.49</v>
      </c>
      <c r="L79">
        <v>0.64</v>
      </c>
      <c r="M79">
        <v>-0.28000000000000003</v>
      </c>
      <c r="N79">
        <v>-0.84</v>
      </c>
      <c r="O79">
        <v>-0.22</v>
      </c>
      <c r="P79">
        <f t="shared" si="3"/>
        <v>1.9800000000000002</v>
      </c>
      <c r="X79" s="4" t="s">
        <v>113</v>
      </c>
      <c r="Y79" s="5" t="s">
        <v>2650</v>
      </c>
    </row>
    <row r="80" spans="1:25" x14ac:dyDescent="0.3">
      <c r="A80" t="s">
        <v>2447</v>
      </c>
      <c r="B80" t="s">
        <v>180</v>
      </c>
      <c r="C80" t="str">
        <f t="shared" si="2"/>
        <v xml:space="preserve"> SG, SF</v>
      </c>
      <c r="D80" t="s">
        <v>9</v>
      </c>
      <c r="E80">
        <v>77</v>
      </c>
      <c r="F80">
        <v>34.5</v>
      </c>
      <c r="G80">
        <v>-1</v>
      </c>
      <c r="H80">
        <v>0.16</v>
      </c>
      <c r="I80">
        <v>1</v>
      </c>
      <c r="J80">
        <v>1.31</v>
      </c>
      <c r="K80">
        <v>0.03</v>
      </c>
      <c r="L80">
        <v>0.42</v>
      </c>
      <c r="M80">
        <v>0.98</v>
      </c>
      <c r="N80">
        <v>0</v>
      </c>
      <c r="O80">
        <v>-1</v>
      </c>
      <c r="P80">
        <f t="shared" si="3"/>
        <v>1.9000000000000004</v>
      </c>
      <c r="X80" s="6" t="s">
        <v>147</v>
      </c>
      <c r="Y80" s="7" t="s">
        <v>622</v>
      </c>
    </row>
    <row r="81" spans="1:25" x14ac:dyDescent="0.3">
      <c r="A81" t="s">
        <v>2448</v>
      </c>
      <c r="B81" t="s">
        <v>129</v>
      </c>
      <c r="C81" t="str">
        <f t="shared" si="2"/>
        <v xml:space="preserve"> PF</v>
      </c>
      <c r="D81" t="s">
        <v>86</v>
      </c>
      <c r="E81">
        <v>74</v>
      </c>
      <c r="F81">
        <v>30.5</v>
      </c>
      <c r="G81">
        <v>-0.3</v>
      </c>
      <c r="H81">
        <v>-0.28000000000000003</v>
      </c>
      <c r="I81">
        <v>0.16</v>
      </c>
      <c r="J81">
        <v>-0.02</v>
      </c>
      <c r="K81">
        <v>0.73</v>
      </c>
      <c r="L81">
        <v>-0.12</v>
      </c>
      <c r="M81">
        <v>0.64</v>
      </c>
      <c r="N81">
        <v>1.51</v>
      </c>
      <c r="O81">
        <v>-0.55000000000000004</v>
      </c>
      <c r="P81">
        <f t="shared" si="3"/>
        <v>1.7699999999999998</v>
      </c>
      <c r="X81" s="4" t="s">
        <v>99</v>
      </c>
      <c r="Y81" s="5" t="s">
        <v>2654</v>
      </c>
    </row>
    <row r="82" spans="1:25" x14ac:dyDescent="0.3">
      <c r="A82" t="s">
        <v>2449</v>
      </c>
      <c r="B82" t="s">
        <v>166</v>
      </c>
      <c r="C82" t="str">
        <f t="shared" si="2"/>
        <v xml:space="preserve"> SF, PF</v>
      </c>
      <c r="D82" t="s">
        <v>74</v>
      </c>
      <c r="E82">
        <v>72</v>
      </c>
      <c r="F82">
        <v>35.1</v>
      </c>
      <c r="G82">
        <v>0.76</v>
      </c>
      <c r="H82">
        <v>0.88</v>
      </c>
      <c r="I82">
        <v>0</v>
      </c>
      <c r="J82">
        <v>0.37</v>
      </c>
      <c r="K82">
        <v>0.64</v>
      </c>
      <c r="L82">
        <v>0.35</v>
      </c>
      <c r="M82">
        <v>-0.53</v>
      </c>
      <c r="N82">
        <v>-0.8</v>
      </c>
      <c r="O82">
        <v>-0.01</v>
      </c>
      <c r="P82">
        <f t="shared" si="3"/>
        <v>1.6600000000000006</v>
      </c>
      <c r="X82" s="6" t="s">
        <v>2348</v>
      </c>
      <c r="Y82" s="7" t="s">
        <v>669</v>
      </c>
    </row>
    <row r="83" spans="1:25" x14ac:dyDescent="0.3">
      <c r="A83" t="s">
        <v>2450</v>
      </c>
      <c r="B83" t="s">
        <v>120</v>
      </c>
      <c r="C83" t="str">
        <f t="shared" si="2"/>
        <v xml:space="preserve"> C</v>
      </c>
      <c r="D83" t="s">
        <v>93</v>
      </c>
      <c r="E83">
        <v>70</v>
      </c>
      <c r="F83">
        <v>23.1</v>
      </c>
      <c r="G83">
        <v>1.03</v>
      </c>
      <c r="H83">
        <v>-0.27</v>
      </c>
      <c r="I83">
        <v>-1.77</v>
      </c>
      <c r="J83">
        <v>-1.33</v>
      </c>
      <c r="K83">
        <v>0.53</v>
      </c>
      <c r="L83">
        <v>-1.1000000000000001</v>
      </c>
      <c r="M83">
        <v>0.5</v>
      </c>
      <c r="N83">
        <v>3.36</v>
      </c>
      <c r="O83">
        <v>0.72</v>
      </c>
      <c r="P83">
        <f t="shared" si="3"/>
        <v>1.6699999999999997</v>
      </c>
      <c r="X83" s="4" t="s">
        <v>167</v>
      </c>
      <c r="Y83" s="5" t="s">
        <v>2650</v>
      </c>
    </row>
    <row r="84" spans="1:25" x14ac:dyDescent="0.3">
      <c r="A84" t="s">
        <v>2451</v>
      </c>
      <c r="B84" t="s">
        <v>64</v>
      </c>
      <c r="C84" t="str">
        <f t="shared" si="2"/>
        <v xml:space="preserve"> PG, SG</v>
      </c>
      <c r="D84" t="s">
        <v>18</v>
      </c>
      <c r="E84">
        <v>19</v>
      </c>
      <c r="F84">
        <v>28.1</v>
      </c>
      <c r="G84">
        <v>0.1</v>
      </c>
      <c r="H84">
        <v>1.02</v>
      </c>
      <c r="I84">
        <v>0.53</v>
      </c>
      <c r="J84">
        <v>0.56999999999999995</v>
      </c>
      <c r="K84">
        <v>-0.69</v>
      </c>
      <c r="L84">
        <v>0.56999999999999995</v>
      </c>
      <c r="M84">
        <v>0.45</v>
      </c>
      <c r="N84">
        <v>-0.68</v>
      </c>
      <c r="O84">
        <v>-0.24</v>
      </c>
      <c r="P84">
        <f t="shared" si="3"/>
        <v>1.6300000000000001</v>
      </c>
      <c r="X84" s="6" t="s">
        <v>188</v>
      </c>
      <c r="Y84" s="7" t="s">
        <v>2653</v>
      </c>
    </row>
    <row r="85" spans="1:25" x14ac:dyDescent="0.3">
      <c r="A85" t="s">
        <v>2452</v>
      </c>
      <c r="B85" t="s">
        <v>96</v>
      </c>
      <c r="C85" t="str">
        <f t="shared" si="2"/>
        <v xml:space="preserve"> SG, SF</v>
      </c>
      <c r="D85" t="s">
        <v>14</v>
      </c>
      <c r="E85">
        <v>75</v>
      </c>
      <c r="F85">
        <v>32.1</v>
      </c>
      <c r="G85">
        <v>0.12</v>
      </c>
      <c r="H85">
        <v>1.49</v>
      </c>
      <c r="I85">
        <v>0.84</v>
      </c>
      <c r="J85">
        <v>0.72</v>
      </c>
      <c r="K85">
        <v>-0.79</v>
      </c>
      <c r="L85">
        <v>-0.47</v>
      </c>
      <c r="M85">
        <v>0.42</v>
      </c>
      <c r="N85">
        <v>-0.56999999999999995</v>
      </c>
      <c r="O85">
        <v>-0.13</v>
      </c>
      <c r="P85">
        <f t="shared" si="3"/>
        <v>1.6300000000000003</v>
      </c>
      <c r="X85" s="4" t="s">
        <v>639</v>
      </c>
      <c r="Y85" s="5" t="s">
        <v>2655</v>
      </c>
    </row>
    <row r="86" spans="1:25" x14ac:dyDescent="0.3">
      <c r="A86" t="s">
        <v>2453</v>
      </c>
      <c r="B86" t="s">
        <v>158</v>
      </c>
      <c r="C86" t="str">
        <f t="shared" si="2"/>
        <v xml:space="preserve"> PG, SG</v>
      </c>
      <c r="D86" t="s">
        <v>59</v>
      </c>
      <c r="E86">
        <v>70</v>
      </c>
      <c r="F86">
        <v>33.700000000000003</v>
      </c>
      <c r="G86">
        <v>-0.2</v>
      </c>
      <c r="H86">
        <v>0.99</v>
      </c>
      <c r="I86">
        <v>0.62</v>
      </c>
      <c r="J86">
        <v>1.05</v>
      </c>
      <c r="K86">
        <v>-1</v>
      </c>
      <c r="L86">
        <v>1.99</v>
      </c>
      <c r="M86">
        <v>1.06</v>
      </c>
      <c r="N86">
        <v>-1</v>
      </c>
      <c r="O86">
        <v>-1.92</v>
      </c>
      <c r="P86">
        <f t="shared" si="3"/>
        <v>1.5899999999999999</v>
      </c>
      <c r="X86" s="6" t="s">
        <v>2460</v>
      </c>
      <c r="Y86" s="7" t="s">
        <v>687</v>
      </c>
    </row>
    <row r="87" spans="1:25" x14ac:dyDescent="0.3">
      <c r="A87" t="s">
        <v>2454</v>
      </c>
      <c r="B87" t="s">
        <v>118</v>
      </c>
      <c r="C87" t="str">
        <f t="shared" si="2"/>
        <v xml:space="preserve"> SG, SF</v>
      </c>
      <c r="D87" t="s">
        <v>93</v>
      </c>
      <c r="E87">
        <v>70</v>
      </c>
      <c r="F87">
        <v>31</v>
      </c>
      <c r="G87">
        <v>-0.22</v>
      </c>
      <c r="H87">
        <v>0.37</v>
      </c>
      <c r="I87">
        <v>1.24</v>
      </c>
      <c r="J87">
        <v>0.5</v>
      </c>
      <c r="K87">
        <v>-0.79</v>
      </c>
      <c r="L87">
        <v>0.17</v>
      </c>
      <c r="M87">
        <v>0.62</v>
      </c>
      <c r="N87">
        <v>-0.11</v>
      </c>
      <c r="O87">
        <v>-0.18</v>
      </c>
      <c r="P87">
        <f t="shared" si="3"/>
        <v>1.5999999999999996</v>
      </c>
      <c r="X87" s="4" t="s">
        <v>129</v>
      </c>
      <c r="Y87" s="5" t="s">
        <v>669</v>
      </c>
    </row>
    <row r="88" spans="1:25" x14ac:dyDescent="0.3">
      <c r="A88" t="s">
        <v>2455</v>
      </c>
      <c r="B88" t="s">
        <v>80</v>
      </c>
      <c r="C88" t="str">
        <f t="shared" si="2"/>
        <v xml:space="preserve"> SG, PG</v>
      </c>
      <c r="D88" t="s">
        <v>59</v>
      </c>
      <c r="E88">
        <v>73</v>
      </c>
      <c r="F88">
        <v>35.4</v>
      </c>
      <c r="G88">
        <v>0.38</v>
      </c>
      <c r="H88">
        <v>1.1299999999999999</v>
      </c>
      <c r="I88">
        <v>-0.04</v>
      </c>
      <c r="J88">
        <v>1.69</v>
      </c>
      <c r="K88">
        <v>-0.7</v>
      </c>
      <c r="L88">
        <v>0.81</v>
      </c>
      <c r="M88">
        <v>0.64</v>
      </c>
      <c r="N88">
        <v>-0.78</v>
      </c>
      <c r="O88">
        <v>-1.54</v>
      </c>
      <c r="P88">
        <f t="shared" si="3"/>
        <v>1.5899999999999999</v>
      </c>
      <c r="X88" s="6" t="s">
        <v>166</v>
      </c>
      <c r="Y88" s="7" t="s">
        <v>622</v>
      </c>
    </row>
    <row r="89" spans="1:25" x14ac:dyDescent="0.3">
      <c r="A89" t="s">
        <v>196</v>
      </c>
      <c r="B89" t="s">
        <v>110</v>
      </c>
      <c r="C89" t="str">
        <f t="shared" si="2"/>
        <v xml:space="preserve"> SG, PG</v>
      </c>
      <c r="D89" t="s">
        <v>36</v>
      </c>
      <c r="E89">
        <v>70</v>
      </c>
      <c r="F89">
        <v>32</v>
      </c>
      <c r="G89">
        <v>-1</v>
      </c>
      <c r="H89">
        <v>0.2</v>
      </c>
      <c r="I89">
        <v>0.32</v>
      </c>
      <c r="J89">
        <v>0.03</v>
      </c>
      <c r="K89">
        <v>-0.62</v>
      </c>
      <c r="L89">
        <v>1.63</v>
      </c>
      <c r="M89">
        <v>1.62</v>
      </c>
      <c r="N89">
        <v>-0.14000000000000001</v>
      </c>
      <c r="O89">
        <v>-0.49</v>
      </c>
      <c r="P89">
        <f t="shared" si="3"/>
        <v>1.5499999999999996</v>
      </c>
      <c r="X89" s="4" t="s">
        <v>2420</v>
      </c>
      <c r="Y89" s="5" t="s">
        <v>632</v>
      </c>
    </row>
    <row r="90" spans="1:25" x14ac:dyDescent="0.3">
      <c r="A90" t="s">
        <v>2456</v>
      </c>
      <c r="B90" t="s">
        <v>90</v>
      </c>
      <c r="C90" t="str">
        <f t="shared" si="2"/>
        <v xml:space="preserve"> SG, SF</v>
      </c>
      <c r="D90" t="s">
        <v>74</v>
      </c>
      <c r="E90">
        <v>76</v>
      </c>
      <c r="F90">
        <v>33.299999999999997</v>
      </c>
      <c r="G90">
        <v>-1.2</v>
      </c>
      <c r="H90">
        <v>0.13</v>
      </c>
      <c r="I90">
        <v>2.42</v>
      </c>
      <c r="J90">
        <v>0.46</v>
      </c>
      <c r="K90">
        <v>-0.13</v>
      </c>
      <c r="L90">
        <v>0.42</v>
      </c>
      <c r="M90">
        <v>0</v>
      </c>
      <c r="N90">
        <v>-0.34</v>
      </c>
      <c r="O90">
        <v>-0.26</v>
      </c>
      <c r="P90">
        <f t="shared" si="3"/>
        <v>1.5</v>
      </c>
      <c r="X90" s="6" t="s">
        <v>173</v>
      </c>
      <c r="Y90" s="7" t="s">
        <v>2654</v>
      </c>
    </row>
    <row r="91" spans="1:25" x14ac:dyDescent="0.3">
      <c r="A91" t="s">
        <v>2457</v>
      </c>
      <c r="B91" t="s">
        <v>2458</v>
      </c>
      <c r="C91" t="str">
        <f t="shared" si="2"/>
        <v xml:space="preserve"> SF</v>
      </c>
      <c r="D91" t="s">
        <v>116</v>
      </c>
      <c r="E91">
        <v>76</v>
      </c>
      <c r="F91">
        <v>33.5</v>
      </c>
      <c r="G91">
        <v>-1</v>
      </c>
      <c r="H91">
        <v>0.85</v>
      </c>
      <c r="I91">
        <v>1.6</v>
      </c>
      <c r="J91">
        <v>0.4</v>
      </c>
      <c r="K91">
        <v>0.32</v>
      </c>
      <c r="L91">
        <v>-0.52</v>
      </c>
      <c r="M91">
        <v>0</v>
      </c>
      <c r="N91">
        <v>-0.66</v>
      </c>
      <c r="O91">
        <v>0.51</v>
      </c>
      <c r="P91">
        <f t="shared" si="3"/>
        <v>1.5</v>
      </c>
      <c r="X91" s="4" t="s">
        <v>110</v>
      </c>
      <c r="Y91" s="5" t="s">
        <v>2651</v>
      </c>
    </row>
    <row r="92" spans="1:25" x14ac:dyDescent="0.3">
      <c r="A92" t="s">
        <v>2459</v>
      </c>
      <c r="B92" t="s">
        <v>2460</v>
      </c>
      <c r="C92" t="str">
        <f t="shared" si="2"/>
        <v xml:space="preserve"> SG</v>
      </c>
      <c r="D92" t="s">
        <v>70</v>
      </c>
      <c r="E92">
        <v>71</v>
      </c>
      <c r="F92">
        <v>28.5</v>
      </c>
      <c r="G92">
        <v>-0.69</v>
      </c>
      <c r="H92">
        <v>-0.12</v>
      </c>
      <c r="I92">
        <v>0.85</v>
      </c>
      <c r="J92">
        <v>0.37</v>
      </c>
      <c r="K92">
        <v>-0.27</v>
      </c>
      <c r="L92">
        <v>0.15</v>
      </c>
      <c r="M92">
        <v>1.4</v>
      </c>
      <c r="N92">
        <v>0.32</v>
      </c>
      <c r="O92">
        <v>-0.61</v>
      </c>
      <c r="P92">
        <f t="shared" si="3"/>
        <v>1.4</v>
      </c>
      <c r="X92" s="6" t="s">
        <v>15</v>
      </c>
      <c r="Y92" s="7" t="s">
        <v>622</v>
      </c>
    </row>
    <row r="93" spans="1:25" x14ac:dyDescent="0.3">
      <c r="A93" t="s">
        <v>2461</v>
      </c>
      <c r="B93" t="s">
        <v>2462</v>
      </c>
      <c r="C93" t="str">
        <f t="shared" si="2"/>
        <v xml:space="preserve"> PF</v>
      </c>
      <c r="D93" t="s">
        <v>30</v>
      </c>
      <c r="E93">
        <v>75</v>
      </c>
      <c r="F93">
        <v>25.2</v>
      </c>
      <c r="G93">
        <v>1.1299999999999999</v>
      </c>
      <c r="H93">
        <v>-0.2</v>
      </c>
      <c r="I93">
        <v>-0.46</v>
      </c>
      <c r="J93">
        <v>-0.12</v>
      </c>
      <c r="K93">
        <v>1.25</v>
      </c>
      <c r="L93">
        <v>-0.81</v>
      </c>
      <c r="M93">
        <v>0.06</v>
      </c>
      <c r="N93">
        <v>-0.23</v>
      </c>
      <c r="O93">
        <v>0.79</v>
      </c>
      <c r="P93">
        <f t="shared" si="3"/>
        <v>1.41</v>
      </c>
      <c r="X93" s="4" t="s">
        <v>664</v>
      </c>
      <c r="Y93" s="5" t="s">
        <v>621</v>
      </c>
    </row>
    <row r="94" spans="1:25" x14ac:dyDescent="0.3">
      <c r="A94" t="s">
        <v>2463</v>
      </c>
      <c r="B94" t="s">
        <v>2464</v>
      </c>
      <c r="C94" t="str">
        <f t="shared" si="2"/>
        <v xml:space="preserve"> PG</v>
      </c>
      <c r="D94" t="s">
        <v>66</v>
      </c>
      <c r="E94">
        <v>76</v>
      </c>
      <c r="F94">
        <v>23.7</v>
      </c>
      <c r="G94">
        <v>1.41</v>
      </c>
      <c r="H94">
        <v>-0.18</v>
      </c>
      <c r="I94">
        <v>-1.58</v>
      </c>
      <c r="J94">
        <v>-0.85</v>
      </c>
      <c r="K94">
        <v>-0.63</v>
      </c>
      <c r="L94">
        <v>1.77</v>
      </c>
      <c r="M94">
        <v>2.41</v>
      </c>
      <c r="N94">
        <v>-0.62</v>
      </c>
      <c r="O94">
        <v>-0.34</v>
      </c>
      <c r="P94">
        <f t="shared" si="3"/>
        <v>1.39</v>
      </c>
      <c r="X94" s="6" t="s">
        <v>631</v>
      </c>
      <c r="Y94" s="7" t="s">
        <v>621</v>
      </c>
    </row>
    <row r="95" spans="1:25" x14ac:dyDescent="0.3">
      <c r="A95" t="s">
        <v>2465</v>
      </c>
      <c r="B95" t="s">
        <v>2466</v>
      </c>
      <c r="C95" t="str">
        <f t="shared" si="2"/>
        <v xml:space="preserve"> C, PF</v>
      </c>
      <c r="D95" t="s">
        <v>116</v>
      </c>
      <c r="E95">
        <v>73</v>
      </c>
      <c r="F95">
        <v>27.2</v>
      </c>
      <c r="G95">
        <v>0</v>
      </c>
      <c r="H95">
        <v>0.6</v>
      </c>
      <c r="I95">
        <v>0.03</v>
      </c>
      <c r="J95">
        <v>-0.2</v>
      </c>
      <c r="K95">
        <v>0.65</v>
      </c>
      <c r="L95">
        <v>-0.02</v>
      </c>
      <c r="M95">
        <v>0.42</v>
      </c>
      <c r="N95">
        <v>0.05</v>
      </c>
      <c r="O95">
        <v>-0.16</v>
      </c>
      <c r="P95">
        <f t="shared" si="3"/>
        <v>1.37</v>
      </c>
      <c r="X95" s="4" t="s">
        <v>2490</v>
      </c>
      <c r="Y95" s="5" t="s">
        <v>623</v>
      </c>
    </row>
    <row r="96" spans="1:25" x14ac:dyDescent="0.3">
      <c r="A96" t="s">
        <v>2467</v>
      </c>
      <c r="B96" t="s">
        <v>162</v>
      </c>
      <c r="C96" t="str">
        <f t="shared" si="2"/>
        <v xml:space="preserve"> SG, SF</v>
      </c>
      <c r="D96" t="s">
        <v>28</v>
      </c>
      <c r="E96">
        <v>78</v>
      </c>
      <c r="F96">
        <v>31.2</v>
      </c>
      <c r="G96">
        <v>0.94</v>
      </c>
      <c r="H96">
        <v>-0.02</v>
      </c>
      <c r="I96">
        <v>1.59</v>
      </c>
      <c r="J96">
        <v>0.17</v>
      </c>
      <c r="K96">
        <v>-0.53</v>
      </c>
      <c r="L96">
        <v>-0.44</v>
      </c>
      <c r="M96">
        <v>-0.48</v>
      </c>
      <c r="N96">
        <v>-0.78</v>
      </c>
      <c r="O96">
        <v>0.78</v>
      </c>
      <c r="P96">
        <f t="shared" si="3"/>
        <v>1.2299999999999995</v>
      </c>
      <c r="X96" s="6" t="s">
        <v>64</v>
      </c>
      <c r="Y96" s="7" t="s">
        <v>2655</v>
      </c>
    </row>
    <row r="97" spans="1:25" x14ac:dyDescent="0.3">
      <c r="A97" t="s">
        <v>2468</v>
      </c>
      <c r="B97" t="s">
        <v>76</v>
      </c>
      <c r="C97" t="str">
        <f t="shared" si="2"/>
        <v xml:space="preserve"> PG</v>
      </c>
      <c r="D97" t="s">
        <v>71</v>
      </c>
      <c r="E97">
        <v>73</v>
      </c>
      <c r="F97">
        <v>33.6</v>
      </c>
      <c r="G97">
        <v>0.11</v>
      </c>
      <c r="H97">
        <v>-0.26</v>
      </c>
      <c r="I97">
        <v>-0.24</v>
      </c>
      <c r="J97">
        <v>1.26</v>
      </c>
      <c r="K97">
        <v>-0.16</v>
      </c>
      <c r="L97">
        <v>2.76</v>
      </c>
      <c r="M97">
        <v>0.39</v>
      </c>
      <c r="N97">
        <v>-0.5</v>
      </c>
      <c r="O97">
        <v>-2.14</v>
      </c>
      <c r="P97">
        <f t="shared" si="3"/>
        <v>1.2199999999999998</v>
      </c>
      <c r="X97" s="4" t="s">
        <v>96</v>
      </c>
      <c r="Y97" s="5" t="s">
        <v>630</v>
      </c>
    </row>
    <row r="98" spans="1:25" x14ac:dyDescent="0.3">
      <c r="A98" t="s">
        <v>2469</v>
      </c>
      <c r="B98" t="s">
        <v>147</v>
      </c>
      <c r="C98" t="str">
        <f t="shared" si="2"/>
        <v xml:space="preserve"> SF, PF</v>
      </c>
      <c r="D98" t="s">
        <v>86</v>
      </c>
      <c r="E98">
        <v>77</v>
      </c>
      <c r="F98">
        <v>28.4</v>
      </c>
      <c r="G98">
        <v>0.74</v>
      </c>
      <c r="H98">
        <v>0.73</v>
      </c>
      <c r="I98">
        <v>0.11</v>
      </c>
      <c r="J98">
        <v>-0.15</v>
      </c>
      <c r="K98">
        <v>0.4</v>
      </c>
      <c r="L98">
        <v>-0.32</v>
      </c>
      <c r="M98">
        <v>-0.81</v>
      </c>
      <c r="N98">
        <v>0.53</v>
      </c>
      <c r="O98">
        <v>-0.01</v>
      </c>
      <c r="P98">
        <f t="shared" si="3"/>
        <v>1.22</v>
      </c>
      <c r="X98" s="6" t="s">
        <v>121</v>
      </c>
      <c r="Y98" s="7" t="s">
        <v>2650</v>
      </c>
    </row>
    <row r="99" spans="1:25" x14ac:dyDescent="0.3">
      <c r="A99" t="s">
        <v>2470</v>
      </c>
      <c r="B99" t="s">
        <v>2471</v>
      </c>
      <c r="C99" t="str">
        <f t="shared" si="2"/>
        <v xml:space="preserve"> SF, PF</v>
      </c>
      <c r="D99" t="s">
        <v>20</v>
      </c>
      <c r="E99">
        <v>70</v>
      </c>
      <c r="F99">
        <v>29.4</v>
      </c>
      <c r="G99">
        <v>0.34</v>
      </c>
      <c r="H99">
        <v>1.35</v>
      </c>
      <c r="I99">
        <v>-0.27</v>
      </c>
      <c r="J99">
        <v>0.27</v>
      </c>
      <c r="K99">
        <v>-0.04</v>
      </c>
      <c r="L99">
        <v>-0.45</v>
      </c>
      <c r="M99">
        <v>-0.22</v>
      </c>
      <c r="N99">
        <v>-0.09</v>
      </c>
      <c r="O99">
        <v>0.3</v>
      </c>
      <c r="P99">
        <f t="shared" si="3"/>
        <v>1.1900000000000002</v>
      </c>
      <c r="X99" s="4" t="s">
        <v>149</v>
      </c>
      <c r="Y99" s="5" t="s">
        <v>687</v>
      </c>
    </row>
    <row r="100" spans="1:25" x14ac:dyDescent="0.3">
      <c r="A100" t="s">
        <v>2472</v>
      </c>
      <c r="B100" t="s">
        <v>2354</v>
      </c>
      <c r="C100" t="str">
        <f t="shared" si="2"/>
        <v xml:space="preserve"> SF, PF</v>
      </c>
      <c r="D100" t="s">
        <v>61</v>
      </c>
      <c r="E100">
        <v>74</v>
      </c>
      <c r="F100">
        <v>31.2</v>
      </c>
      <c r="G100">
        <v>0.32</v>
      </c>
      <c r="H100">
        <v>-0.41</v>
      </c>
      <c r="I100">
        <v>-0.24</v>
      </c>
      <c r="J100">
        <v>0.51</v>
      </c>
      <c r="K100">
        <v>0.68</v>
      </c>
      <c r="L100">
        <v>-0.28000000000000003</v>
      </c>
      <c r="M100">
        <v>0.39</v>
      </c>
      <c r="N100">
        <v>-0.25</v>
      </c>
      <c r="O100">
        <v>0.41</v>
      </c>
      <c r="P100">
        <f t="shared" si="3"/>
        <v>1.1300000000000001</v>
      </c>
      <c r="X100" s="6" t="s">
        <v>75</v>
      </c>
      <c r="Y100" s="7" t="s">
        <v>2654</v>
      </c>
    </row>
    <row r="101" spans="1:25" x14ac:dyDescent="0.3">
      <c r="A101">
        <v>100</v>
      </c>
      <c r="B101" t="s">
        <v>2473</v>
      </c>
      <c r="C101" t="str">
        <f t="shared" si="2"/>
        <v xml:space="preserve"> PG</v>
      </c>
      <c r="D101" t="s">
        <v>16</v>
      </c>
      <c r="E101">
        <v>75</v>
      </c>
      <c r="F101">
        <v>30.2</v>
      </c>
      <c r="G101">
        <v>-0.54</v>
      </c>
      <c r="H101">
        <v>0.38</v>
      </c>
      <c r="I101">
        <v>1</v>
      </c>
      <c r="J101">
        <v>0.31</v>
      </c>
      <c r="K101">
        <v>-0.3</v>
      </c>
      <c r="L101">
        <v>1.3</v>
      </c>
      <c r="M101">
        <v>-0.06</v>
      </c>
      <c r="N101">
        <v>-0.91</v>
      </c>
      <c r="O101">
        <v>-0.04</v>
      </c>
      <c r="P101">
        <f t="shared" si="3"/>
        <v>1.1399999999999997</v>
      </c>
      <c r="X101" s="4" t="s">
        <v>152</v>
      </c>
      <c r="Y101" s="5" t="s">
        <v>2651</v>
      </c>
    </row>
    <row r="102" spans="1:25" x14ac:dyDescent="0.3">
      <c r="A102" t="s">
        <v>2474</v>
      </c>
      <c r="B102" t="s">
        <v>707</v>
      </c>
      <c r="C102" t="str">
        <f t="shared" si="2"/>
        <v>PF</v>
      </c>
      <c r="D102" t="s">
        <v>40</v>
      </c>
      <c r="E102">
        <v>68</v>
      </c>
      <c r="F102">
        <v>30.1</v>
      </c>
      <c r="G102">
        <v>-0.52</v>
      </c>
      <c r="H102">
        <v>-7.0000000000000007E-2</v>
      </c>
      <c r="I102">
        <v>-0.27</v>
      </c>
      <c r="J102">
        <v>-0.46</v>
      </c>
      <c r="K102">
        <v>0.09</v>
      </c>
      <c r="L102">
        <v>0.04</v>
      </c>
      <c r="M102">
        <v>1.45</v>
      </c>
      <c r="N102">
        <v>0.23</v>
      </c>
      <c r="O102">
        <v>0.63</v>
      </c>
      <c r="P102">
        <f t="shared" si="3"/>
        <v>1.1200000000000001</v>
      </c>
      <c r="X102" s="6" t="s">
        <v>628</v>
      </c>
      <c r="Y102" s="7" t="s">
        <v>669</v>
      </c>
    </row>
    <row r="103" spans="1:25" x14ac:dyDescent="0.3">
      <c r="A103" t="s">
        <v>197</v>
      </c>
      <c r="B103" t="s">
        <v>637</v>
      </c>
      <c r="C103" t="str">
        <f t="shared" si="2"/>
        <v xml:space="preserve"> SG</v>
      </c>
      <c r="D103" t="s">
        <v>11</v>
      </c>
      <c r="E103">
        <v>45</v>
      </c>
      <c r="F103">
        <v>26.8</v>
      </c>
      <c r="G103">
        <v>-7.0000000000000007E-2</v>
      </c>
      <c r="H103">
        <v>0.24</v>
      </c>
      <c r="I103">
        <v>1.21</v>
      </c>
      <c r="J103">
        <v>0.68</v>
      </c>
      <c r="K103">
        <v>-0.81</v>
      </c>
      <c r="L103">
        <v>-0.48</v>
      </c>
      <c r="M103">
        <v>-0.11</v>
      </c>
      <c r="N103">
        <v>-0.18</v>
      </c>
      <c r="O103">
        <v>0.5</v>
      </c>
      <c r="P103">
        <f t="shared" si="3"/>
        <v>0.98</v>
      </c>
      <c r="X103" s="4" t="s">
        <v>2442</v>
      </c>
      <c r="Y103" s="5" t="s">
        <v>622</v>
      </c>
    </row>
    <row r="104" spans="1:25" x14ac:dyDescent="0.3">
      <c r="A104" t="s">
        <v>198</v>
      </c>
      <c r="B104" t="s">
        <v>201</v>
      </c>
      <c r="C104" t="str">
        <f t="shared" si="2"/>
        <v xml:space="preserve"> C, PF</v>
      </c>
      <c r="D104" t="s">
        <v>43</v>
      </c>
      <c r="E104">
        <v>69</v>
      </c>
      <c r="F104">
        <v>20.2</v>
      </c>
      <c r="G104">
        <v>2.73</v>
      </c>
      <c r="H104">
        <v>-1.51</v>
      </c>
      <c r="I104">
        <v>-1.77</v>
      </c>
      <c r="J104">
        <v>-0.56999999999999995</v>
      </c>
      <c r="K104">
        <v>0.34</v>
      </c>
      <c r="L104">
        <v>-1.1000000000000001</v>
      </c>
      <c r="M104">
        <v>-0.56000000000000005</v>
      </c>
      <c r="N104">
        <v>2.81</v>
      </c>
      <c r="O104">
        <v>0.56000000000000005</v>
      </c>
      <c r="P104">
        <f t="shared" si="3"/>
        <v>0.92999999999999972</v>
      </c>
      <c r="X104" s="6" t="s">
        <v>100</v>
      </c>
      <c r="Y104" s="7" t="s">
        <v>626</v>
      </c>
    </row>
    <row r="105" spans="1:25" x14ac:dyDescent="0.3">
      <c r="A105" t="s">
        <v>2475</v>
      </c>
      <c r="B105" t="s">
        <v>713</v>
      </c>
      <c r="C105" t="str">
        <f t="shared" si="2"/>
        <v xml:space="preserve"> SF, SG</v>
      </c>
      <c r="D105" t="s">
        <v>26</v>
      </c>
      <c r="E105">
        <v>74</v>
      </c>
      <c r="F105">
        <v>24.6</v>
      </c>
      <c r="G105">
        <v>-0.2</v>
      </c>
      <c r="H105">
        <v>-0.33</v>
      </c>
      <c r="I105">
        <v>-0.76</v>
      </c>
      <c r="J105">
        <v>-1.1299999999999999</v>
      </c>
      <c r="K105">
        <v>-1.1299999999999999</v>
      </c>
      <c r="L105">
        <v>-0.84</v>
      </c>
      <c r="M105">
        <v>2.3199999999999998</v>
      </c>
      <c r="N105">
        <v>1.64</v>
      </c>
      <c r="O105">
        <v>1.17</v>
      </c>
      <c r="P105">
        <f t="shared" si="3"/>
        <v>0.74</v>
      </c>
      <c r="X105" s="4" t="s">
        <v>627</v>
      </c>
      <c r="Y105" s="5" t="s">
        <v>630</v>
      </c>
    </row>
    <row r="106" spans="1:25" x14ac:dyDescent="0.3">
      <c r="A106" t="s">
        <v>2366</v>
      </c>
      <c r="B106" t="s">
        <v>178</v>
      </c>
      <c r="C106" t="str">
        <f t="shared" si="2"/>
        <v xml:space="preserve"> SG, SF</v>
      </c>
      <c r="D106" t="s">
        <v>26</v>
      </c>
      <c r="E106">
        <v>74</v>
      </c>
      <c r="F106">
        <v>28.2</v>
      </c>
      <c r="G106">
        <v>-0.67</v>
      </c>
      <c r="H106">
        <v>0.13</v>
      </c>
      <c r="I106">
        <v>0.83</v>
      </c>
      <c r="J106">
        <v>-0.57999999999999996</v>
      </c>
      <c r="K106">
        <v>-0.44</v>
      </c>
      <c r="L106">
        <v>-0.54</v>
      </c>
      <c r="M106">
        <v>1.01</v>
      </c>
      <c r="N106">
        <v>0.32</v>
      </c>
      <c r="O106">
        <v>0.66</v>
      </c>
      <c r="P106">
        <f t="shared" si="3"/>
        <v>0.72</v>
      </c>
      <c r="X106" s="6" t="s">
        <v>190</v>
      </c>
      <c r="Y106" s="7" t="s">
        <v>632</v>
      </c>
    </row>
    <row r="107" spans="1:25" x14ac:dyDescent="0.3">
      <c r="A107" t="s">
        <v>2476</v>
      </c>
      <c r="B107" t="s">
        <v>2477</v>
      </c>
      <c r="C107" t="str">
        <f t="shared" si="2"/>
        <v xml:space="preserve"> C</v>
      </c>
      <c r="D107" t="s">
        <v>52</v>
      </c>
      <c r="E107">
        <v>74</v>
      </c>
      <c r="F107">
        <v>29.8</v>
      </c>
      <c r="G107">
        <v>0.63</v>
      </c>
      <c r="H107">
        <v>-0.73</v>
      </c>
      <c r="I107">
        <v>-1.49</v>
      </c>
      <c r="J107">
        <v>-0.54</v>
      </c>
      <c r="K107">
        <v>1.1399999999999999</v>
      </c>
      <c r="L107">
        <v>-0.55000000000000004</v>
      </c>
      <c r="M107">
        <v>0</v>
      </c>
      <c r="N107">
        <v>1.46</v>
      </c>
      <c r="O107">
        <v>0.75</v>
      </c>
      <c r="P107">
        <f t="shared" si="3"/>
        <v>0.66999999999999993</v>
      </c>
      <c r="X107" s="4" t="s">
        <v>163</v>
      </c>
      <c r="Y107" s="5" t="s">
        <v>2656</v>
      </c>
    </row>
    <row r="108" spans="1:25" x14ac:dyDescent="0.3">
      <c r="A108" t="s">
        <v>2478</v>
      </c>
      <c r="B108" t="s">
        <v>163</v>
      </c>
      <c r="C108" t="str">
        <f t="shared" si="2"/>
        <v xml:space="preserve"> SF, SG, PF</v>
      </c>
      <c r="D108" t="s">
        <v>48</v>
      </c>
      <c r="E108">
        <v>74</v>
      </c>
      <c r="F108">
        <v>27.1</v>
      </c>
      <c r="G108">
        <v>0.48</v>
      </c>
      <c r="H108">
        <v>0.37</v>
      </c>
      <c r="I108">
        <v>1.06</v>
      </c>
      <c r="J108">
        <v>-0.23</v>
      </c>
      <c r="K108">
        <v>-0.56999999999999995</v>
      </c>
      <c r="L108">
        <v>1.04</v>
      </c>
      <c r="M108">
        <v>-0.53</v>
      </c>
      <c r="N108">
        <v>-0.8</v>
      </c>
      <c r="O108">
        <v>-0.13</v>
      </c>
      <c r="P108">
        <f t="shared" si="3"/>
        <v>0.69000000000000028</v>
      </c>
      <c r="X108" s="6" t="s">
        <v>2430</v>
      </c>
      <c r="Y108" s="7" t="s">
        <v>2654</v>
      </c>
    </row>
    <row r="109" spans="1:25" x14ac:dyDescent="0.3">
      <c r="A109" t="s">
        <v>2479</v>
      </c>
      <c r="B109" t="s">
        <v>149</v>
      </c>
      <c r="C109" t="str">
        <f t="shared" si="2"/>
        <v xml:space="preserve"> SG</v>
      </c>
      <c r="D109" t="s">
        <v>48</v>
      </c>
      <c r="E109">
        <v>74</v>
      </c>
      <c r="F109">
        <v>26.7</v>
      </c>
      <c r="G109">
        <v>-1.23</v>
      </c>
      <c r="H109">
        <v>1.1200000000000001</v>
      </c>
      <c r="I109">
        <v>1.56</v>
      </c>
      <c r="J109">
        <v>0.81</v>
      </c>
      <c r="K109">
        <v>-0.37</v>
      </c>
      <c r="L109">
        <v>-0.12</v>
      </c>
      <c r="M109">
        <v>0.08</v>
      </c>
      <c r="N109">
        <v>-1</v>
      </c>
      <c r="O109">
        <v>-0.18</v>
      </c>
      <c r="P109">
        <f t="shared" si="3"/>
        <v>0.67000000000000015</v>
      </c>
      <c r="X109" s="4" t="s">
        <v>192</v>
      </c>
      <c r="Y109" s="5" t="s">
        <v>2657</v>
      </c>
    </row>
    <row r="110" spans="1:25" x14ac:dyDescent="0.3">
      <c r="A110" t="s">
        <v>2480</v>
      </c>
      <c r="B110" t="s">
        <v>67</v>
      </c>
      <c r="C110" t="str">
        <f t="shared" si="2"/>
        <v xml:space="preserve"> PG, SG</v>
      </c>
      <c r="D110" t="s">
        <v>9</v>
      </c>
      <c r="E110">
        <v>70</v>
      </c>
      <c r="F110">
        <v>30.2</v>
      </c>
      <c r="G110">
        <v>-1.02</v>
      </c>
      <c r="H110">
        <v>-0.47</v>
      </c>
      <c r="I110">
        <v>1.47</v>
      </c>
      <c r="J110">
        <v>1.07</v>
      </c>
      <c r="K110">
        <v>-0.85</v>
      </c>
      <c r="L110">
        <v>1.82</v>
      </c>
      <c r="M110">
        <v>0.5</v>
      </c>
      <c r="N110">
        <v>-0.27</v>
      </c>
      <c r="O110">
        <v>-1.58</v>
      </c>
      <c r="P110">
        <f t="shared" si="3"/>
        <v>0.66999999999999993</v>
      </c>
      <c r="X110" s="6" t="s">
        <v>92</v>
      </c>
      <c r="Y110" s="7" t="s">
        <v>632</v>
      </c>
    </row>
    <row r="111" spans="1:25" x14ac:dyDescent="0.3">
      <c r="A111" t="s">
        <v>2481</v>
      </c>
      <c r="B111" t="s">
        <v>49</v>
      </c>
      <c r="C111" t="str">
        <f t="shared" si="2"/>
        <v xml:space="preserve"> PG</v>
      </c>
      <c r="D111" t="s">
        <v>7</v>
      </c>
      <c r="E111">
        <v>76</v>
      </c>
      <c r="F111">
        <v>34.1</v>
      </c>
      <c r="G111">
        <v>0.16</v>
      </c>
      <c r="H111">
        <v>-1.62</v>
      </c>
      <c r="I111">
        <v>-0.56999999999999995</v>
      </c>
      <c r="J111">
        <v>0.96</v>
      </c>
      <c r="K111">
        <v>1.4</v>
      </c>
      <c r="L111">
        <v>2.79</v>
      </c>
      <c r="M111">
        <v>0.92</v>
      </c>
      <c r="N111">
        <v>-0.48</v>
      </c>
      <c r="O111">
        <v>-2.92</v>
      </c>
      <c r="P111">
        <f t="shared" si="3"/>
        <v>0.64000000000000012</v>
      </c>
      <c r="X111" s="4" t="s">
        <v>2464</v>
      </c>
      <c r="Y111" s="5" t="s">
        <v>2650</v>
      </c>
    </row>
    <row r="112" spans="1:25" x14ac:dyDescent="0.3">
      <c r="A112" t="s">
        <v>2482</v>
      </c>
      <c r="B112" t="s">
        <v>190</v>
      </c>
      <c r="C112" t="str">
        <f t="shared" si="2"/>
        <v xml:space="preserve"> C</v>
      </c>
      <c r="D112" t="s">
        <v>86</v>
      </c>
      <c r="E112">
        <v>68</v>
      </c>
      <c r="F112">
        <v>28.1</v>
      </c>
      <c r="G112">
        <v>2.13</v>
      </c>
      <c r="H112">
        <v>-1.52</v>
      </c>
      <c r="I112">
        <v>-1.77</v>
      </c>
      <c r="J112">
        <v>-0.5</v>
      </c>
      <c r="K112">
        <v>1.74</v>
      </c>
      <c r="L112">
        <v>0.4</v>
      </c>
      <c r="M112">
        <v>-0.25</v>
      </c>
      <c r="N112">
        <v>0.75</v>
      </c>
      <c r="O112">
        <v>-0.36</v>
      </c>
      <c r="P112">
        <f t="shared" si="3"/>
        <v>0.61999999999999988</v>
      </c>
      <c r="X112" s="6" t="s">
        <v>118</v>
      </c>
      <c r="Y112" s="7" t="s">
        <v>630</v>
      </c>
    </row>
    <row r="113" spans="1:25" x14ac:dyDescent="0.3">
      <c r="A113" t="s">
        <v>2483</v>
      </c>
      <c r="B113" t="s">
        <v>50</v>
      </c>
      <c r="C113" t="str">
        <f t="shared" si="2"/>
        <v xml:space="preserve"> PG</v>
      </c>
      <c r="D113" t="s">
        <v>26</v>
      </c>
      <c r="E113">
        <v>68</v>
      </c>
      <c r="F113">
        <v>32.5</v>
      </c>
      <c r="G113">
        <v>1.93</v>
      </c>
      <c r="H113">
        <v>-3.57</v>
      </c>
      <c r="I113">
        <v>-1.66</v>
      </c>
      <c r="J113">
        <v>0.17</v>
      </c>
      <c r="K113">
        <v>0.99</v>
      </c>
      <c r="L113">
        <v>2.31</v>
      </c>
      <c r="M113">
        <v>2.04</v>
      </c>
      <c r="N113">
        <v>0.14000000000000001</v>
      </c>
      <c r="O113">
        <v>-1.78</v>
      </c>
      <c r="P113">
        <f t="shared" si="3"/>
        <v>0.57000000000000051</v>
      </c>
      <c r="X113" s="4" t="s">
        <v>95</v>
      </c>
      <c r="Y113" s="5" t="s">
        <v>2654</v>
      </c>
    </row>
    <row r="114" spans="1:25" x14ac:dyDescent="0.3">
      <c r="A114" t="s">
        <v>2484</v>
      </c>
      <c r="B114" t="s">
        <v>95</v>
      </c>
      <c r="C114" t="str">
        <f t="shared" si="2"/>
        <v xml:space="preserve"> C, PF</v>
      </c>
      <c r="D114" t="s">
        <v>36</v>
      </c>
      <c r="E114">
        <v>68</v>
      </c>
      <c r="F114">
        <v>24.8</v>
      </c>
      <c r="G114">
        <v>-0.01</v>
      </c>
      <c r="H114">
        <v>0.17</v>
      </c>
      <c r="I114">
        <v>-0.41</v>
      </c>
      <c r="J114">
        <v>-0.46</v>
      </c>
      <c r="K114">
        <v>0.22</v>
      </c>
      <c r="L114">
        <v>0.14000000000000001</v>
      </c>
      <c r="M114">
        <v>-0.39</v>
      </c>
      <c r="N114">
        <v>0.43</v>
      </c>
      <c r="O114">
        <v>0.89</v>
      </c>
      <c r="P114">
        <f t="shared" si="3"/>
        <v>0.58000000000000007</v>
      </c>
      <c r="X114" s="6" t="s">
        <v>108</v>
      </c>
      <c r="Y114" s="7" t="s">
        <v>2650</v>
      </c>
    </row>
    <row r="115" spans="1:25" x14ac:dyDescent="0.3">
      <c r="A115" t="s">
        <v>2485</v>
      </c>
      <c r="B115" t="s">
        <v>640</v>
      </c>
      <c r="C115" t="str">
        <f t="shared" si="2"/>
        <v xml:space="preserve"> C</v>
      </c>
      <c r="D115" t="s">
        <v>40</v>
      </c>
      <c r="E115">
        <v>68</v>
      </c>
      <c r="F115">
        <v>22.5</v>
      </c>
      <c r="G115">
        <v>0.28000000000000003</v>
      </c>
      <c r="H115">
        <v>-0.53</v>
      </c>
      <c r="I115">
        <v>-0.73</v>
      </c>
      <c r="J115">
        <v>-0.56999999999999995</v>
      </c>
      <c r="K115">
        <v>0.88</v>
      </c>
      <c r="L115">
        <v>-0.95</v>
      </c>
      <c r="M115">
        <v>-1.45</v>
      </c>
      <c r="N115">
        <v>2.92</v>
      </c>
      <c r="O115">
        <v>0.71</v>
      </c>
      <c r="P115">
        <f t="shared" si="3"/>
        <v>0.5600000000000005</v>
      </c>
      <c r="X115" s="4" t="s">
        <v>2466</v>
      </c>
      <c r="Y115" s="5" t="s">
        <v>2654</v>
      </c>
    </row>
    <row r="116" spans="1:25" x14ac:dyDescent="0.3">
      <c r="A116">
        <v>115</v>
      </c>
      <c r="B116" t="s">
        <v>2486</v>
      </c>
      <c r="C116" t="str">
        <f t="shared" si="2"/>
        <v xml:space="preserve"> SF</v>
      </c>
      <c r="D116" t="s">
        <v>6</v>
      </c>
      <c r="E116">
        <v>76</v>
      </c>
      <c r="F116">
        <v>30.1</v>
      </c>
      <c r="G116">
        <v>0.86</v>
      </c>
      <c r="H116">
        <v>-0.59</v>
      </c>
      <c r="I116">
        <v>-0.77</v>
      </c>
      <c r="J116">
        <v>-0.24</v>
      </c>
      <c r="K116">
        <v>0.25</v>
      </c>
      <c r="L116">
        <v>-0.08</v>
      </c>
      <c r="M116">
        <v>1.04</v>
      </c>
      <c r="N116">
        <v>-0.05</v>
      </c>
      <c r="O116">
        <v>0.12</v>
      </c>
      <c r="P116">
        <f t="shared" si="3"/>
        <v>0.54</v>
      </c>
      <c r="X116" s="6" t="s">
        <v>68</v>
      </c>
      <c r="Y116" s="7" t="s">
        <v>632</v>
      </c>
    </row>
    <row r="117" spans="1:25" x14ac:dyDescent="0.3">
      <c r="A117" t="s">
        <v>2487</v>
      </c>
      <c r="B117" t="s">
        <v>114</v>
      </c>
      <c r="C117" t="str">
        <f t="shared" si="2"/>
        <v xml:space="preserve"> C</v>
      </c>
      <c r="D117" t="s">
        <v>16</v>
      </c>
      <c r="E117">
        <v>79</v>
      </c>
      <c r="F117">
        <v>22.9</v>
      </c>
      <c r="G117">
        <v>2.39</v>
      </c>
      <c r="H117">
        <v>0.11</v>
      </c>
      <c r="I117">
        <v>-1.77</v>
      </c>
      <c r="J117">
        <v>-0.55000000000000004</v>
      </c>
      <c r="K117">
        <v>1.2</v>
      </c>
      <c r="L117">
        <v>-0.71</v>
      </c>
      <c r="M117">
        <v>-1.54</v>
      </c>
      <c r="N117">
        <v>0.96</v>
      </c>
      <c r="O117">
        <v>0.45</v>
      </c>
      <c r="P117">
        <f t="shared" si="3"/>
        <v>0.53999999999999981</v>
      </c>
      <c r="X117" s="4" t="s">
        <v>63</v>
      </c>
      <c r="Y117" s="5" t="s">
        <v>621</v>
      </c>
    </row>
    <row r="118" spans="1:25" x14ac:dyDescent="0.3">
      <c r="A118" t="s">
        <v>2488</v>
      </c>
      <c r="B118" t="s">
        <v>660</v>
      </c>
      <c r="C118" t="str">
        <f t="shared" si="2"/>
        <v xml:space="preserve"> SG, PG</v>
      </c>
      <c r="D118" t="s">
        <v>11</v>
      </c>
      <c r="E118">
        <v>74</v>
      </c>
      <c r="F118">
        <v>26.1</v>
      </c>
      <c r="G118">
        <v>-0.49</v>
      </c>
      <c r="H118">
        <v>1.62</v>
      </c>
      <c r="I118">
        <v>0.99</v>
      </c>
      <c r="J118">
        <v>0.47</v>
      </c>
      <c r="K118">
        <v>-1.03</v>
      </c>
      <c r="L118">
        <v>-0.09</v>
      </c>
      <c r="M118">
        <v>-0.56000000000000005</v>
      </c>
      <c r="N118">
        <v>-0.62</v>
      </c>
      <c r="O118">
        <v>0.23</v>
      </c>
      <c r="P118">
        <f t="shared" si="3"/>
        <v>0.51999999999999968</v>
      </c>
      <c r="X118" s="6" t="s">
        <v>165</v>
      </c>
      <c r="Y118" s="7" t="s">
        <v>630</v>
      </c>
    </row>
    <row r="119" spans="1:25" x14ac:dyDescent="0.3">
      <c r="A119" t="s">
        <v>2489</v>
      </c>
      <c r="B119" t="s">
        <v>2490</v>
      </c>
      <c r="C119" t="str">
        <f t="shared" si="2"/>
        <v xml:space="preserve"> PF, C</v>
      </c>
      <c r="D119" t="s">
        <v>59</v>
      </c>
      <c r="E119">
        <v>73</v>
      </c>
      <c r="F119">
        <v>28.5</v>
      </c>
      <c r="G119">
        <v>0.28999999999999998</v>
      </c>
      <c r="H119">
        <v>-0.9</v>
      </c>
      <c r="I119">
        <v>-1.1100000000000001</v>
      </c>
      <c r="J119">
        <v>-0.17</v>
      </c>
      <c r="K119">
        <v>1.1100000000000001</v>
      </c>
      <c r="L119">
        <v>-0.44</v>
      </c>
      <c r="M119">
        <v>-0.48</v>
      </c>
      <c r="N119">
        <v>2.67</v>
      </c>
      <c r="O119">
        <v>-0.56000000000000005</v>
      </c>
      <c r="P119">
        <f t="shared" si="3"/>
        <v>0.40999999999999992</v>
      </c>
      <c r="X119" s="4" t="s">
        <v>58</v>
      </c>
      <c r="Y119" s="5" t="s">
        <v>632</v>
      </c>
    </row>
    <row r="120" spans="1:25" x14ac:dyDescent="0.3">
      <c r="A120" t="s">
        <v>2491</v>
      </c>
      <c r="B120" t="s">
        <v>185</v>
      </c>
      <c r="C120" t="str">
        <f t="shared" si="2"/>
        <v>PG</v>
      </c>
      <c r="D120" t="s">
        <v>71</v>
      </c>
      <c r="E120">
        <v>70</v>
      </c>
      <c r="F120">
        <v>22.8</v>
      </c>
      <c r="G120">
        <v>-0.45</v>
      </c>
      <c r="H120">
        <v>7.0000000000000007E-2</v>
      </c>
      <c r="I120">
        <v>0.3</v>
      </c>
      <c r="J120">
        <v>-0.46</v>
      </c>
      <c r="K120">
        <v>-0.56999999999999995</v>
      </c>
      <c r="L120">
        <v>0.05</v>
      </c>
      <c r="M120">
        <v>1.04</v>
      </c>
      <c r="N120">
        <v>0.32</v>
      </c>
      <c r="O120">
        <v>0.09</v>
      </c>
      <c r="P120">
        <f t="shared" si="3"/>
        <v>0.39000000000000024</v>
      </c>
      <c r="X120" s="6" t="s">
        <v>115</v>
      </c>
      <c r="Y120" s="7" t="s">
        <v>2651</v>
      </c>
    </row>
    <row r="121" spans="1:25" x14ac:dyDescent="0.3">
      <c r="A121" t="s">
        <v>2492</v>
      </c>
      <c r="B121" t="s">
        <v>88</v>
      </c>
      <c r="C121" t="str">
        <f t="shared" si="2"/>
        <v xml:space="preserve"> C</v>
      </c>
      <c r="D121" t="s">
        <v>43</v>
      </c>
      <c r="E121">
        <v>38</v>
      </c>
      <c r="F121">
        <v>25.2</v>
      </c>
      <c r="G121">
        <v>3.15</v>
      </c>
      <c r="H121">
        <v>-1.1000000000000001</v>
      </c>
      <c r="I121">
        <v>-0.9</v>
      </c>
      <c r="J121">
        <v>-0.05</v>
      </c>
      <c r="K121">
        <v>0.27</v>
      </c>
      <c r="L121">
        <v>-0.74</v>
      </c>
      <c r="M121">
        <v>-1.43</v>
      </c>
      <c r="N121">
        <v>0.43</v>
      </c>
      <c r="O121">
        <v>0.67</v>
      </c>
      <c r="P121">
        <f t="shared" si="3"/>
        <v>0.3</v>
      </c>
      <c r="X121" s="4" t="s">
        <v>101</v>
      </c>
      <c r="Y121" s="5" t="s">
        <v>2655</v>
      </c>
    </row>
    <row r="122" spans="1:25" x14ac:dyDescent="0.3">
      <c r="A122" t="s">
        <v>2493</v>
      </c>
      <c r="B122" t="s">
        <v>78</v>
      </c>
      <c r="C122" t="str">
        <f t="shared" si="2"/>
        <v xml:space="preserve"> PF, C</v>
      </c>
      <c r="D122" t="s">
        <v>71</v>
      </c>
      <c r="E122">
        <v>70</v>
      </c>
      <c r="F122">
        <v>24</v>
      </c>
      <c r="G122">
        <v>0.89</v>
      </c>
      <c r="H122">
        <v>-0.81</v>
      </c>
      <c r="I122">
        <v>-1.45</v>
      </c>
      <c r="J122">
        <v>-0.46</v>
      </c>
      <c r="K122">
        <v>0.3</v>
      </c>
      <c r="L122">
        <v>-0.61</v>
      </c>
      <c r="M122">
        <v>0.36</v>
      </c>
      <c r="N122">
        <v>0.82</v>
      </c>
      <c r="O122">
        <v>1.1399999999999999</v>
      </c>
      <c r="P122">
        <f t="shared" si="3"/>
        <v>0.1799999999999996</v>
      </c>
      <c r="X122" s="6" t="s">
        <v>2349</v>
      </c>
      <c r="Y122" s="7" t="s">
        <v>621</v>
      </c>
    </row>
    <row r="123" spans="1:25" x14ac:dyDescent="0.3">
      <c r="A123" t="s">
        <v>2494</v>
      </c>
      <c r="B123" t="s">
        <v>159</v>
      </c>
      <c r="C123" t="str">
        <f t="shared" si="2"/>
        <v xml:space="preserve"> SF, SG</v>
      </c>
      <c r="D123" t="s">
        <v>11</v>
      </c>
      <c r="E123">
        <v>52</v>
      </c>
      <c r="F123">
        <v>30.1</v>
      </c>
      <c r="G123">
        <v>0.38</v>
      </c>
      <c r="H123">
        <v>-0.99</v>
      </c>
      <c r="I123">
        <v>0.16</v>
      </c>
      <c r="J123">
        <v>0.55000000000000004</v>
      </c>
      <c r="K123">
        <v>-0.19</v>
      </c>
      <c r="L123">
        <v>-0.3</v>
      </c>
      <c r="M123">
        <v>-0.2</v>
      </c>
      <c r="N123">
        <v>0.82</v>
      </c>
      <c r="O123">
        <v>-0.1</v>
      </c>
      <c r="P123">
        <f t="shared" si="3"/>
        <v>0.13000000000000009</v>
      </c>
      <c r="X123" s="4" t="s">
        <v>143</v>
      </c>
      <c r="Y123" s="5" t="s">
        <v>2651</v>
      </c>
    </row>
    <row r="124" spans="1:25" x14ac:dyDescent="0.3">
      <c r="A124" t="s">
        <v>2495</v>
      </c>
      <c r="B124" t="s">
        <v>152</v>
      </c>
      <c r="C124" t="str">
        <f t="shared" si="2"/>
        <v xml:space="preserve"> SG, PG</v>
      </c>
      <c r="D124" t="s">
        <v>6</v>
      </c>
      <c r="E124">
        <v>70</v>
      </c>
      <c r="F124">
        <v>33.1</v>
      </c>
      <c r="G124">
        <v>-0.78</v>
      </c>
      <c r="H124">
        <v>-0.43</v>
      </c>
      <c r="I124">
        <v>0.5</v>
      </c>
      <c r="J124">
        <v>0.75</v>
      </c>
      <c r="K124">
        <v>-0.3</v>
      </c>
      <c r="L124">
        <v>2</v>
      </c>
      <c r="M124">
        <v>0.87</v>
      </c>
      <c r="N124">
        <v>-0.37</v>
      </c>
      <c r="O124">
        <v>-2.13</v>
      </c>
      <c r="P124">
        <f t="shared" si="3"/>
        <v>0.10999999999999988</v>
      </c>
      <c r="X124" s="6" t="s">
        <v>97</v>
      </c>
      <c r="Y124" s="7" t="s">
        <v>632</v>
      </c>
    </row>
    <row r="125" spans="1:25" x14ac:dyDescent="0.3">
      <c r="A125" t="s">
        <v>2496</v>
      </c>
      <c r="B125" t="s">
        <v>137</v>
      </c>
      <c r="C125" t="str">
        <f t="shared" si="2"/>
        <v xml:space="preserve"> PF, SF</v>
      </c>
      <c r="D125" t="s">
        <v>20</v>
      </c>
      <c r="E125">
        <v>65</v>
      </c>
      <c r="F125">
        <v>22.6</v>
      </c>
      <c r="G125">
        <v>-0.52</v>
      </c>
      <c r="H125">
        <v>2.23</v>
      </c>
      <c r="I125">
        <v>0.26</v>
      </c>
      <c r="J125">
        <v>-0.11</v>
      </c>
      <c r="K125">
        <v>-0.38</v>
      </c>
      <c r="L125">
        <v>-0.7</v>
      </c>
      <c r="M125">
        <v>-0.84</v>
      </c>
      <c r="N125">
        <v>-0.8</v>
      </c>
      <c r="O125">
        <v>0.96</v>
      </c>
      <c r="P125">
        <f t="shared" si="3"/>
        <v>9.9999999999999978E-2</v>
      </c>
      <c r="X125" s="4" t="s">
        <v>157</v>
      </c>
      <c r="Y125" s="5" t="s">
        <v>2651</v>
      </c>
    </row>
    <row r="126" spans="1:25" x14ac:dyDescent="0.3">
      <c r="A126" t="s">
        <v>2497</v>
      </c>
      <c r="B126" t="s">
        <v>97</v>
      </c>
      <c r="C126" t="str">
        <f t="shared" si="2"/>
        <v xml:space="preserve"> C</v>
      </c>
      <c r="D126" t="s">
        <v>40</v>
      </c>
      <c r="E126">
        <v>67</v>
      </c>
      <c r="F126">
        <v>28.8</v>
      </c>
      <c r="G126">
        <v>0.89</v>
      </c>
      <c r="H126">
        <v>-0.88</v>
      </c>
      <c r="I126">
        <v>-1.41</v>
      </c>
      <c r="J126">
        <v>-0.12</v>
      </c>
      <c r="K126">
        <v>1.75</v>
      </c>
      <c r="L126">
        <v>-0.34</v>
      </c>
      <c r="M126">
        <v>-0.59</v>
      </c>
      <c r="N126">
        <v>0.78</v>
      </c>
      <c r="O126">
        <v>0</v>
      </c>
      <c r="P126">
        <f t="shared" si="3"/>
        <v>8.0000000000000071E-2</v>
      </c>
      <c r="X126" s="6" t="s">
        <v>2351</v>
      </c>
      <c r="Y126" s="7" t="s">
        <v>2654</v>
      </c>
    </row>
    <row r="127" spans="1:25" x14ac:dyDescent="0.3">
      <c r="A127" t="s">
        <v>2498</v>
      </c>
      <c r="B127" t="s">
        <v>153</v>
      </c>
      <c r="C127" t="str">
        <f t="shared" si="2"/>
        <v xml:space="preserve"> C, PF</v>
      </c>
      <c r="D127" t="s">
        <v>43</v>
      </c>
      <c r="E127">
        <v>68</v>
      </c>
      <c r="F127">
        <v>25</v>
      </c>
      <c r="G127">
        <v>2.48</v>
      </c>
      <c r="H127">
        <v>-1.34</v>
      </c>
      <c r="I127">
        <v>-1.77</v>
      </c>
      <c r="J127">
        <v>0.08</v>
      </c>
      <c r="K127">
        <v>0.79</v>
      </c>
      <c r="L127">
        <v>-0.82</v>
      </c>
      <c r="M127">
        <v>-0.31</v>
      </c>
      <c r="N127">
        <v>0.5</v>
      </c>
      <c r="O127">
        <v>0.43</v>
      </c>
      <c r="P127">
        <f t="shared" si="3"/>
        <v>3.9999999999999869E-2</v>
      </c>
      <c r="X127" s="4" t="s">
        <v>2354</v>
      </c>
      <c r="Y127" s="5" t="s">
        <v>622</v>
      </c>
    </row>
    <row r="128" spans="1:25" x14ac:dyDescent="0.3">
      <c r="A128">
        <v>127</v>
      </c>
      <c r="B128" t="s">
        <v>145</v>
      </c>
      <c r="C128" t="str">
        <f t="shared" si="2"/>
        <v>PF</v>
      </c>
      <c r="D128" t="s">
        <v>14</v>
      </c>
      <c r="E128">
        <v>68</v>
      </c>
      <c r="F128">
        <v>27.1</v>
      </c>
      <c r="G128">
        <v>0.23</v>
      </c>
      <c r="H128">
        <v>-0.72</v>
      </c>
      <c r="I128">
        <v>-0.65</v>
      </c>
      <c r="J128">
        <v>-0.82</v>
      </c>
      <c r="K128">
        <v>0.39</v>
      </c>
      <c r="L128">
        <v>-0.02</v>
      </c>
      <c r="M128">
        <v>1.68</v>
      </c>
      <c r="N128">
        <v>-0.25</v>
      </c>
      <c r="O128">
        <v>0.19</v>
      </c>
      <c r="P128">
        <f t="shared" si="3"/>
        <v>3.0000000000000082E-2</v>
      </c>
      <c r="X128" s="6" t="s">
        <v>114</v>
      </c>
      <c r="Y128" s="7" t="s">
        <v>632</v>
      </c>
    </row>
    <row r="129" spans="1:25" x14ac:dyDescent="0.3">
      <c r="A129" t="s">
        <v>2499</v>
      </c>
      <c r="B129" t="s">
        <v>133</v>
      </c>
      <c r="C129" t="str">
        <f t="shared" si="2"/>
        <v xml:space="preserve"> PG, SG</v>
      </c>
      <c r="D129" t="s">
        <v>70</v>
      </c>
      <c r="E129">
        <v>70</v>
      </c>
      <c r="F129">
        <v>30</v>
      </c>
      <c r="G129">
        <v>-2.09</v>
      </c>
      <c r="H129">
        <v>0.57999999999999996</v>
      </c>
      <c r="I129">
        <v>1.66</v>
      </c>
      <c r="J129">
        <v>0.24</v>
      </c>
      <c r="K129">
        <v>-0.92</v>
      </c>
      <c r="L129">
        <v>1.42</v>
      </c>
      <c r="M129">
        <v>0.06</v>
      </c>
      <c r="N129">
        <v>-1</v>
      </c>
      <c r="O129">
        <v>0.06</v>
      </c>
      <c r="P129">
        <f t="shared" si="3"/>
        <v>9.9999999999999534E-3</v>
      </c>
      <c r="X129" s="4" t="s">
        <v>2473</v>
      </c>
      <c r="Y129" s="5" t="s">
        <v>2650</v>
      </c>
    </row>
    <row r="130" spans="1:25" x14ac:dyDescent="0.3">
      <c r="A130" t="s">
        <v>2500</v>
      </c>
      <c r="B130" t="s">
        <v>2501</v>
      </c>
      <c r="C130" t="str">
        <f t="shared" si="2"/>
        <v xml:space="preserve"> PG</v>
      </c>
      <c r="D130" t="s">
        <v>116</v>
      </c>
      <c r="E130">
        <v>74</v>
      </c>
      <c r="F130">
        <v>31.7</v>
      </c>
      <c r="G130">
        <v>-0.99</v>
      </c>
      <c r="H130">
        <v>0.91</v>
      </c>
      <c r="I130">
        <v>0.28000000000000003</v>
      </c>
      <c r="J130">
        <v>0.51</v>
      </c>
      <c r="K130">
        <v>-0.03</v>
      </c>
      <c r="L130">
        <v>0.54</v>
      </c>
      <c r="M130">
        <v>0.98</v>
      </c>
      <c r="N130">
        <v>0.16</v>
      </c>
      <c r="O130">
        <v>-2.4</v>
      </c>
      <c r="P130">
        <f t="shared" si="3"/>
        <v>-3.9999999999999591E-2</v>
      </c>
      <c r="X130" s="6" t="s">
        <v>162</v>
      </c>
      <c r="Y130" s="7" t="s">
        <v>630</v>
      </c>
    </row>
    <row r="131" spans="1:25" x14ac:dyDescent="0.3">
      <c r="A131" t="s">
        <v>2502</v>
      </c>
      <c r="B131" t="s">
        <v>171</v>
      </c>
      <c r="C131" t="str">
        <f t="shared" ref="C131:C160" si="4">VLOOKUP($B131, $X$1:$Y$2000, 2, FALSE)</f>
        <v xml:space="preserve"> SG, PG</v>
      </c>
      <c r="D131" t="s">
        <v>43</v>
      </c>
      <c r="E131">
        <v>69</v>
      </c>
      <c r="F131">
        <v>30.7</v>
      </c>
      <c r="G131">
        <v>-0.95</v>
      </c>
      <c r="H131">
        <v>0.34</v>
      </c>
      <c r="I131">
        <v>0.4</v>
      </c>
      <c r="J131">
        <v>0.67</v>
      </c>
      <c r="K131">
        <v>-0.39</v>
      </c>
      <c r="L131">
        <v>2.21</v>
      </c>
      <c r="M131">
        <v>-0.11</v>
      </c>
      <c r="N131">
        <v>-0.46</v>
      </c>
      <c r="O131">
        <v>-1.82</v>
      </c>
      <c r="P131">
        <f t="shared" ref="P131:P194" si="5">SUM($G131:$O131)</f>
        <v>-0.10999999999999965</v>
      </c>
      <c r="X131" s="4" t="s">
        <v>2566</v>
      </c>
      <c r="Y131" s="5" t="s">
        <v>621</v>
      </c>
    </row>
    <row r="132" spans="1:25" x14ac:dyDescent="0.3">
      <c r="A132" t="s">
        <v>2503</v>
      </c>
      <c r="B132" t="s">
        <v>165</v>
      </c>
      <c r="C132" t="str">
        <f t="shared" si="4"/>
        <v xml:space="preserve"> SG, SF</v>
      </c>
      <c r="D132" t="s">
        <v>22</v>
      </c>
      <c r="E132">
        <v>77</v>
      </c>
      <c r="F132">
        <v>30.2</v>
      </c>
      <c r="G132">
        <v>-0.44</v>
      </c>
      <c r="H132">
        <v>0.24</v>
      </c>
      <c r="I132">
        <v>1.67</v>
      </c>
      <c r="J132">
        <v>0.7</v>
      </c>
      <c r="K132">
        <v>-0.56999999999999995</v>
      </c>
      <c r="L132">
        <v>-0.44</v>
      </c>
      <c r="M132">
        <v>-1.23</v>
      </c>
      <c r="N132">
        <v>-0.75</v>
      </c>
      <c r="O132">
        <v>0.71</v>
      </c>
      <c r="P132">
        <f t="shared" si="5"/>
        <v>-0.10999999999999988</v>
      </c>
      <c r="X132" s="6" t="s">
        <v>629</v>
      </c>
      <c r="Y132" s="7" t="s">
        <v>621</v>
      </c>
    </row>
    <row r="133" spans="1:25" x14ac:dyDescent="0.3">
      <c r="A133" t="s">
        <v>2504</v>
      </c>
      <c r="B133" t="s">
        <v>112</v>
      </c>
      <c r="C133" t="str">
        <f t="shared" si="4"/>
        <v xml:space="preserve"> SG, SF</v>
      </c>
      <c r="D133" t="s">
        <v>34</v>
      </c>
      <c r="E133">
        <v>80</v>
      </c>
      <c r="F133">
        <v>30</v>
      </c>
      <c r="G133">
        <v>-0.39</v>
      </c>
      <c r="H133">
        <v>0.51</v>
      </c>
      <c r="I133">
        <v>1.82</v>
      </c>
      <c r="J133">
        <v>-0.11</v>
      </c>
      <c r="K133">
        <v>-0.65</v>
      </c>
      <c r="L133">
        <v>-0.54</v>
      </c>
      <c r="M133">
        <v>-0.84</v>
      </c>
      <c r="N133">
        <v>-0.56999999999999995</v>
      </c>
      <c r="O133">
        <v>0.6</v>
      </c>
      <c r="P133">
        <f t="shared" si="5"/>
        <v>-0.17000000000000026</v>
      </c>
      <c r="X133" s="4" t="s">
        <v>111</v>
      </c>
      <c r="Y133" s="5" t="s">
        <v>621</v>
      </c>
    </row>
    <row r="134" spans="1:25" x14ac:dyDescent="0.3">
      <c r="A134" t="s">
        <v>2505</v>
      </c>
      <c r="B134" t="s">
        <v>170</v>
      </c>
      <c r="C134" t="str">
        <f t="shared" si="4"/>
        <v xml:space="preserve"> SF, PF</v>
      </c>
      <c r="D134" t="s">
        <v>22</v>
      </c>
      <c r="E134">
        <v>75</v>
      </c>
      <c r="F134">
        <v>28.1</v>
      </c>
      <c r="G134">
        <v>0.25</v>
      </c>
      <c r="H134">
        <v>-0.04</v>
      </c>
      <c r="I134">
        <v>0.26</v>
      </c>
      <c r="J134">
        <v>-0.62</v>
      </c>
      <c r="K134">
        <v>0.09</v>
      </c>
      <c r="L134">
        <v>-0.61</v>
      </c>
      <c r="M134">
        <v>-0.08</v>
      </c>
      <c r="N134">
        <v>-0.39</v>
      </c>
      <c r="O134">
        <v>0.96</v>
      </c>
      <c r="P134">
        <f t="shared" si="5"/>
        <v>-0.18000000000000016</v>
      </c>
      <c r="X134" s="6" t="s">
        <v>146</v>
      </c>
      <c r="Y134" s="7" t="s">
        <v>2650</v>
      </c>
    </row>
    <row r="135" spans="1:25" x14ac:dyDescent="0.3">
      <c r="A135" t="s">
        <v>2506</v>
      </c>
      <c r="B135" t="s">
        <v>700</v>
      </c>
      <c r="C135" t="str">
        <f t="shared" si="4"/>
        <v xml:space="preserve"> SF</v>
      </c>
      <c r="D135" t="s">
        <v>16</v>
      </c>
      <c r="E135">
        <v>76</v>
      </c>
      <c r="F135">
        <v>25.7</v>
      </c>
      <c r="G135">
        <v>0.42</v>
      </c>
      <c r="H135">
        <v>0.71</v>
      </c>
      <c r="I135">
        <v>-0.67</v>
      </c>
      <c r="J135">
        <v>-0.32</v>
      </c>
      <c r="K135">
        <v>0.28999999999999998</v>
      </c>
      <c r="L135">
        <v>-0.14000000000000001</v>
      </c>
      <c r="M135">
        <v>-0.7</v>
      </c>
      <c r="N135">
        <v>-0.53</v>
      </c>
      <c r="O135">
        <v>0.75</v>
      </c>
      <c r="P135">
        <f t="shared" si="5"/>
        <v>-0.19000000000000017</v>
      </c>
      <c r="X135" s="4" t="s">
        <v>88</v>
      </c>
      <c r="Y135" s="5" t="s">
        <v>632</v>
      </c>
    </row>
    <row r="136" spans="1:25" x14ac:dyDescent="0.3">
      <c r="A136" t="s">
        <v>2507</v>
      </c>
      <c r="B136" t="s">
        <v>119</v>
      </c>
      <c r="C136" t="str">
        <f t="shared" si="4"/>
        <v xml:space="preserve"> C, PF</v>
      </c>
      <c r="D136" t="s">
        <v>16</v>
      </c>
      <c r="E136">
        <v>64</v>
      </c>
      <c r="F136">
        <v>22</v>
      </c>
      <c r="G136">
        <v>0.79</v>
      </c>
      <c r="H136">
        <v>0.33</v>
      </c>
      <c r="I136">
        <v>-0.76</v>
      </c>
      <c r="J136">
        <v>-0.44</v>
      </c>
      <c r="K136">
        <v>0.61</v>
      </c>
      <c r="L136">
        <v>-0.55000000000000004</v>
      </c>
      <c r="M136">
        <v>-1.9</v>
      </c>
      <c r="N136">
        <v>1.1200000000000001</v>
      </c>
      <c r="O136">
        <v>0.62</v>
      </c>
      <c r="P136">
        <f t="shared" si="5"/>
        <v>-0.17999999999999983</v>
      </c>
      <c r="X136" s="6" t="s">
        <v>87</v>
      </c>
      <c r="Y136" s="7" t="s">
        <v>626</v>
      </c>
    </row>
    <row r="137" spans="1:25" x14ac:dyDescent="0.3">
      <c r="A137" t="s">
        <v>2508</v>
      </c>
      <c r="B137" t="s">
        <v>2509</v>
      </c>
      <c r="C137" t="str">
        <f t="shared" si="4"/>
        <v xml:space="preserve"> PG, SG</v>
      </c>
      <c r="D137" t="s">
        <v>40</v>
      </c>
      <c r="E137">
        <v>73</v>
      </c>
      <c r="F137">
        <v>31.2</v>
      </c>
      <c r="G137">
        <v>-0.56999999999999995</v>
      </c>
      <c r="H137">
        <v>-0.3</v>
      </c>
      <c r="I137">
        <v>-0.25</v>
      </c>
      <c r="J137">
        <v>0.33</v>
      </c>
      <c r="K137">
        <v>-0.24</v>
      </c>
      <c r="L137">
        <v>1.44</v>
      </c>
      <c r="M137">
        <v>1.59</v>
      </c>
      <c r="N137">
        <v>-0.55000000000000004</v>
      </c>
      <c r="O137">
        <v>-1.67</v>
      </c>
      <c r="P137">
        <f t="shared" si="5"/>
        <v>-0.21999999999999997</v>
      </c>
      <c r="X137" s="4" t="s">
        <v>2458</v>
      </c>
      <c r="Y137" s="5" t="s">
        <v>626</v>
      </c>
    </row>
    <row r="138" spans="1:25" x14ac:dyDescent="0.3">
      <c r="A138" t="s">
        <v>2510</v>
      </c>
      <c r="B138" t="s">
        <v>164</v>
      </c>
      <c r="C138" t="str">
        <f t="shared" si="4"/>
        <v>SF, PF</v>
      </c>
      <c r="D138" t="s">
        <v>48</v>
      </c>
      <c r="E138">
        <v>75</v>
      </c>
      <c r="F138">
        <v>31.4</v>
      </c>
      <c r="G138">
        <v>-0.1</v>
      </c>
      <c r="H138">
        <v>0.22</v>
      </c>
      <c r="I138">
        <v>-0.16</v>
      </c>
      <c r="J138">
        <v>-0.99</v>
      </c>
      <c r="K138">
        <v>0.8</v>
      </c>
      <c r="L138">
        <v>-0.13</v>
      </c>
      <c r="M138">
        <v>-0.22</v>
      </c>
      <c r="N138">
        <v>-0.09</v>
      </c>
      <c r="O138">
        <v>0.43</v>
      </c>
      <c r="P138">
        <f t="shared" si="5"/>
        <v>-0.23999999999999994</v>
      </c>
      <c r="X138" s="6" t="s">
        <v>183</v>
      </c>
      <c r="Y138" s="7" t="s">
        <v>630</v>
      </c>
    </row>
    <row r="139" spans="1:25" x14ac:dyDescent="0.3">
      <c r="A139" t="s">
        <v>2511</v>
      </c>
      <c r="B139" t="s">
        <v>98</v>
      </c>
      <c r="C139" t="str">
        <f t="shared" si="4"/>
        <v xml:space="preserve"> PF</v>
      </c>
      <c r="D139" t="s">
        <v>59</v>
      </c>
      <c r="E139">
        <v>68</v>
      </c>
      <c r="F139">
        <v>27.4</v>
      </c>
      <c r="G139">
        <v>0.34</v>
      </c>
      <c r="H139">
        <v>0.42</v>
      </c>
      <c r="I139">
        <v>0.64</v>
      </c>
      <c r="J139">
        <v>0.06</v>
      </c>
      <c r="K139">
        <v>0.2</v>
      </c>
      <c r="L139">
        <v>-0.97</v>
      </c>
      <c r="M139">
        <v>-1.04</v>
      </c>
      <c r="N139">
        <v>-0.55000000000000004</v>
      </c>
      <c r="O139">
        <v>0.64</v>
      </c>
      <c r="P139">
        <f t="shared" si="5"/>
        <v>-0.26000000000000012</v>
      </c>
      <c r="X139" s="4" t="s">
        <v>2471</v>
      </c>
      <c r="Y139" s="5" t="s">
        <v>622</v>
      </c>
    </row>
    <row r="140" spans="1:25" x14ac:dyDescent="0.3">
      <c r="A140" t="s">
        <v>2512</v>
      </c>
      <c r="B140" t="s">
        <v>121</v>
      </c>
      <c r="C140" t="str">
        <f t="shared" si="4"/>
        <v xml:space="preserve"> PG</v>
      </c>
      <c r="D140" t="s">
        <v>93</v>
      </c>
      <c r="E140">
        <v>65</v>
      </c>
      <c r="F140">
        <v>23.2</v>
      </c>
      <c r="G140">
        <v>0.14000000000000001</v>
      </c>
      <c r="H140">
        <v>0.95</v>
      </c>
      <c r="I140">
        <v>-0.79</v>
      </c>
      <c r="J140">
        <v>0.02</v>
      </c>
      <c r="K140">
        <v>-1.06</v>
      </c>
      <c r="L140">
        <v>0.59</v>
      </c>
      <c r="M140">
        <v>0.11</v>
      </c>
      <c r="N140">
        <v>-0.41</v>
      </c>
      <c r="O140">
        <v>0.11</v>
      </c>
      <c r="P140">
        <f t="shared" si="5"/>
        <v>-0.34000000000000025</v>
      </c>
      <c r="X140" s="6" t="s">
        <v>142</v>
      </c>
      <c r="Y140" s="7" t="s">
        <v>2651</v>
      </c>
    </row>
    <row r="141" spans="1:25" x14ac:dyDescent="0.3">
      <c r="A141">
        <v>140</v>
      </c>
      <c r="B141" t="s">
        <v>2513</v>
      </c>
      <c r="C141" t="str">
        <f t="shared" si="4"/>
        <v xml:space="preserve"> PG</v>
      </c>
      <c r="D141" t="s">
        <v>18</v>
      </c>
      <c r="E141">
        <v>73</v>
      </c>
      <c r="F141">
        <v>26.1</v>
      </c>
      <c r="G141">
        <v>-0.71</v>
      </c>
      <c r="H141">
        <v>0.55000000000000004</v>
      </c>
      <c r="I141">
        <v>-0.23</v>
      </c>
      <c r="J141">
        <v>-0.92</v>
      </c>
      <c r="K141">
        <v>-1.04</v>
      </c>
      <c r="L141">
        <v>0.84</v>
      </c>
      <c r="M141">
        <v>1.57</v>
      </c>
      <c r="N141">
        <v>-0.68</v>
      </c>
      <c r="O141">
        <v>0.28000000000000003</v>
      </c>
      <c r="P141">
        <f t="shared" si="5"/>
        <v>-0.34000000000000019</v>
      </c>
      <c r="X141" s="4" t="s">
        <v>140</v>
      </c>
      <c r="Y141" s="5" t="s">
        <v>669</v>
      </c>
    </row>
    <row r="142" spans="1:25" x14ac:dyDescent="0.3">
      <c r="A142" t="s">
        <v>2514</v>
      </c>
      <c r="B142" t="s">
        <v>2353</v>
      </c>
      <c r="C142" t="str">
        <f t="shared" si="4"/>
        <v xml:space="preserve"> SG, SF</v>
      </c>
      <c r="D142" t="s">
        <v>66</v>
      </c>
      <c r="E142">
        <v>60</v>
      </c>
      <c r="F142">
        <v>20.399999999999999</v>
      </c>
      <c r="G142">
        <v>-0.44</v>
      </c>
      <c r="H142">
        <v>0.79</v>
      </c>
      <c r="I142">
        <v>-0.32</v>
      </c>
      <c r="J142">
        <v>-0.57999999999999996</v>
      </c>
      <c r="K142">
        <v>-0.6</v>
      </c>
      <c r="L142">
        <v>-0.69</v>
      </c>
      <c r="M142">
        <v>-0.03</v>
      </c>
      <c r="N142">
        <v>0.3</v>
      </c>
      <c r="O142">
        <v>1.18</v>
      </c>
      <c r="P142">
        <f t="shared" si="5"/>
        <v>-0.3899999999999999</v>
      </c>
      <c r="X142" s="6" t="s">
        <v>98</v>
      </c>
      <c r="Y142" s="7" t="s">
        <v>669</v>
      </c>
    </row>
    <row r="143" spans="1:25" x14ac:dyDescent="0.3">
      <c r="A143" t="s">
        <v>2515</v>
      </c>
      <c r="B143" t="s">
        <v>150</v>
      </c>
      <c r="C143" t="str">
        <f t="shared" si="4"/>
        <v>SF</v>
      </c>
      <c r="D143" t="s">
        <v>18</v>
      </c>
      <c r="E143">
        <v>70</v>
      </c>
      <c r="F143">
        <v>32.5</v>
      </c>
      <c r="G143">
        <v>-0.77</v>
      </c>
      <c r="H143">
        <v>0.1</v>
      </c>
      <c r="I143">
        <v>0.26</v>
      </c>
      <c r="J143">
        <v>0.33</v>
      </c>
      <c r="K143">
        <v>-0.28999999999999998</v>
      </c>
      <c r="L143">
        <v>0.33</v>
      </c>
      <c r="M143">
        <v>0.2</v>
      </c>
      <c r="N143">
        <v>-0.27</v>
      </c>
      <c r="O143">
        <v>-0.28999999999999998</v>
      </c>
      <c r="P143">
        <f t="shared" si="5"/>
        <v>-0.39999999999999997</v>
      </c>
      <c r="X143" s="4" t="s">
        <v>131</v>
      </c>
      <c r="Y143" s="5" t="s">
        <v>669</v>
      </c>
    </row>
    <row r="144" spans="1:25" x14ac:dyDescent="0.3">
      <c r="A144" t="s">
        <v>2516</v>
      </c>
      <c r="B144" t="s">
        <v>87</v>
      </c>
      <c r="C144" t="str">
        <f t="shared" si="4"/>
        <v xml:space="preserve"> SF</v>
      </c>
      <c r="D144" t="s">
        <v>66</v>
      </c>
      <c r="E144">
        <v>40</v>
      </c>
      <c r="F144">
        <v>29.2</v>
      </c>
      <c r="G144">
        <v>1.67</v>
      </c>
      <c r="H144">
        <v>0.22</v>
      </c>
      <c r="I144">
        <v>-0.62</v>
      </c>
      <c r="J144">
        <v>0.55000000000000004</v>
      </c>
      <c r="K144">
        <v>-0.62</v>
      </c>
      <c r="L144">
        <v>-0.78</v>
      </c>
      <c r="M144">
        <v>-1.06</v>
      </c>
      <c r="N144">
        <v>-0.34</v>
      </c>
      <c r="O144">
        <v>0.56999999999999995</v>
      </c>
      <c r="P144">
        <f t="shared" si="5"/>
        <v>-0.41000000000000003</v>
      </c>
      <c r="X144" s="6" t="s">
        <v>182</v>
      </c>
      <c r="Y144" s="7" t="s">
        <v>630</v>
      </c>
    </row>
    <row r="145" spans="1:25" x14ac:dyDescent="0.3">
      <c r="A145" t="s">
        <v>2517</v>
      </c>
      <c r="B145" t="s">
        <v>657</v>
      </c>
      <c r="C145" t="str">
        <f t="shared" si="4"/>
        <v xml:space="preserve"> PF, SF</v>
      </c>
      <c r="D145" t="s">
        <v>16</v>
      </c>
      <c r="E145">
        <v>71</v>
      </c>
      <c r="F145">
        <v>26.9</v>
      </c>
      <c r="G145">
        <v>0.1</v>
      </c>
      <c r="H145">
        <v>0.21</v>
      </c>
      <c r="I145">
        <v>0.99</v>
      </c>
      <c r="J145">
        <v>0.08</v>
      </c>
      <c r="K145">
        <v>-0.28000000000000003</v>
      </c>
      <c r="L145">
        <v>-0.91</v>
      </c>
      <c r="M145">
        <v>-0.73</v>
      </c>
      <c r="N145">
        <v>-0.53</v>
      </c>
      <c r="O145">
        <v>0.62</v>
      </c>
      <c r="P145">
        <f t="shared" si="5"/>
        <v>-0.44999999999999984</v>
      </c>
      <c r="X145" s="4" t="s">
        <v>128</v>
      </c>
      <c r="Y145" s="5" t="s">
        <v>2650</v>
      </c>
    </row>
    <row r="146" spans="1:25" x14ac:dyDescent="0.3">
      <c r="A146" t="s">
        <v>2518</v>
      </c>
      <c r="B146" t="s">
        <v>2346</v>
      </c>
      <c r="C146" t="str">
        <f t="shared" si="4"/>
        <v xml:space="preserve"> PF</v>
      </c>
      <c r="D146" t="s">
        <v>28</v>
      </c>
      <c r="E146">
        <v>55</v>
      </c>
      <c r="F146">
        <v>21.6</v>
      </c>
      <c r="G146">
        <v>0.62</v>
      </c>
      <c r="H146">
        <v>0.47</v>
      </c>
      <c r="I146">
        <v>-0.98</v>
      </c>
      <c r="J146">
        <v>-0.27</v>
      </c>
      <c r="K146">
        <v>-0.16</v>
      </c>
      <c r="L146">
        <v>-0.68</v>
      </c>
      <c r="M146">
        <v>-1.26</v>
      </c>
      <c r="N146">
        <v>0.98</v>
      </c>
      <c r="O146">
        <v>0.84</v>
      </c>
      <c r="P146">
        <f t="shared" si="5"/>
        <v>-0.44000000000000028</v>
      </c>
      <c r="X146" s="6" t="s">
        <v>122</v>
      </c>
      <c r="Y146" s="7" t="s">
        <v>632</v>
      </c>
    </row>
    <row r="147" spans="1:25" x14ac:dyDescent="0.3">
      <c r="A147" t="s">
        <v>2519</v>
      </c>
      <c r="B147" t="s">
        <v>711</v>
      </c>
      <c r="C147" t="str">
        <f t="shared" si="4"/>
        <v xml:space="preserve"> PG</v>
      </c>
      <c r="D147" t="s">
        <v>24</v>
      </c>
      <c r="E147">
        <v>72</v>
      </c>
      <c r="F147">
        <v>20.5</v>
      </c>
      <c r="G147">
        <v>0.43</v>
      </c>
      <c r="H147">
        <v>0.44</v>
      </c>
      <c r="I147">
        <v>-0.26</v>
      </c>
      <c r="J147">
        <v>-0.54</v>
      </c>
      <c r="K147">
        <v>-0.87</v>
      </c>
      <c r="L147">
        <v>0.79</v>
      </c>
      <c r="M147">
        <v>-0.48</v>
      </c>
      <c r="N147">
        <v>-0.43</v>
      </c>
      <c r="O147">
        <v>0.45</v>
      </c>
      <c r="P147">
        <f t="shared" si="5"/>
        <v>-0.46999999999999992</v>
      </c>
      <c r="X147" s="4" t="s">
        <v>138</v>
      </c>
      <c r="Y147" s="5" t="s">
        <v>2650</v>
      </c>
    </row>
    <row r="148" spans="1:25" x14ac:dyDescent="0.3">
      <c r="A148" t="s">
        <v>2520</v>
      </c>
      <c r="B148" t="s">
        <v>2521</v>
      </c>
      <c r="C148" t="str">
        <f t="shared" si="4"/>
        <v>SF, SG</v>
      </c>
      <c r="D148" t="s">
        <v>16</v>
      </c>
      <c r="E148">
        <v>71</v>
      </c>
      <c r="F148">
        <v>25.1</v>
      </c>
      <c r="G148">
        <v>0.15</v>
      </c>
      <c r="H148">
        <v>-0.01</v>
      </c>
      <c r="I148">
        <v>-0.19</v>
      </c>
      <c r="J148">
        <v>-0.92</v>
      </c>
      <c r="K148">
        <v>-0.24</v>
      </c>
      <c r="L148">
        <v>-0.38</v>
      </c>
      <c r="M148">
        <v>0.11</v>
      </c>
      <c r="N148">
        <v>0.02</v>
      </c>
      <c r="O148">
        <v>0.99</v>
      </c>
      <c r="P148">
        <f t="shared" si="5"/>
        <v>-0.46999999999999975</v>
      </c>
      <c r="X148" s="6" t="s">
        <v>2344</v>
      </c>
      <c r="Y148" s="7" t="s">
        <v>632</v>
      </c>
    </row>
    <row r="149" spans="1:25" x14ac:dyDescent="0.3">
      <c r="A149" t="s">
        <v>2522</v>
      </c>
      <c r="B149" t="s">
        <v>2352</v>
      </c>
      <c r="C149" t="str">
        <f t="shared" si="4"/>
        <v>SG,SF</v>
      </c>
      <c r="D149" t="s">
        <v>40</v>
      </c>
      <c r="E149">
        <v>68</v>
      </c>
      <c r="F149">
        <v>28.4</v>
      </c>
      <c r="G149">
        <v>-1.36</v>
      </c>
      <c r="H149">
        <v>1.07</v>
      </c>
      <c r="I149">
        <v>0.22</v>
      </c>
      <c r="J149">
        <v>0.3</v>
      </c>
      <c r="K149">
        <v>-0.62</v>
      </c>
      <c r="L149">
        <v>-0.21</v>
      </c>
      <c r="M149">
        <v>0.28000000000000003</v>
      </c>
      <c r="N149">
        <v>-0.14000000000000001</v>
      </c>
      <c r="O149">
        <v>-0.01</v>
      </c>
      <c r="P149">
        <f t="shared" si="5"/>
        <v>-0.47</v>
      </c>
      <c r="X149" s="4" t="s">
        <v>78</v>
      </c>
      <c r="Y149" s="5" t="s">
        <v>623</v>
      </c>
    </row>
    <row r="150" spans="1:25" x14ac:dyDescent="0.3">
      <c r="A150" t="s">
        <v>2523</v>
      </c>
      <c r="B150" t="s">
        <v>192</v>
      </c>
      <c r="C150" t="str">
        <f t="shared" si="4"/>
        <v xml:space="preserve"> PF, SF, C</v>
      </c>
      <c r="D150" t="s">
        <v>61</v>
      </c>
      <c r="E150">
        <v>70</v>
      </c>
      <c r="F150">
        <v>22.1</v>
      </c>
      <c r="G150">
        <v>1.66</v>
      </c>
      <c r="H150">
        <v>-1.31</v>
      </c>
      <c r="I150">
        <v>-1.58</v>
      </c>
      <c r="J150">
        <v>-0.35</v>
      </c>
      <c r="K150">
        <v>0.33</v>
      </c>
      <c r="L150">
        <v>0.64</v>
      </c>
      <c r="M150">
        <v>0.36</v>
      </c>
      <c r="N150">
        <v>0.02</v>
      </c>
      <c r="O150">
        <v>-0.34</v>
      </c>
      <c r="P150">
        <f t="shared" si="5"/>
        <v>-0.57000000000000006</v>
      </c>
      <c r="X150" s="6" t="s">
        <v>636</v>
      </c>
      <c r="Y150" s="7" t="s">
        <v>632</v>
      </c>
    </row>
    <row r="151" spans="1:25" x14ac:dyDescent="0.3">
      <c r="A151" t="s">
        <v>2524</v>
      </c>
      <c r="B151" t="s">
        <v>157</v>
      </c>
      <c r="C151" t="str">
        <f t="shared" si="4"/>
        <v xml:space="preserve"> SG, PG</v>
      </c>
      <c r="D151" t="s">
        <v>26</v>
      </c>
      <c r="E151">
        <v>70</v>
      </c>
      <c r="F151">
        <v>29.2</v>
      </c>
      <c r="G151">
        <v>7.0000000000000007E-2</v>
      </c>
      <c r="H151">
        <v>0.48</v>
      </c>
      <c r="I151">
        <v>0.64</v>
      </c>
      <c r="J151">
        <v>-0.08</v>
      </c>
      <c r="K151">
        <v>-1.03</v>
      </c>
      <c r="L151">
        <v>0.01</v>
      </c>
      <c r="M151">
        <v>-0.17</v>
      </c>
      <c r="N151">
        <v>-1</v>
      </c>
      <c r="O151">
        <v>0.51</v>
      </c>
      <c r="P151">
        <f t="shared" si="5"/>
        <v>-0.57000000000000006</v>
      </c>
      <c r="X151" s="4" t="s">
        <v>106</v>
      </c>
      <c r="Y151" s="5" t="s">
        <v>687</v>
      </c>
    </row>
    <row r="152" spans="1:25" x14ac:dyDescent="0.3">
      <c r="A152" t="s">
        <v>2525</v>
      </c>
      <c r="B152" t="s">
        <v>188</v>
      </c>
      <c r="C152" t="str">
        <f t="shared" si="4"/>
        <v xml:space="preserve"> SF, SG</v>
      </c>
      <c r="D152" t="s">
        <v>93</v>
      </c>
      <c r="E152">
        <v>75</v>
      </c>
      <c r="F152">
        <v>34.4</v>
      </c>
      <c r="G152">
        <v>-0.51</v>
      </c>
      <c r="H152">
        <v>-0.28999999999999998</v>
      </c>
      <c r="I152">
        <v>0.18</v>
      </c>
      <c r="J152">
        <v>0.85</v>
      </c>
      <c r="K152">
        <v>0.43</v>
      </c>
      <c r="L152">
        <v>0.2</v>
      </c>
      <c r="M152">
        <v>-0.42</v>
      </c>
      <c r="N152">
        <v>-0.53</v>
      </c>
      <c r="O152">
        <v>-0.51</v>
      </c>
      <c r="P152">
        <f t="shared" si="5"/>
        <v>-0.60000000000000009</v>
      </c>
      <c r="X152" s="6" t="s">
        <v>651</v>
      </c>
      <c r="Y152" s="7" t="s">
        <v>2650</v>
      </c>
    </row>
    <row r="153" spans="1:25" x14ac:dyDescent="0.3">
      <c r="A153" t="s">
        <v>2526</v>
      </c>
      <c r="B153" t="s">
        <v>183</v>
      </c>
      <c r="C153" t="str">
        <f t="shared" si="4"/>
        <v xml:space="preserve"> SG, SF</v>
      </c>
      <c r="D153" t="s">
        <v>71</v>
      </c>
      <c r="E153">
        <v>74</v>
      </c>
      <c r="F153">
        <v>29.6</v>
      </c>
      <c r="G153">
        <v>-1.26</v>
      </c>
      <c r="H153">
        <v>0.57999999999999996</v>
      </c>
      <c r="I153">
        <v>0.27</v>
      </c>
      <c r="J153">
        <v>0.61</v>
      </c>
      <c r="K153">
        <v>-0.84</v>
      </c>
      <c r="L153">
        <v>-0.24</v>
      </c>
      <c r="M153">
        <v>0.9</v>
      </c>
      <c r="N153">
        <v>-0.32</v>
      </c>
      <c r="O153">
        <v>-0.3</v>
      </c>
      <c r="P153">
        <f t="shared" si="5"/>
        <v>-0.6</v>
      </c>
      <c r="X153" s="4" t="s">
        <v>170</v>
      </c>
      <c r="Y153" s="5" t="s">
        <v>622</v>
      </c>
    </row>
    <row r="154" spans="1:25" x14ac:dyDescent="0.3">
      <c r="A154" t="s">
        <v>2527</v>
      </c>
      <c r="B154" t="s">
        <v>2351</v>
      </c>
      <c r="C154" t="str">
        <f t="shared" si="4"/>
        <v xml:space="preserve"> C, PF</v>
      </c>
      <c r="D154" t="s">
        <v>6</v>
      </c>
      <c r="E154">
        <v>70</v>
      </c>
      <c r="F154">
        <v>25.2</v>
      </c>
      <c r="G154">
        <v>1.25</v>
      </c>
      <c r="H154">
        <v>-0.97</v>
      </c>
      <c r="I154">
        <v>-0.9</v>
      </c>
      <c r="J154">
        <v>-0.53</v>
      </c>
      <c r="K154">
        <v>0.3</v>
      </c>
      <c r="L154">
        <v>-0.54</v>
      </c>
      <c r="M154">
        <v>-0.73</v>
      </c>
      <c r="N154">
        <v>0.84</v>
      </c>
      <c r="O154">
        <v>0.64</v>
      </c>
      <c r="P154">
        <f t="shared" si="5"/>
        <v>-0.64000000000000024</v>
      </c>
      <c r="X154" s="6" t="s">
        <v>112</v>
      </c>
      <c r="Y154" s="7" t="s">
        <v>630</v>
      </c>
    </row>
    <row r="155" spans="1:25" x14ac:dyDescent="0.3">
      <c r="A155" t="s">
        <v>2528</v>
      </c>
      <c r="B155" t="s">
        <v>142</v>
      </c>
      <c r="C155" t="str">
        <f t="shared" si="4"/>
        <v xml:space="preserve"> SG, PG</v>
      </c>
      <c r="D155" t="s">
        <v>30</v>
      </c>
      <c r="E155">
        <v>60</v>
      </c>
      <c r="F155">
        <v>26.9</v>
      </c>
      <c r="G155">
        <v>-0.69</v>
      </c>
      <c r="H155">
        <v>-0.25</v>
      </c>
      <c r="I155">
        <v>0.33</v>
      </c>
      <c r="J155">
        <v>-0.49</v>
      </c>
      <c r="K155">
        <v>0.3</v>
      </c>
      <c r="L155">
        <v>0.16</v>
      </c>
      <c r="M155">
        <v>0.56000000000000005</v>
      </c>
      <c r="N155">
        <v>-0.8</v>
      </c>
      <c r="O155">
        <v>0.22</v>
      </c>
      <c r="P155">
        <f t="shared" si="5"/>
        <v>-0.65999999999999981</v>
      </c>
      <c r="X155" s="4" t="s">
        <v>624</v>
      </c>
      <c r="Y155" s="5" t="s">
        <v>632</v>
      </c>
    </row>
    <row r="156" spans="1:25" x14ac:dyDescent="0.3">
      <c r="A156" t="s">
        <v>2529</v>
      </c>
      <c r="B156" t="s">
        <v>633</v>
      </c>
      <c r="C156" t="str">
        <f t="shared" si="4"/>
        <v xml:space="preserve"> PF, SF</v>
      </c>
      <c r="D156" t="s">
        <v>24</v>
      </c>
      <c r="E156">
        <v>72</v>
      </c>
      <c r="F156">
        <v>27.4</v>
      </c>
      <c r="G156">
        <v>-0.93</v>
      </c>
      <c r="H156">
        <v>-0.08</v>
      </c>
      <c r="I156">
        <v>0.91</v>
      </c>
      <c r="J156">
        <v>-0.5</v>
      </c>
      <c r="K156">
        <v>-0.08</v>
      </c>
      <c r="L156">
        <v>-0.34</v>
      </c>
      <c r="M156">
        <v>-0.22</v>
      </c>
      <c r="N156">
        <v>-0.32</v>
      </c>
      <c r="O156">
        <v>0.79</v>
      </c>
      <c r="P156">
        <f t="shared" si="5"/>
        <v>-0.77</v>
      </c>
      <c r="X156" s="6" t="s">
        <v>178</v>
      </c>
      <c r="Y156" s="7" t="s">
        <v>630</v>
      </c>
    </row>
    <row r="157" spans="1:25" x14ac:dyDescent="0.3">
      <c r="A157" t="s">
        <v>2530</v>
      </c>
      <c r="B157" t="s">
        <v>2349</v>
      </c>
      <c r="C157" t="str">
        <f t="shared" si="4"/>
        <v xml:space="preserve"> PF, SF</v>
      </c>
      <c r="D157" t="s">
        <v>48</v>
      </c>
      <c r="E157">
        <v>78</v>
      </c>
      <c r="F157">
        <v>30.7</v>
      </c>
      <c r="G157">
        <v>-0.73</v>
      </c>
      <c r="H157">
        <v>1.36</v>
      </c>
      <c r="I157">
        <v>0.92</v>
      </c>
      <c r="J157">
        <v>0.59</v>
      </c>
      <c r="K157">
        <v>-0.41</v>
      </c>
      <c r="L157">
        <v>-0.45</v>
      </c>
      <c r="M157">
        <v>-0.76</v>
      </c>
      <c r="N157">
        <v>-1</v>
      </c>
      <c r="O157">
        <v>-0.3</v>
      </c>
      <c r="P157">
        <f t="shared" si="5"/>
        <v>-0.7799999999999998</v>
      </c>
      <c r="X157" s="4" t="s">
        <v>657</v>
      </c>
      <c r="Y157" s="5" t="s">
        <v>621</v>
      </c>
    </row>
    <row r="158" spans="1:25" x14ac:dyDescent="0.3">
      <c r="A158" t="s">
        <v>2531</v>
      </c>
      <c r="B158" t="s">
        <v>714</v>
      </c>
      <c r="C158" t="str">
        <f t="shared" si="4"/>
        <v xml:space="preserve"> SG, SF</v>
      </c>
      <c r="D158" t="s">
        <v>70</v>
      </c>
      <c r="E158">
        <v>67</v>
      </c>
      <c r="F158">
        <v>27</v>
      </c>
      <c r="G158">
        <v>-0.26</v>
      </c>
      <c r="H158">
        <v>0.09</v>
      </c>
      <c r="I158">
        <v>-0.45</v>
      </c>
      <c r="J158">
        <v>-0.72</v>
      </c>
      <c r="K158">
        <v>1.1100000000000001</v>
      </c>
      <c r="L158">
        <v>-0.3</v>
      </c>
      <c r="M158">
        <v>-0.34</v>
      </c>
      <c r="N158">
        <v>-0.59</v>
      </c>
      <c r="O158">
        <v>0.62</v>
      </c>
      <c r="P158">
        <f t="shared" si="5"/>
        <v>-0.84</v>
      </c>
      <c r="X158" s="6" t="s">
        <v>2462</v>
      </c>
      <c r="Y158" s="7" t="s">
        <v>669</v>
      </c>
    </row>
    <row r="159" spans="1:25" x14ac:dyDescent="0.3">
      <c r="A159" t="s">
        <v>2532</v>
      </c>
      <c r="B159" t="s">
        <v>2533</v>
      </c>
      <c r="C159" t="str">
        <f t="shared" si="4"/>
        <v xml:space="preserve"> PF</v>
      </c>
      <c r="D159" t="s">
        <v>66</v>
      </c>
      <c r="E159">
        <v>60</v>
      </c>
      <c r="F159">
        <v>19.2</v>
      </c>
      <c r="G159">
        <v>0.34</v>
      </c>
      <c r="H159">
        <v>-7.0000000000000007E-2</v>
      </c>
      <c r="I159">
        <v>-0.44</v>
      </c>
      <c r="J159">
        <v>-0.75</v>
      </c>
      <c r="K159">
        <v>-0.27</v>
      </c>
      <c r="L159">
        <v>-1.0900000000000001</v>
      </c>
      <c r="M159">
        <v>-0.5</v>
      </c>
      <c r="N159">
        <v>0.53</v>
      </c>
      <c r="O159">
        <v>1.4</v>
      </c>
      <c r="P159">
        <f t="shared" si="5"/>
        <v>-0.85000000000000009</v>
      </c>
      <c r="X159" s="4" t="s">
        <v>186</v>
      </c>
      <c r="Y159" s="5" t="s">
        <v>632</v>
      </c>
    </row>
    <row r="160" spans="1:25" x14ac:dyDescent="0.3">
      <c r="A160" t="s">
        <v>2534</v>
      </c>
      <c r="B160" t="s">
        <v>167</v>
      </c>
      <c r="C160" t="str">
        <f t="shared" si="4"/>
        <v xml:space="preserve"> PG</v>
      </c>
      <c r="D160" t="s">
        <v>36</v>
      </c>
      <c r="E160">
        <v>74</v>
      </c>
      <c r="F160">
        <v>29.4</v>
      </c>
      <c r="G160">
        <v>-0.68</v>
      </c>
      <c r="H160">
        <v>1.1100000000000001</v>
      </c>
      <c r="I160">
        <v>-0.57999999999999996</v>
      </c>
      <c r="J160">
        <v>0.14000000000000001</v>
      </c>
      <c r="K160">
        <v>-0.7</v>
      </c>
      <c r="L160">
        <v>1.39</v>
      </c>
      <c r="M160">
        <v>0.39</v>
      </c>
      <c r="N160">
        <v>-0.82</v>
      </c>
      <c r="O160">
        <v>-1.1299999999999999</v>
      </c>
      <c r="P160">
        <f t="shared" si="5"/>
        <v>-0.87999999999999978</v>
      </c>
      <c r="X160" s="6" t="s">
        <v>127</v>
      </c>
      <c r="Y160" s="7" t="s">
        <v>621</v>
      </c>
    </row>
    <row r="161" spans="1:25" x14ac:dyDescent="0.3">
      <c r="A161" t="s">
        <v>2535</v>
      </c>
      <c r="B161" t="s">
        <v>627</v>
      </c>
      <c r="C161" t="str">
        <f t="shared" ref="C161:C178" si="6">VLOOKUP($B161, $X$1:$Y$2000, 2, FALSE)</f>
        <v xml:space="preserve"> SG, SF</v>
      </c>
      <c r="D161" t="s">
        <v>9</v>
      </c>
      <c r="E161">
        <v>71</v>
      </c>
      <c r="F161">
        <v>28.5</v>
      </c>
      <c r="G161">
        <v>-0.63</v>
      </c>
      <c r="H161">
        <v>0.26</v>
      </c>
      <c r="I161">
        <v>1.24</v>
      </c>
      <c r="J161">
        <v>0.39</v>
      </c>
      <c r="K161">
        <v>-0.56000000000000005</v>
      </c>
      <c r="L161">
        <v>-0.42</v>
      </c>
      <c r="M161">
        <v>-0.64</v>
      </c>
      <c r="N161">
        <v>-0.87</v>
      </c>
      <c r="O161">
        <v>0.3</v>
      </c>
      <c r="P161">
        <f t="shared" si="5"/>
        <v>-0.92999999999999994</v>
      </c>
      <c r="X161" s="4" t="s">
        <v>2564</v>
      </c>
      <c r="Y161" s="5" t="s">
        <v>2655</v>
      </c>
    </row>
    <row r="162" spans="1:25" x14ac:dyDescent="0.3">
      <c r="A162" t="s">
        <v>2536</v>
      </c>
      <c r="B162" t="s">
        <v>106</v>
      </c>
      <c r="C162" t="str">
        <f t="shared" si="6"/>
        <v xml:space="preserve"> SG</v>
      </c>
      <c r="D162" t="s">
        <v>34</v>
      </c>
      <c r="E162">
        <v>35</v>
      </c>
      <c r="F162">
        <v>26.5</v>
      </c>
      <c r="G162">
        <v>-1.08</v>
      </c>
      <c r="H162">
        <v>-0.25</v>
      </c>
      <c r="I162">
        <v>0.28000000000000003</v>
      </c>
      <c r="J162">
        <v>0.37</v>
      </c>
      <c r="K162">
        <v>-0.41</v>
      </c>
      <c r="L162">
        <v>0.5</v>
      </c>
      <c r="M162">
        <v>0.67</v>
      </c>
      <c r="N162">
        <v>-0.53</v>
      </c>
      <c r="O162">
        <v>-0.54</v>
      </c>
      <c r="P162">
        <f t="shared" si="5"/>
        <v>-0.9900000000000001</v>
      </c>
      <c r="X162" s="6" t="s">
        <v>168</v>
      </c>
      <c r="Y162" s="7" t="s">
        <v>2650</v>
      </c>
    </row>
    <row r="163" spans="1:25" x14ac:dyDescent="0.3">
      <c r="A163" t="s">
        <v>2537</v>
      </c>
      <c r="B163" t="s">
        <v>2538</v>
      </c>
      <c r="C163" t="str">
        <f t="shared" si="6"/>
        <v xml:space="preserve"> C</v>
      </c>
      <c r="D163" t="s">
        <v>6</v>
      </c>
      <c r="E163">
        <v>70</v>
      </c>
      <c r="F163">
        <v>20.8</v>
      </c>
      <c r="G163">
        <v>1.1499999999999999</v>
      </c>
      <c r="H163">
        <v>0.14000000000000001</v>
      </c>
      <c r="I163">
        <v>-1.22</v>
      </c>
      <c r="J163">
        <v>-0.43</v>
      </c>
      <c r="K163">
        <v>0.63</v>
      </c>
      <c r="L163">
        <v>-0.81</v>
      </c>
      <c r="M163">
        <v>-0.73</v>
      </c>
      <c r="N163">
        <v>0.71</v>
      </c>
      <c r="O163">
        <v>-0.43</v>
      </c>
      <c r="P163">
        <f t="shared" si="5"/>
        <v>-0.99</v>
      </c>
      <c r="X163" s="4" t="s">
        <v>103</v>
      </c>
      <c r="Y163" s="5" t="s">
        <v>669</v>
      </c>
    </row>
    <row r="164" spans="1:25" x14ac:dyDescent="0.3">
      <c r="A164">
        <v>164</v>
      </c>
      <c r="B164" t="s">
        <v>151</v>
      </c>
      <c r="C164" t="str">
        <f t="shared" si="6"/>
        <v xml:space="preserve"> PG</v>
      </c>
      <c r="D164" t="s">
        <v>59</v>
      </c>
      <c r="E164">
        <v>70</v>
      </c>
      <c r="F164">
        <v>22.5</v>
      </c>
      <c r="G164">
        <v>-0.94</v>
      </c>
      <c r="H164">
        <v>0.68</v>
      </c>
      <c r="I164">
        <v>-0.84</v>
      </c>
      <c r="J164">
        <v>-0.92</v>
      </c>
      <c r="K164">
        <v>-0.85</v>
      </c>
      <c r="L164">
        <v>1.5</v>
      </c>
      <c r="M164">
        <v>1.18</v>
      </c>
      <c r="N164">
        <v>-1.03</v>
      </c>
      <c r="O164">
        <v>0.19</v>
      </c>
      <c r="P164">
        <f t="shared" si="5"/>
        <v>-1.0300000000000002</v>
      </c>
      <c r="X164" s="6" t="s">
        <v>2658</v>
      </c>
      <c r="Y164" s="7" t="s">
        <v>626</v>
      </c>
    </row>
    <row r="165" spans="1:25" x14ac:dyDescent="0.3">
      <c r="A165" t="s">
        <v>2539</v>
      </c>
      <c r="B165" t="s">
        <v>143</v>
      </c>
      <c r="C165" t="str">
        <f t="shared" si="6"/>
        <v xml:space="preserve"> SG, PG</v>
      </c>
      <c r="D165" t="s">
        <v>34</v>
      </c>
      <c r="E165">
        <v>70</v>
      </c>
      <c r="F165">
        <v>27</v>
      </c>
      <c r="G165">
        <v>-0.49</v>
      </c>
      <c r="H165">
        <v>0.34</v>
      </c>
      <c r="I165">
        <v>0.3</v>
      </c>
      <c r="J165">
        <v>0.24</v>
      </c>
      <c r="K165">
        <v>-0.01</v>
      </c>
      <c r="L165">
        <v>0.3</v>
      </c>
      <c r="M165">
        <v>-0.84</v>
      </c>
      <c r="N165">
        <v>-0.56999999999999995</v>
      </c>
      <c r="O165">
        <v>-0.35</v>
      </c>
      <c r="P165">
        <f t="shared" si="5"/>
        <v>-1.08</v>
      </c>
      <c r="X165" s="4" t="s">
        <v>132</v>
      </c>
      <c r="Y165" s="5" t="s">
        <v>632</v>
      </c>
    </row>
    <row r="166" spans="1:25" x14ac:dyDescent="0.3">
      <c r="A166" t="s">
        <v>2540</v>
      </c>
      <c r="B166" t="s">
        <v>191</v>
      </c>
      <c r="C166" t="str">
        <f t="shared" si="6"/>
        <v xml:space="preserve"> PG</v>
      </c>
      <c r="D166" t="s">
        <v>18</v>
      </c>
      <c r="E166">
        <v>70</v>
      </c>
      <c r="F166">
        <v>26.4</v>
      </c>
      <c r="G166">
        <v>0.32</v>
      </c>
      <c r="H166">
        <v>0.24</v>
      </c>
      <c r="I166">
        <v>-0.53</v>
      </c>
      <c r="J166">
        <v>-0.39</v>
      </c>
      <c r="K166">
        <v>-1.17</v>
      </c>
      <c r="L166">
        <v>0.33</v>
      </c>
      <c r="M166">
        <v>-0.39</v>
      </c>
      <c r="N166">
        <v>-0.5</v>
      </c>
      <c r="O166">
        <v>0.99</v>
      </c>
      <c r="P166">
        <f t="shared" si="5"/>
        <v>-1.0999999999999999</v>
      </c>
      <c r="X166" s="6" t="s">
        <v>633</v>
      </c>
      <c r="Y166" s="7" t="s">
        <v>621</v>
      </c>
    </row>
    <row r="167" spans="1:25" x14ac:dyDescent="0.3">
      <c r="A167" t="s">
        <v>2541</v>
      </c>
      <c r="B167" t="s">
        <v>631</v>
      </c>
      <c r="C167" t="str">
        <f t="shared" si="6"/>
        <v xml:space="preserve"> PF, SF</v>
      </c>
      <c r="D167" t="s">
        <v>43</v>
      </c>
      <c r="E167">
        <v>74</v>
      </c>
      <c r="F167">
        <v>28.1</v>
      </c>
      <c r="G167">
        <v>-0.44</v>
      </c>
      <c r="H167">
        <v>-0.39</v>
      </c>
      <c r="I167">
        <v>0.5</v>
      </c>
      <c r="J167">
        <v>0.23</v>
      </c>
      <c r="K167">
        <v>0.5</v>
      </c>
      <c r="L167">
        <v>-0.47</v>
      </c>
      <c r="M167">
        <v>-1.06</v>
      </c>
      <c r="N167">
        <v>0.11</v>
      </c>
      <c r="O167">
        <v>-0.15</v>
      </c>
      <c r="P167">
        <f t="shared" si="5"/>
        <v>-1.17</v>
      </c>
      <c r="X167" s="4" t="s">
        <v>679</v>
      </c>
      <c r="Y167" s="5" t="s">
        <v>2653</v>
      </c>
    </row>
    <row r="168" spans="1:25" x14ac:dyDescent="0.3">
      <c r="A168" t="s">
        <v>2542</v>
      </c>
      <c r="B168" t="s">
        <v>200</v>
      </c>
      <c r="C168" t="str">
        <f t="shared" si="6"/>
        <v xml:space="preserve"> SG, SF</v>
      </c>
      <c r="D168" t="s">
        <v>66</v>
      </c>
      <c r="E168">
        <v>78</v>
      </c>
      <c r="F168">
        <v>27.1</v>
      </c>
      <c r="G168">
        <v>-0.7</v>
      </c>
      <c r="H168">
        <v>-0.13</v>
      </c>
      <c r="I168">
        <v>0.54</v>
      </c>
      <c r="J168">
        <v>-0.61</v>
      </c>
      <c r="K168">
        <v>-0.73</v>
      </c>
      <c r="L168">
        <v>-0.64</v>
      </c>
      <c r="M168">
        <v>0.08</v>
      </c>
      <c r="N168">
        <v>-0.02</v>
      </c>
      <c r="O168">
        <v>1.01</v>
      </c>
      <c r="P168">
        <f t="shared" si="5"/>
        <v>-1.2</v>
      </c>
      <c r="X168" s="6" t="s">
        <v>635</v>
      </c>
      <c r="Y168" s="7" t="s">
        <v>632</v>
      </c>
    </row>
    <row r="169" spans="1:25" x14ac:dyDescent="0.3">
      <c r="A169" t="s">
        <v>2543</v>
      </c>
      <c r="B169" t="s">
        <v>2544</v>
      </c>
      <c r="C169" t="str">
        <f t="shared" si="6"/>
        <v xml:space="preserve"> SG</v>
      </c>
      <c r="D169" t="s">
        <v>6</v>
      </c>
      <c r="E169">
        <v>73</v>
      </c>
      <c r="F169">
        <v>31.8</v>
      </c>
      <c r="G169">
        <v>-0.84</v>
      </c>
      <c r="H169">
        <v>0.09</v>
      </c>
      <c r="I169">
        <v>0.83</v>
      </c>
      <c r="J169">
        <v>0.66</v>
      </c>
      <c r="K169">
        <v>-0.55000000000000004</v>
      </c>
      <c r="L169">
        <v>-0.17</v>
      </c>
      <c r="M169">
        <v>0.95</v>
      </c>
      <c r="N169">
        <v>-0.78</v>
      </c>
      <c r="O169">
        <v>-1.41</v>
      </c>
      <c r="P169">
        <f t="shared" si="5"/>
        <v>-1.2200000000000002</v>
      </c>
      <c r="X169" s="4" t="s">
        <v>151</v>
      </c>
      <c r="Y169" s="5" t="s">
        <v>2650</v>
      </c>
    </row>
    <row r="170" spans="1:25" x14ac:dyDescent="0.3">
      <c r="A170" t="s">
        <v>2545</v>
      </c>
      <c r="B170" t="s">
        <v>2546</v>
      </c>
      <c r="C170" t="str">
        <f t="shared" si="6"/>
        <v xml:space="preserve"> PF</v>
      </c>
      <c r="D170" t="s">
        <v>55</v>
      </c>
      <c r="E170">
        <v>70</v>
      </c>
      <c r="F170">
        <v>27.3</v>
      </c>
      <c r="G170">
        <v>-0.66</v>
      </c>
      <c r="H170">
        <v>-0.1</v>
      </c>
      <c r="I170">
        <v>0.38</v>
      </c>
      <c r="J170">
        <v>-0.02</v>
      </c>
      <c r="K170">
        <v>0.37</v>
      </c>
      <c r="L170">
        <v>-0.05</v>
      </c>
      <c r="M170">
        <v>-1.0900000000000001</v>
      </c>
      <c r="N170">
        <v>1.21</v>
      </c>
      <c r="O170">
        <v>-1.31</v>
      </c>
      <c r="P170">
        <f t="shared" si="5"/>
        <v>-1.2700000000000002</v>
      </c>
      <c r="X170" s="6" t="s">
        <v>643</v>
      </c>
      <c r="Y170" s="7" t="s">
        <v>2650</v>
      </c>
    </row>
    <row r="171" spans="1:25" x14ac:dyDescent="0.3">
      <c r="A171" t="s">
        <v>2547</v>
      </c>
      <c r="B171" t="s">
        <v>2548</v>
      </c>
      <c r="C171" t="str">
        <f t="shared" si="6"/>
        <v xml:space="preserve"> C, PF</v>
      </c>
      <c r="D171" t="s">
        <v>28</v>
      </c>
      <c r="E171">
        <v>67</v>
      </c>
      <c r="F171">
        <v>20.8</v>
      </c>
      <c r="G171">
        <v>1.74</v>
      </c>
      <c r="H171">
        <v>-2.76</v>
      </c>
      <c r="I171">
        <v>-1.77</v>
      </c>
      <c r="J171">
        <v>-0.91</v>
      </c>
      <c r="K171">
        <v>0.38</v>
      </c>
      <c r="L171">
        <v>-0.91</v>
      </c>
      <c r="M171">
        <v>-0.22</v>
      </c>
      <c r="N171">
        <v>2.1</v>
      </c>
      <c r="O171">
        <v>1.05</v>
      </c>
      <c r="P171">
        <f t="shared" si="5"/>
        <v>-1.3</v>
      </c>
      <c r="X171" s="4" t="s">
        <v>119</v>
      </c>
      <c r="Y171" s="5" t="s">
        <v>2654</v>
      </c>
    </row>
    <row r="172" spans="1:25" x14ac:dyDescent="0.3">
      <c r="A172" t="s">
        <v>2549</v>
      </c>
      <c r="B172" t="s">
        <v>641</v>
      </c>
      <c r="C172" t="str">
        <f t="shared" si="6"/>
        <v xml:space="preserve"> SF, PF</v>
      </c>
      <c r="D172" t="s">
        <v>46</v>
      </c>
      <c r="E172">
        <v>70</v>
      </c>
      <c r="F172">
        <v>30.2</v>
      </c>
      <c r="G172">
        <v>0.45</v>
      </c>
      <c r="H172">
        <v>-0.41</v>
      </c>
      <c r="I172">
        <v>-0.84</v>
      </c>
      <c r="J172">
        <v>-0.51</v>
      </c>
      <c r="K172">
        <v>0.03</v>
      </c>
      <c r="L172">
        <v>-0.66</v>
      </c>
      <c r="M172">
        <v>0.28000000000000003</v>
      </c>
      <c r="N172">
        <v>0.23</v>
      </c>
      <c r="O172">
        <v>0.05</v>
      </c>
      <c r="P172">
        <f t="shared" si="5"/>
        <v>-1.38</v>
      </c>
      <c r="X172" s="6" t="s">
        <v>640</v>
      </c>
      <c r="Y172" s="7" t="s">
        <v>632</v>
      </c>
    </row>
    <row r="173" spans="1:25" x14ac:dyDescent="0.3">
      <c r="A173" t="s">
        <v>2550</v>
      </c>
      <c r="B173" t="s">
        <v>672</v>
      </c>
      <c r="C173" t="str">
        <f t="shared" si="6"/>
        <v xml:space="preserve"> SG</v>
      </c>
      <c r="D173" t="s">
        <v>71</v>
      </c>
      <c r="E173">
        <v>73</v>
      </c>
      <c r="F173">
        <v>25.2</v>
      </c>
      <c r="G173">
        <v>0.02</v>
      </c>
      <c r="H173">
        <v>0.21</v>
      </c>
      <c r="I173">
        <v>0.36</v>
      </c>
      <c r="J173">
        <v>-0.43</v>
      </c>
      <c r="K173">
        <v>-0.53</v>
      </c>
      <c r="L173">
        <v>-0.4</v>
      </c>
      <c r="M173">
        <v>-0.5</v>
      </c>
      <c r="N173">
        <v>-0.71</v>
      </c>
      <c r="O173">
        <v>0.6</v>
      </c>
      <c r="P173">
        <f t="shared" si="5"/>
        <v>-1.38</v>
      </c>
      <c r="X173" s="4" t="s">
        <v>625</v>
      </c>
      <c r="Y173" s="5" t="s">
        <v>632</v>
      </c>
    </row>
    <row r="174" spans="1:25" x14ac:dyDescent="0.3">
      <c r="A174" t="s">
        <v>2551</v>
      </c>
      <c r="B174" t="s">
        <v>628</v>
      </c>
      <c r="C174" t="str">
        <f t="shared" si="6"/>
        <v xml:space="preserve"> PF</v>
      </c>
      <c r="D174" t="s">
        <v>74</v>
      </c>
      <c r="E174">
        <v>62</v>
      </c>
      <c r="F174">
        <v>26.7</v>
      </c>
      <c r="G174">
        <v>0.92</v>
      </c>
      <c r="H174">
        <v>-0.88</v>
      </c>
      <c r="I174">
        <v>-0.8</v>
      </c>
      <c r="J174">
        <v>0.15</v>
      </c>
      <c r="K174">
        <v>1.0900000000000001</v>
      </c>
      <c r="L174">
        <v>-0.92</v>
      </c>
      <c r="M174">
        <v>-1.04</v>
      </c>
      <c r="N174">
        <v>-0.09</v>
      </c>
      <c r="O174">
        <v>0.16</v>
      </c>
      <c r="P174">
        <f t="shared" si="5"/>
        <v>-1.4100000000000001</v>
      </c>
      <c r="X174" s="6" t="s">
        <v>641</v>
      </c>
      <c r="Y174" s="7" t="s">
        <v>622</v>
      </c>
    </row>
    <row r="175" spans="1:25" x14ac:dyDescent="0.3">
      <c r="A175" t="s">
        <v>2552</v>
      </c>
      <c r="B175" t="s">
        <v>2355</v>
      </c>
      <c r="C175" t="str">
        <f t="shared" si="6"/>
        <v xml:space="preserve"> SF</v>
      </c>
      <c r="D175" t="s">
        <v>7</v>
      </c>
      <c r="E175">
        <v>68</v>
      </c>
      <c r="F175">
        <v>22.1</v>
      </c>
      <c r="G175">
        <v>-0.27</v>
      </c>
      <c r="H175">
        <v>0.05</v>
      </c>
      <c r="I175">
        <v>-0.26</v>
      </c>
      <c r="J175">
        <v>-0.8</v>
      </c>
      <c r="K175">
        <v>-0.38</v>
      </c>
      <c r="L175">
        <v>-0.67</v>
      </c>
      <c r="M175">
        <v>-0.14000000000000001</v>
      </c>
      <c r="N175">
        <v>-0.11</v>
      </c>
      <c r="O175">
        <v>1.18</v>
      </c>
      <c r="P175">
        <f t="shared" si="5"/>
        <v>-1.4000000000000001</v>
      </c>
      <c r="X175" s="4" t="s">
        <v>2538</v>
      </c>
      <c r="Y175" s="5" t="s">
        <v>632</v>
      </c>
    </row>
    <row r="176" spans="1:25" x14ac:dyDescent="0.3">
      <c r="A176" t="s">
        <v>2553</v>
      </c>
      <c r="B176" t="s">
        <v>187</v>
      </c>
      <c r="C176" t="str">
        <f t="shared" si="6"/>
        <v xml:space="preserve"> SF</v>
      </c>
      <c r="D176" t="s">
        <v>24</v>
      </c>
      <c r="E176">
        <v>72</v>
      </c>
      <c r="F176">
        <v>26.7</v>
      </c>
      <c r="G176">
        <v>-0.65</v>
      </c>
      <c r="H176">
        <v>0.1</v>
      </c>
      <c r="I176">
        <v>0.65</v>
      </c>
      <c r="J176">
        <v>-0.38</v>
      </c>
      <c r="K176">
        <v>-0.44</v>
      </c>
      <c r="L176">
        <v>-0.61</v>
      </c>
      <c r="M176">
        <v>-0.53</v>
      </c>
      <c r="N176">
        <v>-0.48</v>
      </c>
      <c r="O176">
        <v>0.91</v>
      </c>
      <c r="P176">
        <f t="shared" si="5"/>
        <v>-1.4299999999999997</v>
      </c>
      <c r="X176" s="6" t="s">
        <v>634</v>
      </c>
      <c r="Y176" s="7" t="s">
        <v>632</v>
      </c>
    </row>
    <row r="177" spans="1:25" x14ac:dyDescent="0.3">
      <c r="A177" t="s">
        <v>2554</v>
      </c>
      <c r="B177" t="s">
        <v>688</v>
      </c>
      <c r="C177" t="str">
        <f t="shared" si="6"/>
        <v xml:space="preserve"> PF, SF</v>
      </c>
      <c r="D177" t="s">
        <v>11</v>
      </c>
      <c r="E177">
        <v>68</v>
      </c>
      <c r="F177">
        <v>20.100000000000001</v>
      </c>
      <c r="G177">
        <v>0.8</v>
      </c>
      <c r="H177">
        <v>-0.13</v>
      </c>
      <c r="I177">
        <v>-1</v>
      </c>
      <c r="J177">
        <v>-1.17</v>
      </c>
      <c r="K177">
        <v>-0.16</v>
      </c>
      <c r="L177">
        <v>0.06</v>
      </c>
      <c r="M177">
        <v>-0.17</v>
      </c>
      <c r="N177">
        <v>-7.0000000000000007E-2</v>
      </c>
      <c r="O177">
        <v>0.39</v>
      </c>
      <c r="P177">
        <f t="shared" si="5"/>
        <v>-1.4499999999999997</v>
      </c>
      <c r="X177" s="4" t="s">
        <v>200</v>
      </c>
      <c r="Y177" s="5" t="s">
        <v>630</v>
      </c>
    </row>
    <row r="178" spans="1:25" x14ac:dyDescent="0.3">
      <c r="A178" t="s">
        <v>2555</v>
      </c>
      <c r="B178" t="s">
        <v>186</v>
      </c>
      <c r="C178" t="str">
        <f t="shared" si="6"/>
        <v xml:space="preserve"> C</v>
      </c>
      <c r="D178" t="s">
        <v>36</v>
      </c>
      <c r="E178">
        <v>60</v>
      </c>
      <c r="F178">
        <v>18.399999999999999</v>
      </c>
      <c r="G178">
        <v>1.63</v>
      </c>
      <c r="H178">
        <v>0</v>
      </c>
      <c r="I178">
        <v>-1.77</v>
      </c>
      <c r="J178">
        <v>-0.85</v>
      </c>
      <c r="K178">
        <v>1.19</v>
      </c>
      <c r="L178">
        <v>-1.02</v>
      </c>
      <c r="M178">
        <v>-1.45</v>
      </c>
      <c r="N178">
        <v>-0.11</v>
      </c>
      <c r="O178">
        <v>0.94</v>
      </c>
      <c r="P178">
        <f t="shared" si="5"/>
        <v>-1.44</v>
      </c>
      <c r="X178" s="6" t="s">
        <v>670</v>
      </c>
      <c r="Y178" s="7" t="s">
        <v>669</v>
      </c>
    </row>
    <row r="179" spans="1:25" x14ac:dyDescent="0.3">
      <c r="B179" t="s">
        <v>2699</v>
      </c>
      <c r="E179">
        <v>82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f t="shared" si="5"/>
        <v>0</v>
      </c>
      <c r="X179" s="4" t="s">
        <v>2346</v>
      </c>
      <c r="Y179" s="5" t="s">
        <v>669</v>
      </c>
    </row>
    <row r="180" spans="1:25" x14ac:dyDescent="0.3">
      <c r="B180" t="s">
        <v>2700</v>
      </c>
      <c r="E180">
        <v>82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f t="shared" si="5"/>
        <v>0</v>
      </c>
      <c r="X180" s="6" t="s">
        <v>202</v>
      </c>
      <c r="Y180" s="7" t="s">
        <v>630</v>
      </c>
    </row>
    <row r="181" spans="1:25" x14ac:dyDescent="0.3">
      <c r="B181" t="s">
        <v>2701</v>
      </c>
      <c r="E181">
        <v>82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f t="shared" si="5"/>
        <v>0</v>
      </c>
      <c r="X181" s="4" t="s">
        <v>642</v>
      </c>
      <c r="Y181" s="5" t="s">
        <v>687</v>
      </c>
    </row>
    <row r="182" spans="1:25" x14ac:dyDescent="0.3">
      <c r="B182" t="s">
        <v>2702</v>
      </c>
      <c r="E182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f t="shared" si="5"/>
        <v>0</v>
      </c>
      <c r="X182" s="6" t="s">
        <v>638</v>
      </c>
      <c r="Y182" s="7" t="s">
        <v>630</v>
      </c>
    </row>
    <row r="183" spans="1:25" x14ac:dyDescent="0.3">
      <c r="B183" t="s">
        <v>2703</v>
      </c>
      <c r="E183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f t="shared" si="5"/>
        <v>0</v>
      </c>
      <c r="X183" s="4" t="s">
        <v>177</v>
      </c>
      <c r="Y183" s="5" t="s">
        <v>687</v>
      </c>
    </row>
    <row r="184" spans="1:25" x14ac:dyDescent="0.3">
      <c r="B184" t="s">
        <v>2704</v>
      </c>
      <c r="E184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f t="shared" si="5"/>
        <v>0</v>
      </c>
      <c r="X184" s="6" t="s">
        <v>125</v>
      </c>
      <c r="Y184" s="7" t="s">
        <v>622</v>
      </c>
    </row>
    <row r="185" spans="1:25" x14ac:dyDescent="0.3">
      <c r="B185" t="s">
        <v>2705</v>
      </c>
      <c r="E185">
        <v>82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f t="shared" si="5"/>
        <v>0</v>
      </c>
      <c r="X185" s="4" t="s">
        <v>2562</v>
      </c>
      <c r="Y185" s="5" t="s">
        <v>2655</v>
      </c>
    </row>
    <row r="186" spans="1:25" x14ac:dyDescent="0.3">
      <c r="B186" t="s">
        <v>2706</v>
      </c>
      <c r="E186">
        <v>82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f t="shared" si="5"/>
        <v>0</v>
      </c>
      <c r="X186" s="6" t="s">
        <v>713</v>
      </c>
      <c r="Y186" s="7" t="s">
        <v>2653</v>
      </c>
    </row>
    <row r="187" spans="1:25" x14ac:dyDescent="0.3">
      <c r="B187" t="s">
        <v>2707</v>
      </c>
      <c r="E187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f t="shared" si="5"/>
        <v>0</v>
      </c>
      <c r="X187" s="4" t="s">
        <v>2572</v>
      </c>
      <c r="Y187" s="5" t="s">
        <v>622</v>
      </c>
    </row>
    <row r="188" spans="1:25" x14ac:dyDescent="0.3">
      <c r="B188" t="s">
        <v>2708</v>
      </c>
      <c r="E188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f t="shared" si="5"/>
        <v>0</v>
      </c>
      <c r="X188" s="6" t="s">
        <v>663</v>
      </c>
      <c r="Y188" s="7" t="s">
        <v>630</v>
      </c>
    </row>
    <row r="189" spans="1:25" x14ac:dyDescent="0.3">
      <c r="B189" t="s">
        <v>7058</v>
      </c>
      <c r="E189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f t="shared" si="5"/>
        <v>0</v>
      </c>
      <c r="X189" s="4" t="s">
        <v>154</v>
      </c>
      <c r="Y189" s="5" t="s">
        <v>632</v>
      </c>
    </row>
    <row r="190" spans="1:25" x14ac:dyDescent="0.3">
      <c r="B190" t="s">
        <v>7059</v>
      </c>
      <c r="E190">
        <v>82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f t="shared" si="5"/>
        <v>0</v>
      </c>
      <c r="X190" s="6" t="s">
        <v>2565</v>
      </c>
      <c r="Y190" s="7" t="s">
        <v>2650</v>
      </c>
    </row>
    <row r="191" spans="1:25" x14ac:dyDescent="0.3">
      <c r="B191" t="s">
        <v>7060</v>
      </c>
      <c r="E191">
        <v>82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f t="shared" si="5"/>
        <v>0</v>
      </c>
      <c r="X191" s="4" t="s">
        <v>139</v>
      </c>
      <c r="Y191" s="5" t="s">
        <v>632</v>
      </c>
    </row>
    <row r="192" spans="1:25" x14ac:dyDescent="0.3">
      <c r="B192" t="s">
        <v>7061</v>
      </c>
      <c r="E192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f t="shared" si="5"/>
        <v>0</v>
      </c>
      <c r="X192" s="6" t="s">
        <v>660</v>
      </c>
      <c r="Y192" s="7" t="s">
        <v>2651</v>
      </c>
    </row>
    <row r="193" spans="2:25" x14ac:dyDescent="0.3">
      <c r="B193" t="s">
        <v>7062</v>
      </c>
      <c r="E193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f t="shared" si="5"/>
        <v>0</v>
      </c>
      <c r="X193" s="4" t="s">
        <v>137</v>
      </c>
      <c r="Y193" s="5" t="s">
        <v>621</v>
      </c>
    </row>
    <row r="194" spans="2:25" x14ac:dyDescent="0.3">
      <c r="B194" t="s">
        <v>7063</v>
      </c>
      <c r="E194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f t="shared" si="5"/>
        <v>0</v>
      </c>
      <c r="X194" s="6" t="s">
        <v>191</v>
      </c>
      <c r="Y194" s="7" t="s">
        <v>2650</v>
      </c>
    </row>
    <row r="195" spans="2:25" x14ac:dyDescent="0.3">
      <c r="B195" t="s">
        <v>7064</v>
      </c>
      <c r="E195">
        <v>82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f t="shared" ref="P195:P218" si="7">SUM($G195:$O195)</f>
        <v>0</v>
      </c>
      <c r="X195" s="4" t="s">
        <v>141</v>
      </c>
      <c r="Y195" s="5" t="s">
        <v>2650</v>
      </c>
    </row>
    <row r="196" spans="2:25" x14ac:dyDescent="0.3">
      <c r="B196" t="s">
        <v>7065</v>
      </c>
      <c r="E196">
        <v>82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f t="shared" si="7"/>
        <v>0</v>
      </c>
      <c r="X196" s="6" t="s">
        <v>175</v>
      </c>
      <c r="Y196" s="7" t="s">
        <v>2653</v>
      </c>
    </row>
    <row r="197" spans="2:25" x14ac:dyDescent="0.3">
      <c r="B197" t="s">
        <v>7066</v>
      </c>
      <c r="E197">
        <v>82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f t="shared" si="7"/>
        <v>0</v>
      </c>
      <c r="X197" s="4" t="s">
        <v>648</v>
      </c>
      <c r="Y197" s="5" t="s">
        <v>626</v>
      </c>
    </row>
    <row r="198" spans="2:25" x14ac:dyDescent="0.3">
      <c r="B198" t="s">
        <v>7067</v>
      </c>
      <c r="E198">
        <v>82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f t="shared" si="7"/>
        <v>0</v>
      </c>
      <c r="X198" s="6" t="s">
        <v>120</v>
      </c>
      <c r="Y198" s="7" t="s">
        <v>632</v>
      </c>
    </row>
    <row r="199" spans="2:25" x14ac:dyDescent="0.3">
      <c r="B199" t="s">
        <v>7068</v>
      </c>
      <c r="E199">
        <v>82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f t="shared" si="7"/>
        <v>0</v>
      </c>
      <c r="X199" s="4" t="s">
        <v>644</v>
      </c>
      <c r="Y199" s="5" t="s">
        <v>632</v>
      </c>
    </row>
    <row r="200" spans="2:25" x14ac:dyDescent="0.3">
      <c r="B200" t="s">
        <v>7069</v>
      </c>
      <c r="E200">
        <v>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f t="shared" si="7"/>
        <v>0</v>
      </c>
      <c r="X200" s="6" t="s">
        <v>646</v>
      </c>
      <c r="Y200" s="7" t="s">
        <v>669</v>
      </c>
    </row>
    <row r="201" spans="2:25" x14ac:dyDescent="0.3">
      <c r="B201" t="s">
        <v>7070</v>
      </c>
      <c r="E201">
        <v>82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f t="shared" si="7"/>
        <v>0</v>
      </c>
      <c r="X201" s="4" t="s">
        <v>2659</v>
      </c>
      <c r="Y201" s="5" t="s">
        <v>632</v>
      </c>
    </row>
    <row r="202" spans="2:25" x14ac:dyDescent="0.3">
      <c r="B202" t="s">
        <v>7071</v>
      </c>
      <c r="E202">
        <v>82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f t="shared" si="7"/>
        <v>0</v>
      </c>
      <c r="X202" s="6" t="s">
        <v>2598</v>
      </c>
      <c r="Y202" s="7" t="s">
        <v>632</v>
      </c>
    </row>
    <row r="203" spans="2:25" x14ac:dyDescent="0.3">
      <c r="B203" t="s">
        <v>7072</v>
      </c>
      <c r="E203">
        <v>82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f t="shared" si="7"/>
        <v>0</v>
      </c>
      <c r="X203" s="4" t="s">
        <v>2355</v>
      </c>
      <c r="Y203" s="5" t="s">
        <v>626</v>
      </c>
    </row>
    <row r="204" spans="2:25" x14ac:dyDescent="0.3">
      <c r="B204" t="s">
        <v>7073</v>
      </c>
      <c r="E204">
        <v>82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f t="shared" si="7"/>
        <v>0</v>
      </c>
      <c r="X204" s="6" t="s">
        <v>203</v>
      </c>
      <c r="Y204" s="7" t="s">
        <v>2650</v>
      </c>
    </row>
    <row r="205" spans="2:25" x14ac:dyDescent="0.3">
      <c r="B205" t="s">
        <v>7074</v>
      </c>
      <c r="E205">
        <v>82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f t="shared" si="7"/>
        <v>0</v>
      </c>
      <c r="X205" s="4" t="s">
        <v>2556</v>
      </c>
      <c r="Y205" s="5" t="s">
        <v>622</v>
      </c>
    </row>
    <row r="206" spans="2:25" x14ac:dyDescent="0.3">
      <c r="B206" t="s">
        <v>7075</v>
      </c>
      <c r="E206">
        <v>82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f t="shared" si="7"/>
        <v>0</v>
      </c>
      <c r="X206" s="6" t="s">
        <v>201</v>
      </c>
      <c r="Y206" s="7" t="s">
        <v>2654</v>
      </c>
    </row>
    <row r="207" spans="2:25" x14ac:dyDescent="0.3">
      <c r="B207" t="s">
        <v>7076</v>
      </c>
      <c r="E207">
        <v>82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f t="shared" si="7"/>
        <v>0</v>
      </c>
      <c r="X207" s="4" t="s">
        <v>144</v>
      </c>
      <c r="Y207" s="5" t="s">
        <v>669</v>
      </c>
    </row>
    <row r="208" spans="2:25" x14ac:dyDescent="0.3">
      <c r="B208" t="s">
        <v>7077</v>
      </c>
      <c r="E208">
        <v>82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f t="shared" si="7"/>
        <v>0</v>
      </c>
      <c r="X208" s="6" t="s">
        <v>2568</v>
      </c>
      <c r="Y208" s="7" t="s">
        <v>687</v>
      </c>
    </row>
    <row r="209" spans="1:25" x14ac:dyDescent="0.3">
      <c r="B209" t="s">
        <v>7078</v>
      </c>
      <c r="E209">
        <v>82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f t="shared" si="7"/>
        <v>0</v>
      </c>
      <c r="X209" s="4" t="s">
        <v>649</v>
      </c>
      <c r="Y209" s="5" t="s">
        <v>2654</v>
      </c>
    </row>
    <row r="210" spans="1:25" x14ac:dyDescent="0.3">
      <c r="B210" t="s">
        <v>7079</v>
      </c>
      <c r="E210">
        <v>82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f t="shared" si="7"/>
        <v>0</v>
      </c>
      <c r="X210" s="6" t="s">
        <v>2578</v>
      </c>
      <c r="Y210" s="7" t="s">
        <v>669</v>
      </c>
    </row>
    <row r="211" spans="1:25" x14ac:dyDescent="0.3">
      <c r="B211" t="s">
        <v>7080</v>
      </c>
      <c r="E211">
        <v>82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f t="shared" si="7"/>
        <v>0</v>
      </c>
      <c r="X211" s="4" t="s">
        <v>2593</v>
      </c>
      <c r="Y211" s="5" t="s">
        <v>626</v>
      </c>
    </row>
    <row r="212" spans="1:25" x14ac:dyDescent="0.3">
      <c r="B212" t="s">
        <v>7081</v>
      </c>
      <c r="E212">
        <v>82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f t="shared" si="7"/>
        <v>0</v>
      </c>
      <c r="X212" s="6" t="s">
        <v>2546</v>
      </c>
      <c r="Y212" s="7" t="s">
        <v>669</v>
      </c>
    </row>
    <row r="213" spans="1:25" x14ac:dyDescent="0.3">
      <c r="B213" t="s">
        <v>7082</v>
      </c>
      <c r="E213">
        <v>82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f t="shared" si="7"/>
        <v>0</v>
      </c>
      <c r="X213" s="4" t="s">
        <v>2577</v>
      </c>
      <c r="Y213" s="5" t="s">
        <v>632</v>
      </c>
    </row>
    <row r="214" spans="1:25" x14ac:dyDescent="0.3">
      <c r="B214" t="s">
        <v>7083</v>
      </c>
      <c r="E214">
        <v>82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f t="shared" si="7"/>
        <v>0</v>
      </c>
      <c r="X214" s="6" t="s">
        <v>2477</v>
      </c>
      <c r="Y214" s="7" t="s">
        <v>632</v>
      </c>
    </row>
    <row r="215" spans="1:25" x14ac:dyDescent="0.3">
      <c r="B215" t="s">
        <v>7084</v>
      </c>
      <c r="E215">
        <v>82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f t="shared" si="7"/>
        <v>0</v>
      </c>
      <c r="X215" s="4" t="s">
        <v>2605</v>
      </c>
      <c r="Y215" s="5" t="s">
        <v>2650</v>
      </c>
    </row>
    <row r="216" spans="1:25" x14ac:dyDescent="0.3">
      <c r="B216" t="s">
        <v>7085</v>
      </c>
      <c r="E216">
        <v>82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f t="shared" si="7"/>
        <v>0</v>
      </c>
      <c r="X216" s="6" t="s">
        <v>680</v>
      </c>
      <c r="Y216" s="7" t="s">
        <v>626</v>
      </c>
    </row>
    <row r="217" spans="1:25" x14ac:dyDescent="0.3">
      <c r="B217" t="s">
        <v>7086</v>
      </c>
      <c r="E217">
        <v>82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f t="shared" si="7"/>
        <v>0</v>
      </c>
      <c r="X217" s="4" t="s">
        <v>2586</v>
      </c>
      <c r="Y217" s="5" t="s">
        <v>687</v>
      </c>
    </row>
    <row r="218" spans="1:25" x14ac:dyDescent="0.3">
      <c r="B218" t="s">
        <v>7087</v>
      </c>
      <c r="E218">
        <v>82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f t="shared" si="7"/>
        <v>0</v>
      </c>
      <c r="X218" s="6" t="s">
        <v>2660</v>
      </c>
      <c r="Y218" s="7" t="s">
        <v>687</v>
      </c>
    </row>
    <row r="219" spans="1:25" x14ac:dyDescent="0.3">
      <c r="X219" s="4" t="s">
        <v>189</v>
      </c>
      <c r="Y219" s="5" t="s">
        <v>2654</v>
      </c>
    </row>
    <row r="220" spans="1:25" x14ac:dyDescent="0.3">
      <c r="X220" s="6" t="s">
        <v>645</v>
      </c>
      <c r="Y220" s="7" t="s">
        <v>626</v>
      </c>
    </row>
    <row r="221" spans="1:25" x14ac:dyDescent="0.3">
      <c r="X221" s="4" t="s">
        <v>714</v>
      </c>
      <c r="Y221" s="5" t="s">
        <v>630</v>
      </c>
    </row>
    <row r="222" spans="1:25" x14ac:dyDescent="0.3">
      <c r="A222">
        <v>414</v>
      </c>
      <c r="B222" t="s">
        <v>2709</v>
      </c>
      <c r="C222" t="e">
        <f>VLOOKUP($B222, $X$1:$Y$2000, 2, FALSE)</f>
        <v>#N/A</v>
      </c>
      <c r="D222" t="s">
        <v>36</v>
      </c>
      <c r="G222">
        <v>0.13</v>
      </c>
      <c r="H222">
        <v>-0.02</v>
      </c>
      <c r="I222">
        <v>-1.77</v>
      </c>
      <c r="J222">
        <v>-2.09</v>
      </c>
      <c r="K222">
        <v>-2.0499999999999998</v>
      </c>
      <c r="L222">
        <v>-1.46</v>
      </c>
      <c r="M222">
        <v>-2.4300000000000002</v>
      </c>
      <c r="N222">
        <v>-1.23</v>
      </c>
      <c r="O222">
        <v>1.87</v>
      </c>
      <c r="P222">
        <f>SUM($G222:$O222)</f>
        <v>-9.0500000000000007</v>
      </c>
      <c r="X222" s="6" t="s">
        <v>662</v>
      </c>
      <c r="Y222" s="7" t="s">
        <v>2650</v>
      </c>
    </row>
    <row r="223" spans="1:25" x14ac:dyDescent="0.3">
      <c r="X223" s="4" t="s">
        <v>661</v>
      </c>
      <c r="Y223" s="5" t="s">
        <v>2650</v>
      </c>
    </row>
    <row r="224" spans="1:25" x14ac:dyDescent="0.3">
      <c r="X224" s="6" t="s">
        <v>135</v>
      </c>
      <c r="Y224" s="7" t="s">
        <v>669</v>
      </c>
    </row>
    <row r="225" spans="24:25" x14ac:dyDescent="0.3">
      <c r="X225" s="4" t="s">
        <v>2661</v>
      </c>
      <c r="Y225" s="5" t="s">
        <v>2650</v>
      </c>
    </row>
    <row r="226" spans="24:25" x14ac:dyDescent="0.3">
      <c r="X226" s="6" t="s">
        <v>710</v>
      </c>
      <c r="Y226" s="7" t="s">
        <v>2650</v>
      </c>
    </row>
    <row r="227" spans="24:25" x14ac:dyDescent="0.3">
      <c r="X227" s="4" t="s">
        <v>2589</v>
      </c>
      <c r="Y227" s="5" t="s">
        <v>2655</v>
      </c>
    </row>
    <row r="228" spans="24:25" x14ac:dyDescent="0.3">
      <c r="X228" s="6" t="s">
        <v>2585</v>
      </c>
      <c r="Y228" s="7" t="s">
        <v>687</v>
      </c>
    </row>
    <row r="229" spans="24:25" x14ac:dyDescent="0.3">
      <c r="X229" s="4" t="s">
        <v>2570</v>
      </c>
      <c r="Y229" s="5" t="s">
        <v>626</v>
      </c>
    </row>
    <row r="230" spans="24:25" x14ac:dyDescent="0.3">
      <c r="X230" s="6" t="s">
        <v>2599</v>
      </c>
      <c r="Y230" s="7" t="s">
        <v>2650</v>
      </c>
    </row>
    <row r="231" spans="24:25" x14ac:dyDescent="0.3">
      <c r="X231" s="4" t="s">
        <v>688</v>
      </c>
      <c r="Y231" s="5" t="s">
        <v>621</v>
      </c>
    </row>
    <row r="232" spans="24:25" x14ac:dyDescent="0.3">
      <c r="X232" s="6" t="s">
        <v>658</v>
      </c>
      <c r="Y232" s="7" t="s">
        <v>632</v>
      </c>
    </row>
    <row r="233" spans="24:25" x14ac:dyDescent="0.3">
      <c r="X233" s="4" t="s">
        <v>2597</v>
      </c>
      <c r="Y233" s="5" t="s">
        <v>687</v>
      </c>
    </row>
    <row r="234" spans="24:25" x14ac:dyDescent="0.3">
      <c r="X234" s="6" t="s">
        <v>650</v>
      </c>
      <c r="Y234" s="7" t="s">
        <v>687</v>
      </c>
    </row>
    <row r="235" spans="24:25" x14ac:dyDescent="0.3">
      <c r="X235" s="4" t="s">
        <v>2662</v>
      </c>
      <c r="Y235" s="5" t="s">
        <v>2650</v>
      </c>
    </row>
    <row r="236" spans="24:25" x14ac:dyDescent="0.3">
      <c r="X236" s="6" t="s">
        <v>647</v>
      </c>
      <c r="Y236" s="7" t="s">
        <v>632</v>
      </c>
    </row>
    <row r="237" spans="24:25" x14ac:dyDescent="0.3">
      <c r="X237" s="4" t="s">
        <v>2663</v>
      </c>
      <c r="Y237" s="5" t="s">
        <v>687</v>
      </c>
    </row>
    <row r="238" spans="24:25" x14ac:dyDescent="0.3">
      <c r="X238" s="6" t="s">
        <v>2601</v>
      </c>
      <c r="Y238" s="7" t="s">
        <v>687</v>
      </c>
    </row>
    <row r="239" spans="24:25" x14ac:dyDescent="0.3">
      <c r="X239" s="4" t="s">
        <v>697</v>
      </c>
      <c r="Y239" s="5" t="s">
        <v>2650</v>
      </c>
    </row>
    <row r="240" spans="24:25" x14ac:dyDescent="0.3">
      <c r="X240" s="6" t="s">
        <v>2592</v>
      </c>
      <c r="Y240" s="7" t="s">
        <v>626</v>
      </c>
    </row>
    <row r="241" spans="21:25" x14ac:dyDescent="0.3">
      <c r="X241" s="4" t="s">
        <v>653</v>
      </c>
      <c r="Y241" s="5" t="s">
        <v>626</v>
      </c>
    </row>
    <row r="242" spans="21:25" x14ac:dyDescent="0.3">
      <c r="X242" s="6" t="s">
        <v>701</v>
      </c>
      <c r="Y242" s="7" t="s">
        <v>669</v>
      </c>
    </row>
    <row r="243" spans="21:25" x14ac:dyDescent="0.3">
      <c r="X243" s="4" t="s">
        <v>2569</v>
      </c>
      <c r="Y243" s="5" t="s">
        <v>687</v>
      </c>
    </row>
    <row r="244" spans="21:25" x14ac:dyDescent="0.3">
      <c r="X244" s="6" t="s">
        <v>711</v>
      </c>
      <c r="Y244" s="7" t="s">
        <v>2650</v>
      </c>
    </row>
    <row r="245" spans="21:25" x14ac:dyDescent="0.3">
      <c r="X245" s="4" t="s">
        <v>2561</v>
      </c>
      <c r="Y245" s="5" t="s">
        <v>632</v>
      </c>
    </row>
    <row r="246" spans="21:25" x14ac:dyDescent="0.3">
      <c r="X246" s="6" t="s">
        <v>2579</v>
      </c>
      <c r="Y246" s="7" t="s">
        <v>2655</v>
      </c>
    </row>
    <row r="247" spans="21:25" x14ac:dyDescent="0.3">
      <c r="X247" s="4" t="s">
        <v>659</v>
      </c>
      <c r="Y247" s="5" t="s">
        <v>632</v>
      </c>
    </row>
    <row r="248" spans="21:25" x14ac:dyDescent="0.3">
      <c r="X248" s="6" t="s">
        <v>675</v>
      </c>
      <c r="Y248" s="7" t="s">
        <v>687</v>
      </c>
    </row>
    <row r="249" spans="21:25" ht="15.6" x14ac:dyDescent="0.3">
      <c r="U249" s="2"/>
      <c r="X249" s="4" t="s">
        <v>665</v>
      </c>
      <c r="Y249" s="5" t="s">
        <v>669</v>
      </c>
    </row>
    <row r="250" spans="21:25" x14ac:dyDescent="0.3">
      <c r="X250" s="6" t="s">
        <v>700</v>
      </c>
      <c r="Y250" s="7" t="s">
        <v>626</v>
      </c>
    </row>
    <row r="251" spans="21:25" x14ac:dyDescent="0.3">
      <c r="X251" s="4" t="s">
        <v>2587</v>
      </c>
      <c r="Y251" s="5" t="s">
        <v>669</v>
      </c>
    </row>
    <row r="252" spans="21:25" x14ac:dyDescent="0.3">
      <c r="X252" s="6" t="s">
        <v>2558</v>
      </c>
      <c r="Y252" s="7" t="s">
        <v>669</v>
      </c>
    </row>
    <row r="253" spans="21:25" x14ac:dyDescent="0.3">
      <c r="X253" s="4" t="s">
        <v>2580</v>
      </c>
      <c r="Y253" s="5" t="s">
        <v>630</v>
      </c>
    </row>
    <row r="254" spans="21:25" x14ac:dyDescent="0.3">
      <c r="X254" s="6" t="s">
        <v>148</v>
      </c>
      <c r="Y254" s="7" t="s">
        <v>632</v>
      </c>
    </row>
    <row r="255" spans="21:25" x14ac:dyDescent="0.3">
      <c r="X255" s="4" t="s">
        <v>160</v>
      </c>
      <c r="Y255" s="5" t="s">
        <v>626</v>
      </c>
    </row>
    <row r="256" spans="21:25" x14ac:dyDescent="0.3">
      <c r="X256" s="6" t="s">
        <v>2594</v>
      </c>
      <c r="Y256" s="7" t="s">
        <v>669</v>
      </c>
    </row>
    <row r="257" spans="24:25" x14ac:dyDescent="0.3">
      <c r="X257" s="4" t="s">
        <v>2664</v>
      </c>
      <c r="Y257" s="5" t="s">
        <v>630</v>
      </c>
    </row>
    <row r="258" spans="24:25" x14ac:dyDescent="0.3">
      <c r="X258" s="6" t="s">
        <v>2548</v>
      </c>
      <c r="Y258" s="7" t="s">
        <v>2654</v>
      </c>
    </row>
    <row r="259" spans="24:25" x14ac:dyDescent="0.3">
      <c r="X259" s="4" t="s">
        <v>2600</v>
      </c>
      <c r="Y259" s="5" t="s">
        <v>687</v>
      </c>
    </row>
    <row r="260" spans="24:25" x14ac:dyDescent="0.3">
      <c r="X260" s="6" t="s">
        <v>2560</v>
      </c>
      <c r="Y260" s="7" t="s">
        <v>687</v>
      </c>
    </row>
    <row r="261" spans="24:25" x14ac:dyDescent="0.3">
      <c r="X261" s="4" t="s">
        <v>706</v>
      </c>
      <c r="Y261" s="5" t="s">
        <v>632</v>
      </c>
    </row>
    <row r="262" spans="24:25" x14ac:dyDescent="0.3">
      <c r="X262" s="6" t="s">
        <v>2665</v>
      </c>
      <c r="Y262" s="7" t="s">
        <v>2650</v>
      </c>
    </row>
    <row r="263" spans="24:25" x14ac:dyDescent="0.3">
      <c r="X263" s="4" t="s">
        <v>667</v>
      </c>
      <c r="Y263" s="5" t="s">
        <v>2650</v>
      </c>
    </row>
    <row r="264" spans="24:25" x14ac:dyDescent="0.3">
      <c r="X264" s="6" t="s">
        <v>2595</v>
      </c>
      <c r="Y264" s="7" t="s">
        <v>621</v>
      </c>
    </row>
    <row r="265" spans="24:25" x14ac:dyDescent="0.3">
      <c r="X265" s="4" t="s">
        <v>652</v>
      </c>
      <c r="Y265" s="5" t="s">
        <v>632</v>
      </c>
    </row>
    <row r="266" spans="24:25" x14ac:dyDescent="0.3">
      <c r="X266" s="6" t="s">
        <v>2666</v>
      </c>
      <c r="Y266" s="7" t="s">
        <v>632</v>
      </c>
    </row>
    <row r="267" spans="24:25" x14ac:dyDescent="0.3">
      <c r="X267" s="4" t="s">
        <v>712</v>
      </c>
      <c r="Y267" s="5" t="s">
        <v>630</v>
      </c>
    </row>
    <row r="268" spans="24:25" x14ac:dyDescent="0.3">
      <c r="X268" s="6" t="s">
        <v>656</v>
      </c>
      <c r="Y268" s="7" t="s">
        <v>632</v>
      </c>
    </row>
    <row r="269" spans="24:25" x14ac:dyDescent="0.3">
      <c r="X269" s="4" t="s">
        <v>2667</v>
      </c>
      <c r="Y269" s="5" t="s">
        <v>669</v>
      </c>
    </row>
    <row r="270" spans="24:25" x14ac:dyDescent="0.3">
      <c r="X270" s="6" t="s">
        <v>705</v>
      </c>
      <c r="Y270" s="7" t="s">
        <v>2653</v>
      </c>
    </row>
    <row r="271" spans="24:25" x14ac:dyDescent="0.3">
      <c r="X271" s="4" t="s">
        <v>161</v>
      </c>
      <c r="Y271" s="5" t="s">
        <v>626</v>
      </c>
    </row>
    <row r="272" spans="24:25" x14ac:dyDescent="0.3">
      <c r="X272" s="6" t="s">
        <v>176</v>
      </c>
      <c r="Y272" s="7" t="s">
        <v>669</v>
      </c>
    </row>
    <row r="273" spans="24:25" x14ac:dyDescent="0.3">
      <c r="X273" s="4" t="s">
        <v>2668</v>
      </c>
      <c r="Y273" s="5" t="s">
        <v>669</v>
      </c>
    </row>
    <row r="274" spans="24:25" x14ac:dyDescent="0.3">
      <c r="X274" s="6" t="s">
        <v>2669</v>
      </c>
      <c r="Y274" s="7" t="s">
        <v>687</v>
      </c>
    </row>
    <row r="275" spans="24:25" x14ac:dyDescent="0.3">
      <c r="X275" s="4" t="s">
        <v>672</v>
      </c>
      <c r="Y275" s="5" t="s">
        <v>687</v>
      </c>
    </row>
    <row r="276" spans="24:25" x14ac:dyDescent="0.3">
      <c r="X276" s="6" t="s">
        <v>2670</v>
      </c>
      <c r="Y276" s="7" t="s">
        <v>669</v>
      </c>
    </row>
    <row r="277" spans="24:25" x14ac:dyDescent="0.3">
      <c r="X277" s="4" t="s">
        <v>2671</v>
      </c>
      <c r="Y277" s="5" t="s">
        <v>626</v>
      </c>
    </row>
    <row r="278" spans="24:25" x14ac:dyDescent="0.3">
      <c r="X278" s="6" t="s">
        <v>703</v>
      </c>
      <c r="Y278" s="7" t="s">
        <v>2650</v>
      </c>
    </row>
    <row r="279" spans="24:25" x14ac:dyDescent="0.3">
      <c r="X279" s="4" t="s">
        <v>2353</v>
      </c>
      <c r="Y279" s="5" t="s">
        <v>630</v>
      </c>
    </row>
    <row r="280" spans="24:25" x14ac:dyDescent="0.3">
      <c r="X280" s="6" t="s">
        <v>2672</v>
      </c>
      <c r="Y280" s="7" t="s">
        <v>669</v>
      </c>
    </row>
    <row r="281" spans="24:25" x14ac:dyDescent="0.3">
      <c r="X281" s="4" t="s">
        <v>2673</v>
      </c>
      <c r="Y281" s="5" t="s">
        <v>626</v>
      </c>
    </row>
    <row r="282" spans="24:25" x14ac:dyDescent="0.3">
      <c r="X282" s="6" t="s">
        <v>693</v>
      </c>
      <c r="Y282" s="7" t="s">
        <v>626</v>
      </c>
    </row>
    <row r="283" spans="24:25" x14ac:dyDescent="0.3">
      <c r="X283" s="4" t="s">
        <v>2674</v>
      </c>
      <c r="Y283" s="5" t="s">
        <v>632</v>
      </c>
    </row>
    <row r="284" spans="24:25" x14ac:dyDescent="0.3">
      <c r="X284" s="6" t="s">
        <v>2675</v>
      </c>
      <c r="Y284" s="7" t="s">
        <v>687</v>
      </c>
    </row>
    <row r="285" spans="24:25" x14ac:dyDescent="0.3">
      <c r="X285" s="4" t="s">
        <v>682</v>
      </c>
      <c r="Y285" s="5" t="s">
        <v>687</v>
      </c>
    </row>
    <row r="286" spans="24:25" x14ac:dyDescent="0.3">
      <c r="X286" s="6" t="s">
        <v>692</v>
      </c>
      <c r="Y286" s="7" t="s">
        <v>632</v>
      </c>
    </row>
    <row r="287" spans="24:25" x14ac:dyDescent="0.3">
      <c r="X287" s="4" t="s">
        <v>2676</v>
      </c>
      <c r="Y287" s="5" t="s">
        <v>687</v>
      </c>
    </row>
    <row r="288" spans="24:25" x14ac:dyDescent="0.3">
      <c r="X288" s="6" t="s">
        <v>654</v>
      </c>
      <c r="Y288" s="7" t="s">
        <v>687</v>
      </c>
    </row>
    <row r="289" spans="24:25" x14ac:dyDescent="0.3">
      <c r="X289" s="4" t="s">
        <v>2677</v>
      </c>
      <c r="Y289" s="5" t="s">
        <v>687</v>
      </c>
    </row>
    <row r="290" spans="24:25" x14ac:dyDescent="0.3">
      <c r="X290" s="6" t="s">
        <v>126</v>
      </c>
      <c r="Y290" s="7" t="s">
        <v>687</v>
      </c>
    </row>
    <row r="291" spans="24:25" x14ac:dyDescent="0.3">
      <c r="X291" s="4" t="s">
        <v>668</v>
      </c>
      <c r="Y291" s="5" t="s">
        <v>687</v>
      </c>
    </row>
    <row r="292" spans="24:25" x14ac:dyDescent="0.3">
      <c r="X292" s="6" t="s">
        <v>2574</v>
      </c>
      <c r="Y292" s="7" t="s">
        <v>626</v>
      </c>
    </row>
    <row r="293" spans="24:25" x14ac:dyDescent="0.3">
      <c r="X293" s="4" t="s">
        <v>2486</v>
      </c>
      <c r="Y293" s="5" t="s">
        <v>626</v>
      </c>
    </row>
    <row r="294" spans="24:25" x14ac:dyDescent="0.3">
      <c r="X294" s="6" t="s">
        <v>2678</v>
      </c>
      <c r="Y294" s="7" t="s">
        <v>626</v>
      </c>
    </row>
    <row r="295" spans="24:25" x14ac:dyDescent="0.3">
      <c r="X295" s="4" t="s">
        <v>684</v>
      </c>
      <c r="Y295" s="5" t="s">
        <v>2650</v>
      </c>
    </row>
    <row r="296" spans="24:25" x14ac:dyDescent="0.3">
      <c r="X296" s="6" t="s">
        <v>2513</v>
      </c>
      <c r="Y296" s="7" t="s">
        <v>2650</v>
      </c>
    </row>
    <row r="297" spans="24:25" x14ac:dyDescent="0.3">
      <c r="X297" s="4" t="s">
        <v>678</v>
      </c>
      <c r="Y297" s="5" t="s">
        <v>2650</v>
      </c>
    </row>
    <row r="298" spans="24:25" x14ac:dyDescent="0.3">
      <c r="X298" s="6" t="s">
        <v>2575</v>
      </c>
      <c r="Y298" s="7" t="s">
        <v>687</v>
      </c>
    </row>
    <row r="299" spans="24:25" x14ac:dyDescent="0.3">
      <c r="X299" s="4" t="s">
        <v>2679</v>
      </c>
      <c r="Y299" s="5" t="s">
        <v>632</v>
      </c>
    </row>
    <row r="300" spans="24:25" x14ac:dyDescent="0.3">
      <c r="X300" s="6" t="s">
        <v>2571</v>
      </c>
      <c r="Y300" s="7" t="s">
        <v>687</v>
      </c>
    </row>
    <row r="301" spans="24:25" x14ac:dyDescent="0.3">
      <c r="X301" s="4" t="s">
        <v>689</v>
      </c>
      <c r="Y301" s="5" t="s">
        <v>687</v>
      </c>
    </row>
    <row r="302" spans="24:25" x14ac:dyDescent="0.3">
      <c r="X302" s="6" t="s">
        <v>2680</v>
      </c>
      <c r="Y302" s="7" t="s">
        <v>687</v>
      </c>
    </row>
    <row r="303" spans="24:25" x14ac:dyDescent="0.3">
      <c r="X303" s="4" t="s">
        <v>2681</v>
      </c>
      <c r="Y303" s="5" t="s">
        <v>687</v>
      </c>
    </row>
    <row r="304" spans="24:25" x14ac:dyDescent="0.3">
      <c r="X304" s="6" t="s">
        <v>709</v>
      </c>
      <c r="Y304" s="7" t="s">
        <v>2650</v>
      </c>
    </row>
    <row r="305" spans="24:25" x14ac:dyDescent="0.3">
      <c r="X305" s="4" t="s">
        <v>676</v>
      </c>
      <c r="Y305" s="5" t="s">
        <v>687</v>
      </c>
    </row>
    <row r="306" spans="24:25" x14ac:dyDescent="0.3">
      <c r="X306" s="6" t="s">
        <v>2682</v>
      </c>
      <c r="Y306" s="7" t="s">
        <v>2650</v>
      </c>
    </row>
    <row r="307" spans="24:25" x14ac:dyDescent="0.3">
      <c r="X307" s="4" t="s">
        <v>2683</v>
      </c>
      <c r="Y307" s="5" t="s">
        <v>669</v>
      </c>
    </row>
    <row r="308" spans="24:25" x14ac:dyDescent="0.3">
      <c r="X308" s="6" t="s">
        <v>123</v>
      </c>
      <c r="Y308" s="7" t="s">
        <v>687</v>
      </c>
    </row>
    <row r="309" spans="24:25" x14ac:dyDescent="0.3">
      <c r="X309" s="4" t="s">
        <v>2684</v>
      </c>
      <c r="Y309" s="5" t="s">
        <v>687</v>
      </c>
    </row>
    <row r="310" spans="24:25" x14ac:dyDescent="0.3">
      <c r="X310" s="6" t="s">
        <v>2602</v>
      </c>
      <c r="Y310" s="7" t="s">
        <v>669</v>
      </c>
    </row>
    <row r="311" spans="24:25" x14ac:dyDescent="0.3">
      <c r="X311" s="4" t="s">
        <v>673</v>
      </c>
      <c r="Y311" s="5" t="s">
        <v>669</v>
      </c>
    </row>
    <row r="312" spans="24:25" x14ac:dyDescent="0.3">
      <c r="X312" s="6" t="s">
        <v>2583</v>
      </c>
      <c r="Y312" s="7" t="s">
        <v>669</v>
      </c>
    </row>
    <row r="313" spans="24:25" x14ac:dyDescent="0.3">
      <c r="X313" s="4" t="s">
        <v>694</v>
      </c>
      <c r="Y313" s="5" t="s">
        <v>2650</v>
      </c>
    </row>
    <row r="314" spans="24:25" x14ac:dyDescent="0.3">
      <c r="X314" s="6" t="s">
        <v>187</v>
      </c>
      <c r="Y314" s="7" t="s">
        <v>626</v>
      </c>
    </row>
    <row r="315" spans="24:25" x14ac:dyDescent="0.3">
      <c r="X315" s="4" t="s">
        <v>2685</v>
      </c>
      <c r="Y315" s="5" t="s">
        <v>2650</v>
      </c>
    </row>
    <row r="316" spans="24:25" x14ac:dyDescent="0.3">
      <c r="X316" s="6" t="s">
        <v>2576</v>
      </c>
      <c r="Y316" s="7" t="s">
        <v>687</v>
      </c>
    </row>
    <row r="317" spans="24:25" x14ac:dyDescent="0.3">
      <c r="X317" s="4" t="s">
        <v>2581</v>
      </c>
      <c r="Y317" s="5" t="s">
        <v>669</v>
      </c>
    </row>
    <row r="318" spans="24:25" x14ac:dyDescent="0.3">
      <c r="X318" s="6" t="s">
        <v>683</v>
      </c>
      <c r="Y318" s="7" t="s">
        <v>2650</v>
      </c>
    </row>
    <row r="319" spans="24:25" x14ac:dyDescent="0.3">
      <c r="X319" s="4" t="s">
        <v>677</v>
      </c>
      <c r="Y319" s="5" t="s">
        <v>687</v>
      </c>
    </row>
    <row r="320" spans="24:25" x14ac:dyDescent="0.3">
      <c r="X320" s="6" t="s">
        <v>666</v>
      </c>
      <c r="Y320" s="7" t="s">
        <v>626</v>
      </c>
    </row>
    <row r="321" spans="24:25" x14ac:dyDescent="0.3">
      <c r="X321" s="4" t="s">
        <v>2686</v>
      </c>
      <c r="Y321" s="5" t="s">
        <v>626</v>
      </c>
    </row>
    <row r="322" spans="24:25" x14ac:dyDescent="0.3">
      <c r="X322" s="6" t="s">
        <v>2567</v>
      </c>
      <c r="Y322" s="7" t="s">
        <v>2651</v>
      </c>
    </row>
    <row r="323" spans="24:25" x14ac:dyDescent="0.3">
      <c r="X323" s="4" t="s">
        <v>169</v>
      </c>
      <c r="Y323" s="5" t="s">
        <v>626</v>
      </c>
    </row>
    <row r="324" spans="24:25" x14ac:dyDescent="0.3">
      <c r="X324" s="6" t="s">
        <v>2687</v>
      </c>
      <c r="Y324" s="7" t="s">
        <v>669</v>
      </c>
    </row>
    <row r="325" spans="24:25" x14ac:dyDescent="0.3">
      <c r="X325" s="4" t="s">
        <v>2688</v>
      </c>
      <c r="Y325" s="5" t="s">
        <v>626</v>
      </c>
    </row>
    <row r="326" spans="24:25" x14ac:dyDescent="0.3">
      <c r="X326" s="6" t="s">
        <v>2584</v>
      </c>
      <c r="Y326" s="7" t="s">
        <v>2653</v>
      </c>
    </row>
    <row r="327" spans="24:25" x14ac:dyDescent="0.3">
      <c r="X327" s="4" t="s">
        <v>2689</v>
      </c>
      <c r="Y327" s="5" t="s">
        <v>632</v>
      </c>
    </row>
    <row r="328" spans="24:25" x14ac:dyDescent="0.3">
      <c r="X328" s="6" t="s">
        <v>2690</v>
      </c>
      <c r="Y328" s="7" t="s">
        <v>669</v>
      </c>
    </row>
    <row r="329" spans="24:25" x14ac:dyDescent="0.3">
      <c r="X329" s="4" t="s">
        <v>708</v>
      </c>
      <c r="Y329" s="5" t="s">
        <v>2650</v>
      </c>
    </row>
    <row r="330" spans="24:25" x14ac:dyDescent="0.3">
      <c r="X330" s="6" t="s">
        <v>184</v>
      </c>
      <c r="Y330" s="7" t="s">
        <v>2650</v>
      </c>
    </row>
    <row r="331" spans="24:25" x14ac:dyDescent="0.3">
      <c r="X331" s="4" t="s">
        <v>2691</v>
      </c>
      <c r="Y331" s="5" t="s">
        <v>669</v>
      </c>
    </row>
    <row r="332" spans="24:25" x14ac:dyDescent="0.3">
      <c r="X332" s="6" t="s">
        <v>655</v>
      </c>
      <c r="Y332" s="7" t="s">
        <v>2650</v>
      </c>
    </row>
    <row r="333" spans="24:25" x14ac:dyDescent="0.3">
      <c r="X333" s="4" t="s">
        <v>2604</v>
      </c>
      <c r="Y333" s="5" t="s">
        <v>687</v>
      </c>
    </row>
    <row r="334" spans="24:25" x14ac:dyDescent="0.3">
      <c r="X334" s="6" t="s">
        <v>2692</v>
      </c>
      <c r="Y334" s="7" t="s">
        <v>669</v>
      </c>
    </row>
    <row r="335" spans="24:25" x14ac:dyDescent="0.3">
      <c r="X335" s="4" t="s">
        <v>2573</v>
      </c>
      <c r="Y335" s="5" t="s">
        <v>2650</v>
      </c>
    </row>
    <row r="336" spans="24:25" x14ac:dyDescent="0.3">
      <c r="X336" s="6" t="s">
        <v>690</v>
      </c>
      <c r="Y336" s="7" t="s">
        <v>626</v>
      </c>
    </row>
    <row r="337" spans="24:25" x14ac:dyDescent="0.3">
      <c r="X337" s="4" t="s">
        <v>2596</v>
      </c>
      <c r="Y337" s="5" t="s">
        <v>687</v>
      </c>
    </row>
    <row r="338" spans="24:25" x14ac:dyDescent="0.3">
      <c r="X338" s="6" t="s">
        <v>2563</v>
      </c>
      <c r="Y338" s="7" t="s">
        <v>632</v>
      </c>
    </row>
    <row r="339" spans="24:25" x14ac:dyDescent="0.3">
      <c r="X339" s="4" t="s">
        <v>2590</v>
      </c>
      <c r="Y339" s="5" t="s">
        <v>2650</v>
      </c>
    </row>
    <row r="340" spans="24:25" x14ac:dyDescent="0.3">
      <c r="X340" s="6" t="s">
        <v>2693</v>
      </c>
      <c r="Y340" s="7" t="s">
        <v>669</v>
      </c>
    </row>
    <row r="341" spans="24:25" x14ac:dyDescent="0.3">
      <c r="X341" s="4" t="s">
        <v>174</v>
      </c>
      <c r="Y341" s="5" t="s">
        <v>630</v>
      </c>
    </row>
    <row r="342" spans="24:25" x14ac:dyDescent="0.3">
      <c r="X342" s="6" t="s">
        <v>2694</v>
      </c>
      <c r="Y342" s="7" t="s">
        <v>626</v>
      </c>
    </row>
    <row r="343" spans="24:25" x14ac:dyDescent="0.3">
      <c r="X343" s="4" t="s">
        <v>2695</v>
      </c>
      <c r="Y343" s="5" t="s">
        <v>626</v>
      </c>
    </row>
    <row r="344" spans="24:25" x14ac:dyDescent="0.3">
      <c r="X344" s="6" t="s">
        <v>681</v>
      </c>
      <c r="Y344" s="7" t="s">
        <v>2650</v>
      </c>
    </row>
    <row r="345" spans="24:25" x14ac:dyDescent="0.3">
      <c r="X345" s="4" t="s">
        <v>674</v>
      </c>
      <c r="Y345" s="5" t="s">
        <v>669</v>
      </c>
    </row>
    <row r="346" spans="24:25" x14ac:dyDescent="0.3">
      <c r="X346" s="6" t="s">
        <v>2696</v>
      </c>
      <c r="Y346" s="7" t="s">
        <v>687</v>
      </c>
    </row>
    <row r="347" spans="24:25" x14ac:dyDescent="0.3">
      <c r="X347" s="4" t="s">
        <v>2603</v>
      </c>
      <c r="Y347" s="5" t="s">
        <v>669</v>
      </c>
    </row>
    <row r="348" spans="24:25" x14ac:dyDescent="0.3">
      <c r="X348" s="6" t="s">
        <v>2697</v>
      </c>
      <c r="Y348" s="7" t="s">
        <v>626</v>
      </c>
    </row>
    <row r="349" spans="24:25" x14ac:dyDescent="0.3">
      <c r="X349" s="4" t="s">
        <v>2698</v>
      </c>
      <c r="Y349" s="5" t="s">
        <v>626</v>
      </c>
    </row>
    <row r="350" spans="24:25" x14ac:dyDescent="0.3">
      <c r="X350" s="6" t="s">
        <v>2557</v>
      </c>
      <c r="Y350" s="7" t="s">
        <v>2650</v>
      </c>
    </row>
    <row r="351" spans="24:25" x14ac:dyDescent="0.3">
      <c r="X351" s="4" t="s">
        <v>686</v>
      </c>
      <c r="Y351" s="5" t="s">
        <v>687</v>
      </c>
    </row>
    <row r="352" spans="24:25" x14ac:dyDescent="0.3">
      <c r="X352" s="6" t="s">
        <v>695</v>
      </c>
      <c r="Y352" s="7" t="s">
        <v>669</v>
      </c>
    </row>
    <row r="353" spans="24:25" x14ac:dyDescent="0.3">
      <c r="X353" s="4" t="s">
        <v>2615</v>
      </c>
      <c r="Y353" s="5" t="s">
        <v>687</v>
      </c>
    </row>
    <row r="354" spans="24:25" x14ac:dyDescent="0.3">
      <c r="X354" s="6" t="s">
        <v>2616</v>
      </c>
      <c r="Y354" s="7" t="s">
        <v>2650</v>
      </c>
    </row>
    <row r="355" spans="24:25" x14ac:dyDescent="0.3">
      <c r="X355" s="4" t="s">
        <v>2617</v>
      </c>
      <c r="Y355" s="5" t="s">
        <v>669</v>
      </c>
    </row>
    <row r="356" spans="24:25" x14ac:dyDescent="0.3">
      <c r="X356" s="6" t="s">
        <v>2582</v>
      </c>
      <c r="Y356" s="7" t="s">
        <v>632</v>
      </c>
    </row>
    <row r="357" spans="24:25" x14ac:dyDescent="0.3">
      <c r="X357" s="4" t="s">
        <v>2618</v>
      </c>
      <c r="Y357" s="5" t="s">
        <v>687</v>
      </c>
    </row>
    <row r="358" spans="24:25" x14ac:dyDescent="0.3">
      <c r="X358" s="6" t="s">
        <v>2619</v>
      </c>
      <c r="Y358" s="7" t="s">
        <v>687</v>
      </c>
    </row>
    <row r="359" spans="24:25" x14ac:dyDescent="0.3">
      <c r="X359" s="4" t="s">
        <v>2620</v>
      </c>
      <c r="Y359" s="5" t="s">
        <v>632</v>
      </c>
    </row>
    <row r="360" spans="24:25" x14ac:dyDescent="0.3">
      <c r="X360" s="6" t="s">
        <v>696</v>
      </c>
      <c r="Y360" s="7" t="s">
        <v>2650</v>
      </c>
    </row>
    <row r="361" spans="24:25" x14ac:dyDescent="0.3">
      <c r="X361" s="4" t="s">
        <v>2621</v>
      </c>
      <c r="Y361" s="5" t="s">
        <v>669</v>
      </c>
    </row>
    <row r="362" spans="24:25" x14ac:dyDescent="0.3">
      <c r="X362" s="6" t="s">
        <v>2622</v>
      </c>
      <c r="Y362" s="7" t="s">
        <v>632</v>
      </c>
    </row>
    <row r="363" spans="24:25" x14ac:dyDescent="0.3">
      <c r="X363" s="4" t="s">
        <v>2623</v>
      </c>
      <c r="Y363" s="5" t="s">
        <v>626</v>
      </c>
    </row>
    <row r="364" spans="24:25" x14ac:dyDescent="0.3">
      <c r="X364" s="6" t="s">
        <v>2533</v>
      </c>
      <c r="Y364" s="7" t="s">
        <v>669</v>
      </c>
    </row>
    <row r="365" spans="24:25" x14ac:dyDescent="0.3">
      <c r="X365" s="4" t="s">
        <v>2624</v>
      </c>
      <c r="Y365" s="5" t="s">
        <v>687</v>
      </c>
    </row>
    <row r="366" spans="24:25" x14ac:dyDescent="0.3">
      <c r="X366" s="6" t="s">
        <v>2625</v>
      </c>
      <c r="Y366" s="7" t="s">
        <v>2650</v>
      </c>
    </row>
    <row r="367" spans="24:25" x14ac:dyDescent="0.3">
      <c r="X367" s="4" t="s">
        <v>2626</v>
      </c>
      <c r="Y367" s="5" t="s">
        <v>687</v>
      </c>
    </row>
    <row r="368" spans="24:25" x14ac:dyDescent="0.3">
      <c r="X368" s="6" t="s">
        <v>2627</v>
      </c>
      <c r="Y368" s="7" t="s">
        <v>669</v>
      </c>
    </row>
    <row r="369" spans="24:25" x14ac:dyDescent="0.3">
      <c r="X369" s="4" t="s">
        <v>702</v>
      </c>
      <c r="Y369" s="5" t="s">
        <v>687</v>
      </c>
    </row>
    <row r="370" spans="24:25" x14ac:dyDescent="0.3">
      <c r="X370" s="6" t="s">
        <v>2628</v>
      </c>
      <c r="Y370" s="7" t="s">
        <v>687</v>
      </c>
    </row>
    <row r="371" spans="24:25" x14ac:dyDescent="0.3">
      <c r="X371" s="4" t="s">
        <v>2559</v>
      </c>
      <c r="Y371" s="5" t="s">
        <v>687</v>
      </c>
    </row>
    <row r="372" spans="24:25" x14ac:dyDescent="0.3">
      <c r="X372" s="6" t="s">
        <v>2629</v>
      </c>
      <c r="Y372" s="7" t="s">
        <v>2650</v>
      </c>
    </row>
    <row r="373" spans="24:25" x14ac:dyDescent="0.3">
      <c r="X373" s="4" t="s">
        <v>2630</v>
      </c>
      <c r="Y373" s="5" t="s">
        <v>669</v>
      </c>
    </row>
    <row r="374" spans="24:25" x14ac:dyDescent="0.3">
      <c r="X374" s="6" t="s">
        <v>2631</v>
      </c>
      <c r="Y374" s="7" t="s">
        <v>632</v>
      </c>
    </row>
    <row r="375" spans="24:25" x14ac:dyDescent="0.3">
      <c r="X375" s="4" t="s">
        <v>2632</v>
      </c>
      <c r="Y375" s="5" t="s">
        <v>632</v>
      </c>
    </row>
    <row r="376" spans="24:25" x14ac:dyDescent="0.3">
      <c r="X376" s="6" t="s">
        <v>699</v>
      </c>
      <c r="Y376" s="7" t="s">
        <v>626</v>
      </c>
    </row>
    <row r="377" spans="24:25" x14ac:dyDescent="0.3">
      <c r="X377" s="4" t="s">
        <v>671</v>
      </c>
      <c r="Y377" s="5" t="s">
        <v>632</v>
      </c>
    </row>
    <row r="378" spans="24:25" x14ac:dyDescent="0.3">
      <c r="X378" s="6" t="s">
        <v>2633</v>
      </c>
      <c r="Y378" s="7" t="s">
        <v>687</v>
      </c>
    </row>
    <row r="379" spans="24:25" x14ac:dyDescent="0.3">
      <c r="X379" s="4" t="s">
        <v>2634</v>
      </c>
      <c r="Y379" s="5" t="s">
        <v>687</v>
      </c>
    </row>
    <row r="380" spans="24:25" x14ac:dyDescent="0.3">
      <c r="X380" s="6" t="s">
        <v>2635</v>
      </c>
      <c r="Y380" s="7" t="s">
        <v>669</v>
      </c>
    </row>
    <row r="381" spans="24:25" x14ac:dyDescent="0.3">
      <c r="X381" s="4" t="s">
        <v>2636</v>
      </c>
      <c r="Y381" s="5" t="s">
        <v>669</v>
      </c>
    </row>
    <row r="382" spans="24:25" x14ac:dyDescent="0.3">
      <c r="X382" s="6" t="s">
        <v>2637</v>
      </c>
      <c r="Y382" s="7" t="s">
        <v>632</v>
      </c>
    </row>
    <row r="383" spans="24:25" x14ac:dyDescent="0.3">
      <c r="X383" s="4" t="s">
        <v>2638</v>
      </c>
      <c r="Y383" s="5" t="s">
        <v>632</v>
      </c>
    </row>
    <row r="384" spans="24:25" x14ac:dyDescent="0.3">
      <c r="X384" s="6" t="s">
        <v>685</v>
      </c>
      <c r="Y384" s="7" t="s">
        <v>626</v>
      </c>
    </row>
    <row r="385" spans="24:25" x14ac:dyDescent="0.3">
      <c r="X385" s="4" t="s">
        <v>2639</v>
      </c>
      <c r="Y385" s="5" t="s">
        <v>687</v>
      </c>
    </row>
    <row r="386" spans="24:25" x14ac:dyDescent="0.3">
      <c r="X386" s="6" t="s">
        <v>698</v>
      </c>
      <c r="Y386" s="7" t="s">
        <v>687</v>
      </c>
    </row>
    <row r="387" spans="24:25" x14ac:dyDescent="0.3">
      <c r="X387" s="4" t="s">
        <v>704</v>
      </c>
      <c r="Y387" s="5" t="s">
        <v>632</v>
      </c>
    </row>
    <row r="388" spans="24:25" x14ac:dyDescent="0.3">
      <c r="X388" s="6" t="s">
        <v>2640</v>
      </c>
      <c r="Y388" s="7" t="s">
        <v>626</v>
      </c>
    </row>
    <row r="389" spans="24:25" x14ac:dyDescent="0.3">
      <c r="X389" s="4" t="s">
        <v>2641</v>
      </c>
      <c r="Y389" s="5" t="s">
        <v>2650</v>
      </c>
    </row>
    <row r="390" spans="24:25" x14ac:dyDescent="0.3">
      <c r="X390" s="6" t="s">
        <v>2642</v>
      </c>
      <c r="Y390" s="7" t="s">
        <v>669</v>
      </c>
    </row>
    <row r="391" spans="24:25" x14ac:dyDescent="0.3">
      <c r="X391" s="4" t="s">
        <v>2591</v>
      </c>
      <c r="Y391" s="5" t="s">
        <v>687</v>
      </c>
    </row>
    <row r="392" spans="24:25" x14ac:dyDescent="0.3">
      <c r="X392" s="6" t="s">
        <v>2643</v>
      </c>
      <c r="Y392" s="7" t="s">
        <v>632</v>
      </c>
    </row>
    <row r="393" spans="24:25" x14ac:dyDescent="0.3">
      <c r="X393" s="4" t="s">
        <v>2588</v>
      </c>
      <c r="Y393" s="5" t="s">
        <v>687</v>
      </c>
    </row>
    <row r="394" spans="24:25" x14ac:dyDescent="0.3">
      <c r="X394" s="6" t="s">
        <v>2644</v>
      </c>
      <c r="Y394" s="7" t="s">
        <v>2650</v>
      </c>
    </row>
    <row r="395" spans="24:25" x14ac:dyDescent="0.3">
      <c r="X395" s="4" t="s">
        <v>2645</v>
      </c>
      <c r="Y395" s="5" t="s">
        <v>687</v>
      </c>
    </row>
    <row r="396" spans="24:25" x14ac:dyDescent="0.3">
      <c r="X396" s="6" t="s">
        <v>2646</v>
      </c>
      <c r="Y396" s="7" t="s">
        <v>687</v>
      </c>
    </row>
    <row r="397" spans="24:25" x14ac:dyDescent="0.3">
      <c r="X397" s="4" t="s">
        <v>2647</v>
      </c>
      <c r="Y397" s="5" t="s">
        <v>687</v>
      </c>
    </row>
    <row r="398" spans="24:25" x14ac:dyDescent="0.3">
      <c r="X398" s="6" t="s">
        <v>691</v>
      </c>
      <c r="Y398" s="7" t="s">
        <v>687</v>
      </c>
    </row>
    <row r="399" spans="24:25" x14ac:dyDescent="0.3">
      <c r="X399" s="4" t="s">
        <v>2648</v>
      </c>
      <c r="Y399" s="5" t="s">
        <v>687</v>
      </c>
    </row>
    <row r="400" spans="24:25" x14ac:dyDescent="0.3">
      <c r="X400" s="6" t="s">
        <v>2649</v>
      </c>
      <c r="Y400" s="7" t="s">
        <v>632</v>
      </c>
    </row>
    <row r="401" spans="24:25" x14ac:dyDescent="0.3">
      <c r="X401" t="s">
        <v>179</v>
      </c>
      <c r="Y401" s="8" t="s">
        <v>620</v>
      </c>
    </row>
    <row r="402" spans="24:25" x14ac:dyDescent="0.3">
      <c r="X402" t="s">
        <v>707</v>
      </c>
      <c r="Y402" s="9" t="s">
        <v>105</v>
      </c>
    </row>
    <row r="403" spans="24:25" x14ac:dyDescent="0.3">
      <c r="X403" t="s">
        <v>185</v>
      </c>
      <c r="Y403" s="8" t="s">
        <v>13</v>
      </c>
    </row>
    <row r="404" spans="24:25" x14ac:dyDescent="0.3">
      <c r="X404" t="s">
        <v>145</v>
      </c>
      <c r="Y404" s="9" t="s">
        <v>105</v>
      </c>
    </row>
    <row r="405" spans="24:25" x14ac:dyDescent="0.3">
      <c r="X405" t="s">
        <v>164</v>
      </c>
      <c r="Y405" s="8" t="s">
        <v>618</v>
      </c>
    </row>
    <row r="406" spans="24:25" x14ac:dyDescent="0.3">
      <c r="X406" t="s">
        <v>150</v>
      </c>
      <c r="Y406" s="9" t="s">
        <v>172</v>
      </c>
    </row>
    <row r="407" spans="24:25" x14ac:dyDescent="0.3">
      <c r="X407" t="s">
        <v>2521</v>
      </c>
      <c r="Y407" s="8" t="s">
        <v>619</v>
      </c>
    </row>
    <row r="408" spans="24:25" x14ac:dyDescent="0.3">
      <c r="X408" t="s">
        <v>2352</v>
      </c>
      <c r="Y408" s="9" t="s">
        <v>2382</v>
      </c>
    </row>
  </sheetData>
  <conditionalFormatting sqref="U40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1C41-A7F5-4C28-B77D-83A1004ABEDD}">
  <dimension ref="A2:AD219"/>
  <sheetViews>
    <sheetView topLeftCell="A150" workbookViewId="0">
      <selection activeCell="L180" sqref="L180"/>
    </sheetView>
  </sheetViews>
  <sheetFormatPr defaultRowHeight="14.4" x14ac:dyDescent="0.3"/>
  <cols>
    <col min="1" max="1" width="21.77734375" bestFit="1" customWidth="1"/>
    <col min="2" max="2" width="12" bestFit="1" customWidth="1"/>
    <col min="11" max="11" width="12" bestFit="1" customWidth="1"/>
    <col min="12" max="12" width="12.44140625" bestFit="1" customWidth="1"/>
    <col min="13" max="13" width="12" bestFit="1" customWidth="1"/>
    <col min="14" max="14" width="11" bestFit="1" customWidth="1"/>
    <col min="17" max="17" width="10" bestFit="1" customWidth="1"/>
    <col min="18" max="18" width="9.77734375" bestFit="1" customWidth="1"/>
    <col min="19" max="19" width="10.109375" bestFit="1" customWidth="1"/>
    <col min="20" max="20" width="9.33203125" bestFit="1" customWidth="1"/>
    <col min="21" max="21" width="9.5546875" bestFit="1" customWidth="1"/>
    <col min="22" max="22" width="9.44140625" bestFit="1" customWidth="1"/>
    <col min="23" max="23" width="9.109375" bestFit="1" customWidth="1"/>
    <col min="24" max="24" width="9.33203125" bestFit="1" customWidth="1"/>
    <col min="25" max="25" width="8.77734375" bestFit="1" customWidth="1"/>
  </cols>
  <sheetData>
    <row r="2" spans="1:25" x14ac:dyDescent="0.3">
      <c r="A2" t="str">
        <f>trueraw!B1</f>
        <v>PLAYER</v>
      </c>
      <c r="B2" t="s">
        <v>2606</v>
      </c>
      <c r="C2" t="s">
        <v>2607</v>
      </c>
      <c r="D2" t="s">
        <v>2608</v>
      </c>
      <c r="E2" t="s">
        <v>2609</v>
      </c>
      <c r="F2" t="s">
        <v>2610</v>
      </c>
      <c r="G2" t="s">
        <v>2611</v>
      </c>
      <c r="H2" t="s">
        <v>2612</v>
      </c>
      <c r="I2" t="s">
        <v>2613</v>
      </c>
      <c r="J2" t="s">
        <v>2614</v>
      </c>
      <c r="K2" t="s">
        <v>2733</v>
      </c>
      <c r="L2" t="s">
        <v>2714</v>
      </c>
      <c r="M2" t="s">
        <v>2712</v>
      </c>
      <c r="N2" t="s">
        <v>2713</v>
      </c>
      <c r="Q2" t="s">
        <v>2715</v>
      </c>
      <c r="R2" t="s">
        <v>2716</v>
      </c>
      <c r="S2" t="s">
        <v>2717</v>
      </c>
      <c r="T2" t="s">
        <v>2718</v>
      </c>
      <c r="U2" t="s">
        <v>2719</v>
      </c>
      <c r="V2" t="s">
        <v>2720</v>
      </c>
      <c r="W2" t="s">
        <v>2721</v>
      </c>
      <c r="X2" t="s">
        <v>2722</v>
      </c>
      <c r="Y2" t="s">
        <v>2723</v>
      </c>
    </row>
    <row r="3" spans="1:25" x14ac:dyDescent="0.3">
      <c r="A3" t="str">
        <f>trueraw!B2</f>
        <v>Nikola Jokic</v>
      </c>
      <c r="B3">
        <f>trueraw!G2*$M3 + $N3*Q$3</f>
        <v>3.8260162601626018</v>
      </c>
      <c r="C3">
        <f>trueraw!H2*$M3 + $N3*R$3</f>
        <v>2.2524390243902439</v>
      </c>
      <c r="D3">
        <f>trueraw!I2*$M3 + $N3*S$3</f>
        <v>-0.41483739837398376</v>
      </c>
      <c r="E3">
        <f>trueraw!J2*$M3 + $N3*T$3</f>
        <v>2.1780894308943091</v>
      </c>
      <c r="F3">
        <f>trueraw!K2*$M3 + $N3*U$3</f>
        <v>2.4442276422764229</v>
      </c>
      <c r="G3">
        <f>trueraw!L2*$M3 + $N3*V$3</f>
        <v>2.6837398373983739</v>
      </c>
      <c r="H3">
        <f>trueraw!M2*$M3 + $N3*W$3</f>
        <v>1.1356097560975609</v>
      </c>
      <c r="I3">
        <f>trueraw!N2*$M3 + $N3*X$3</f>
        <v>0.40065040650406508</v>
      </c>
      <c r="J3">
        <f>trueraw!O2*$M3 + $N3*Y$3</f>
        <v>-1.8343495934959351</v>
      </c>
      <c r="K3">
        <f>SUM(B3:J3)</f>
        <v>12.671585365853657</v>
      </c>
      <c r="L3">
        <f>82 - trueraw!E2</f>
        <v>5</v>
      </c>
      <c r="M3">
        <f>(1-L3/82/3)</f>
        <v>0.97967479674796754</v>
      </c>
      <c r="N3">
        <f t="shared" ref="N3:N4" si="0">(L3/82)*(2/3)</f>
        <v>4.065040650406504E-2</v>
      </c>
      <c r="P3" t="s">
        <v>2709</v>
      </c>
      <c r="Q3">
        <v>0.13</v>
      </c>
      <c r="R3">
        <v>-0.02</v>
      </c>
      <c r="S3">
        <v>-1.77</v>
      </c>
      <c r="T3">
        <v>-2.09</v>
      </c>
      <c r="U3">
        <v>-2.0499999999999998</v>
      </c>
      <c r="V3">
        <v>-1.46</v>
      </c>
      <c r="W3">
        <v>-2.4300000000000002</v>
      </c>
      <c r="X3">
        <v>-1.23</v>
      </c>
      <c r="Y3">
        <v>1.87</v>
      </c>
    </row>
    <row r="4" spans="1:25" x14ac:dyDescent="0.3">
      <c r="A4" t="str">
        <f>trueraw!B3</f>
        <v>Stephen Curry</v>
      </c>
      <c r="B4">
        <f>trueraw!G3*$M4 + $N4*Q$3</f>
        <v>0.52012195121951221</v>
      </c>
      <c r="C4">
        <f>trueraw!H3*$M4 + $N4*R$3</f>
        <v>3.476463414634146</v>
      </c>
      <c r="D4">
        <f>trueraw!I3*$M4 + $N4*S$3</f>
        <v>3.406219512195122</v>
      </c>
      <c r="E4">
        <f>trueraw!J3*$M4 + $N4*T$3</f>
        <v>2.5060975609756095</v>
      </c>
      <c r="F4">
        <f>trueraw!K3*$M4 + $N4*U$3</f>
        <v>0.10048780487804881</v>
      </c>
      <c r="G4">
        <f>trueraw!L3*$M4 + $N4*V$3</f>
        <v>1.4731707317073168</v>
      </c>
      <c r="H4">
        <f>trueraw!M3*$M4 + $N4*W$3</f>
        <v>0.68926829268292678</v>
      </c>
      <c r="I4">
        <f>trueraw!N3*$M4 + $N4*X$3</f>
        <v>-1.0534146341463415</v>
      </c>
      <c r="J4">
        <f>trueraw!O3*$M4 + $N4*Y$3</f>
        <v>-2.0212195121951222</v>
      </c>
      <c r="K4">
        <f t="shared" ref="K4:K7" si="1">SUM(B4:J4)</f>
        <v>9.0971951219512182</v>
      </c>
      <c r="L4">
        <f>82 - trueraw!E3</f>
        <v>9</v>
      </c>
      <c r="M4">
        <f t="shared" ref="M4:M67" si="2">(1-L4/82/3)</f>
        <v>0.96341463414634143</v>
      </c>
      <c r="N4">
        <f t="shared" si="0"/>
        <v>7.3170731707317069E-2</v>
      </c>
    </row>
    <row r="5" spans="1:25" x14ac:dyDescent="0.3">
      <c r="A5" t="str">
        <f>trueraw!B4</f>
        <v>James Harden</v>
      </c>
      <c r="B5">
        <f>trueraw!G4*$M5 + $N5*Q$3</f>
        <v>0.20170731707317074</v>
      </c>
      <c r="C5">
        <f>trueraw!H4*$M5 + $N5*R$3</f>
        <v>2.5540243902439026</v>
      </c>
      <c r="D5">
        <f>trueraw!I4*$M5 + $N5*S$3</f>
        <v>1.0359756097560975</v>
      </c>
      <c r="E5">
        <f>trueraw!J4*$M5 + $N5*T$3</f>
        <v>1.5132520325203251</v>
      </c>
      <c r="F5">
        <f>trueraw!K4*$M5 + $N5*U$3</f>
        <v>1.1657723577235772</v>
      </c>
      <c r="G5">
        <f>trueraw!L4*$M5 + $N5*V$3</f>
        <v>3.9682520325203257</v>
      </c>
      <c r="H5">
        <f>trueraw!M4*$M5 + $N5*W$3</f>
        <v>0.64865853658536587</v>
      </c>
      <c r="I5">
        <f>trueraw!N4*$M5 + $N5*X$3</f>
        <v>0.46434959349593502</v>
      </c>
      <c r="J5">
        <f>trueraw!O4*$M5 + $N5*Y$3</f>
        <v>-2.6624796747967481</v>
      </c>
      <c r="K5">
        <f>SUM(B5:J5)</f>
        <v>8.8895121951219522</v>
      </c>
      <c r="L5">
        <f>82 - trueraw!E4</f>
        <v>7</v>
      </c>
      <c r="M5">
        <f t="shared" si="2"/>
        <v>0.97154471544715448</v>
      </c>
      <c r="N5">
        <f>(L5/82)*(2/3)</f>
        <v>5.6910569105691061E-2</v>
      </c>
    </row>
    <row r="6" spans="1:25" x14ac:dyDescent="0.3">
      <c r="A6" t="str">
        <f>trueraw!B5</f>
        <v>Kevin Durant</v>
      </c>
      <c r="B6">
        <f>trueraw!G5*$M6 + $N6*Q$3</f>
        <v>2.18390243902439</v>
      </c>
      <c r="C6">
        <f>trueraw!H5*$M6 + $N6*R$3</f>
        <v>2.8458536585365852</v>
      </c>
      <c r="D6">
        <f>trueraw!I5*$M6 + $N6*S$3</f>
        <v>0.47756097560975602</v>
      </c>
      <c r="E6">
        <f>trueraw!J5*$M6 + $N6*T$3</f>
        <v>1.7143089430894309</v>
      </c>
      <c r="F6">
        <f>trueraw!K5*$M6 + $N6*U$3</f>
        <v>0.65317073170731699</v>
      </c>
      <c r="G6">
        <f>trueraw!L5*$M6 + $N6*V$3</f>
        <v>0.99382113821138196</v>
      </c>
      <c r="H6">
        <f>trueraw!M5*$M6 + $N6*W$3</f>
        <v>-0.72926829268292681</v>
      </c>
      <c r="I6">
        <f>trueraw!N5*$M6 + $N6*X$3</f>
        <v>1.3878048780487808</v>
      </c>
      <c r="J6">
        <f>trueraw!O5*$M6 + $N6*Y$3</f>
        <v>-1.9091056910569106</v>
      </c>
      <c r="K6">
        <f t="shared" si="1"/>
        <v>7.618048780487805</v>
      </c>
      <c r="L6">
        <f>82 - trueraw!E5</f>
        <v>14</v>
      </c>
      <c r="M6">
        <f t="shared" si="2"/>
        <v>0.94308943089430897</v>
      </c>
      <c r="N6">
        <f t="shared" ref="N6:N69" si="3">(L6/82)*(2/3)</f>
        <v>0.11382113821138212</v>
      </c>
    </row>
    <row r="7" spans="1:25" x14ac:dyDescent="0.3">
      <c r="A7" t="str">
        <f>trueraw!B6</f>
        <v>Damian Lillard</v>
      </c>
      <c r="B7">
        <f>trueraw!G6*$M7 + $N7*Q$3</f>
        <v>-0.42292682926829267</v>
      </c>
      <c r="C7">
        <f>trueraw!H6*$M7 + $N7*R$3</f>
        <v>4.4673170731707312</v>
      </c>
      <c r="D7">
        <f>trueraw!I6*$M7 + $N7*S$3</f>
        <v>2.3917073170731706</v>
      </c>
      <c r="E7">
        <f>trueraw!J6*$M7 + $N7*T$3</f>
        <v>2.161463414634146</v>
      </c>
      <c r="F7">
        <f>trueraw!K6*$M7 + $N7*U$3</f>
        <v>-0.42195121951219511</v>
      </c>
      <c r="G7">
        <f>trueraw!L6*$M7 + $N7*V$3</f>
        <v>2.3190243902439023</v>
      </c>
      <c r="H7">
        <f>trueraw!M6*$M7 + $N7*W$3</f>
        <v>-0.11853658536585365</v>
      </c>
      <c r="I7">
        <f>trueraw!N6*$M7 + $N7*X$3</f>
        <v>-0.61609756097560964</v>
      </c>
      <c r="J7">
        <f>trueraw!O6*$M7 + $N7*Y$3</f>
        <v>-1.5478048780487803</v>
      </c>
      <c r="K7">
        <f t="shared" si="1"/>
        <v>8.2121951219512201</v>
      </c>
      <c r="L7">
        <f>82 - trueraw!E6</f>
        <v>6</v>
      </c>
      <c r="M7">
        <f t="shared" si="2"/>
        <v>0.97560975609756095</v>
      </c>
      <c r="N7">
        <f t="shared" si="3"/>
        <v>4.8780487804878044E-2</v>
      </c>
    </row>
    <row r="8" spans="1:25" x14ac:dyDescent="0.3">
      <c r="A8" t="str">
        <f>trueraw!B7</f>
        <v>Karl-Anthony Towns</v>
      </c>
      <c r="B8">
        <f>trueraw!G7*$M8 + $N8*Q$3</f>
        <v>0.7876422764227643</v>
      </c>
      <c r="C8">
        <f>trueraw!H7*$M8 + $N8*R$3</f>
        <v>1.9650406504065039</v>
      </c>
      <c r="D8">
        <f>trueraw!I7*$M8 + $N8*S$3</f>
        <v>0.65235772357723576</v>
      </c>
      <c r="E8">
        <f>trueraw!J7*$M8 + $N8*T$3</f>
        <v>1.5856910569105691</v>
      </c>
      <c r="F8">
        <f>trueraw!K7*$M8 + $N8*U$3</f>
        <v>2.1741463414634148</v>
      </c>
      <c r="G8">
        <f>trueraw!L7*$M8 + $N8*V$3</f>
        <v>0.80227642276422761</v>
      </c>
      <c r="H8">
        <f>trueraw!M7*$M8 + $N8*W$3</f>
        <v>-0.38943089430894312</v>
      </c>
      <c r="I8">
        <f>trueraw!N7*$M8 + $N8*X$3</f>
        <v>1.5884552845528455</v>
      </c>
      <c r="J8">
        <f>trueraw!O7*$M8 + $N8*Y$3</f>
        <v>-1.7954471544715445</v>
      </c>
      <c r="K8">
        <f t="shared" ref="K8:K71" si="4">SUM(B8:J8)</f>
        <v>7.3707317073170735</v>
      </c>
      <c r="L8">
        <f>82 - trueraw!E7</f>
        <v>10</v>
      </c>
      <c r="M8">
        <f t="shared" si="2"/>
        <v>0.95934959349593496</v>
      </c>
      <c r="N8">
        <f t="shared" si="3"/>
        <v>8.1300813008130079E-2</v>
      </c>
    </row>
    <row r="9" spans="1:25" x14ac:dyDescent="0.3">
      <c r="A9" t="str">
        <f>trueraw!B8</f>
        <v>Bradley Beal</v>
      </c>
      <c r="B9">
        <f>trueraw!G8*$M9 + $N9*Q$3</f>
        <v>0.1251219512195122</v>
      </c>
      <c r="C9">
        <f>trueraw!H8*$M9 + $N9*R$3</f>
        <v>3.2163414634146341</v>
      </c>
      <c r="D9">
        <f>trueraw!I8*$M9 + $N9*S$3</f>
        <v>0.89170731707317075</v>
      </c>
      <c r="E9">
        <f>trueraw!J8*$M9 + $N9*T$3</f>
        <v>2.7084146341463415</v>
      </c>
      <c r="F9">
        <f>trueraw!K8*$M9 + $N9*U$3</f>
        <v>-0.20780487804878045</v>
      </c>
      <c r="G9">
        <f>trueraw!L8*$M9 + $N9*V$3</f>
        <v>1.5117073170731705</v>
      </c>
      <c r="H9">
        <f>trueraw!M8*$M9 + $N9*W$3</f>
        <v>0.73743902439024378</v>
      </c>
      <c r="I9">
        <f>trueraw!N8*$M9 + $N9*X$3</f>
        <v>-0.37902439024390244</v>
      </c>
      <c r="J9">
        <f>trueraw!O8*$M9 + $N9*Y$3</f>
        <v>-1.7129268292682926</v>
      </c>
      <c r="K9">
        <f t="shared" si="4"/>
        <v>6.8909756097560955</v>
      </c>
      <c r="L9">
        <f>82 - trueraw!E8</f>
        <v>9</v>
      </c>
      <c r="M9">
        <f t="shared" si="2"/>
        <v>0.96341463414634143</v>
      </c>
      <c r="N9">
        <f t="shared" si="3"/>
        <v>7.3170731707317069E-2</v>
      </c>
    </row>
    <row r="10" spans="1:25" x14ac:dyDescent="0.3">
      <c r="A10" t="str">
        <f>trueraw!B9</f>
        <v>Jayson Tatum</v>
      </c>
      <c r="B10">
        <f>trueraw!G9*$M10 + $N10*Q$3</f>
        <v>0.1429268292682927</v>
      </c>
      <c r="C10">
        <f>trueraw!H9*$M10 + $N10*R$3</f>
        <v>1.9892682926829268</v>
      </c>
      <c r="D10">
        <f>trueraw!I9*$M10 + $N10*S$3</f>
        <v>1.357560975609756</v>
      </c>
      <c r="E10">
        <f>trueraw!J9*$M10 + $N10*T$3</f>
        <v>2.0443902439024391</v>
      </c>
      <c r="F10">
        <f>trueraw!K9*$M10 + $N10*U$3</f>
        <v>0.95365853658536592</v>
      </c>
      <c r="G10">
        <f>trueraw!L9*$M10 + $N10*V$3</f>
        <v>0.92390243902439029</v>
      </c>
      <c r="H10">
        <f>trueraw!M9*$M10 + $N10*W$3</f>
        <v>0.77902439024390246</v>
      </c>
      <c r="I10">
        <f>trueraw!N9*$M10 + $N10*X$3</f>
        <v>-0.14780487804878048</v>
      </c>
      <c r="J10">
        <f>trueraw!O9*$M10 + $N10*Y$3</f>
        <v>-1.2941463414634145</v>
      </c>
      <c r="K10">
        <f t="shared" si="4"/>
        <v>6.7487804878048783</v>
      </c>
      <c r="L10">
        <f>82 - trueraw!E9</f>
        <v>6</v>
      </c>
      <c r="M10">
        <f t="shared" si="2"/>
        <v>0.97560975609756095</v>
      </c>
      <c r="N10">
        <f t="shared" si="3"/>
        <v>4.8780487804878044E-2</v>
      </c>
    </row>
    <row r="11" spans="1:25" x14ac:dyDescent="0.3">
      <c r="A11" t="str">
        <f>trueraw!B10</f>
        <v>Joel Embiid</v>
      </c>
      <c r="B11">
        <f>trueraw!G10*$M11 + $N11*Q$3</f>
        <v>1.1443495934959351</v>
      </c>
      <c r="C11">
        <f>trueraw!H10*$M11 + $N11*R$3</f>
        <v>1.7193902439024391</v>
      </c>
      <c r="D11">
        <f>trueraw!I10*$M11 + $N11*S$3</f>
        <v>-0.83109756097560972</v>
      </c>
      <c r="E11">
        <f>trueraw!J10*$M11 + $N11*T$3</f>
        <v>1.6194715447154471</v>
      </c>
      <c r="F11">
        <f>trueraw!K10*$M11 + $N11*U$3</f>
        <v>1.7646341463414639</v>
      </c>
      <c r="G11">
        <f>trueraw!L10*$M11 + $N11*V$3</f>
        <v>-0.22040650406504061</v>
      </c>
      <c r="H11">
        <f>trueraw!M10*$M11 + $N11*W$3</f>
        <v>-0.10313008130081297</v>
      </c>
      <c r="I11">
        <f>trueraw!N10*$M11 + $N11*X$3</f>
        <v>1.5335365853658538</v>
      </c>
      <c r="J11">
        <f>trueraw!O10*$M11 + $N11*Y$3</f>
        <v>-1.3613008130081301</v>
      </c>
      <c r="K11">
        <f t="shared" si="4"/>
        <v>5.2654471544715449</v>
      </c>
      <c r="L11">
        <f>82 - trueraw!E10</f>
        <v>17</v>
      </c>
      <c r="M11">
        <f t="shared" si="2"/>
        <v>0.93089430894308944</v>
      </c>
      <c r="N11">
        <f t="shared" si="3"/>
        <v>0.13821138211382111</v>
      </c>
    </row>
    <row r="12" spans="1:25" x14ac:dyDescent="0.3">
      <c r="A12" t="str">
        <f>trueraw!B11</f>
        <v>Anthony Davis</v>
      </c>
      <c r="B12">
        <f>trueraw!G11*$M12 + $N12*Q$3</f>
        <v>1.2545121951219511</v>
      </c>
      <c r="C12">
        <f>trueraw!H11*$M12 + $N12*R$3</f>
        <v>-0.19154471544715448</v>
      </c>
      <c r="D12">
        <f>trueraw!I11*$M12 + $N12*S$3</f>
        <v>-0.9258536585365853</v>
      </c>
      <c r="E12">
        <f>trueraw!J11*$M12 + $N12*T$3</f>
        <v>1.2661382113821138</v>
      </c>
      <c r="F12">
        <f>trueraw!K11*$M12 + $N12*U$3</f>
        <v>1.3366666666666667</v>
      </c>
      <c r="G12">
        <f>trueraw!L11*$M12 + $N12*V$3</f>
        <v>-0.5142276422764227</v>
      </c>
      <c r="H12">
        <f>trueraw!M11*$M12 + $N12*W$3</f>
        <v>0.74715447154471537</v>
      </c>
      <c r="I12">
        <f>trueraw!N11*$M12 + $N12*X$3</f>
        <v>2.9387804878048782</v>
      </c>
      <c r="J12">
        <f>trueraw!O11*$M12 + $N12*Y$3</f>
        <v>-0.34223577235772351</v>
      </c>
      <c r="K12">
        <f t="shared" si="4"/>
        <v>5.5693902439024399</v>
      </c>
      <c r="L12">
        <f>82 - trueraw!E11</f>
        <v>13</v>
      </c>
      <c r="M12">
        <f t="shared" si="2"/>
        <v>0.94715447154471544</v>
      </c>
      <c r="N12">
        <f t="shared" si="3"/>
        <v>0.1056910569105691</v>
      </c>
    </row>
    <row r="13" spans="1:25" x14ac:dyDescent="0.3">
      <c r="A13" t="str">
        <f>trueraw!B12</f>
        <v>Giannis Antetokounmpo</v>
      </c>
      <c r="B13">
        <f>trueraw!G12*$M13 + $N13*Q$3</f>
        <v>3.8590243902439023</v>
      </c>
      <c r="C13">
        <f>trueraw!H12*$M13 + $N13*R$3</f>
        <v>-3.7841463414634151</v>
      </c>
      <c r="D13">
        <f>trueraw!I12*$M13 + $N13*S$3</f>
        <v>-0.67626016260162602</v>
      </c>
      <c r="E13">
        <f>trueraw!J12*$M13 + $N13*T$3</f>
        <v>2.1279674796747967</v>
      </c>
      <c r="F13">
        <f>trueraw!K12*$M13 + $N13*U$3</f>
        <v>2.3627642276422764</v>
      </c>
      <c r="G13">
        <f>trueraw!L12*$M13 + $N13*V$3</f>
        <v>1.5497560975609757</v>
      </c>
      <c r="H13">
        <f>trueraw!M12*$M13 + $N13*W$3</f>
        <v>0.73203252032520327</v>
      </c>
      <c r="I13">
        <f>trueraw!N12*$M13 + $N13*X$3</f>
        <v>1.3808943089430894</v>
      </c>
      <c r="J13">
        <f>trueraw!O12*$M13 + $N13*Y$3</f>
        <v>-2.0552032520325203</v>
      </c>
      <c r="K13">
        <f t="shared" si="4"/>
        <v>5.4968292682926823</v>
      </c>
      <c r="L13">
        <f>82 - trueraw!E12</f>
        <v>8</v>
      </c>
      <c r="M13">
        <f t="shared" si="2"/>
        <v>0.96747967479674801</v>
      </c>
      <c r="N13">
        <f t="shared" si="3"/>
        <v>6.5040650406504058E-2</v>
      </c>
    </row>
    <row r="14" spans="1:25" x14ac:dyDescent="0.3">
      <c r="A14" t="str">
        <f>trueraw!B13</f>
        <v>Fred VanVleet</v>
      </c>
      <c r="B14">
        <f>trueraw!G13*$M14 + $N14*Q$3</f>
        <v>-1.9753658536585363</v>
      </c>
      <c r="C14">
        <f>trueraw!H13*$M14 + $N14*R$3</f>
        <v>1.6246341463414633</v>
      </c>
      <c r="D14">
        <f>trueraw!I13*$M14 + $N14*S$3</f>
        <v>1.6536585365853658</v>
      </c>
      <c r="E14">
        <f>trueraw!J13*$M14 + $N14*T$3</f>
        <v>0.84243902439024398</v>
      </c>
      <c r="F14">
        <f>trueraw!K13*$M14 + $N14*U$3</f>
        <v>-0.55195121951219506</v>
      </c>
      <c r="G14">
        <f>trueraw!L13*$M14 + $N14*V$3</f>
        <v>1.5317073170731708</v>
      </c>
      <c r="H14">
        <f>trueraw!M13*$M14 + $N14*W$3</f>
        <v>1.7604878048780488</v>
      </c>
      <c r="I14">
        <f>trueraw!N13*$M14 + $N14*X$3</f>
        <v>0.16536585365853657</v>
      </c>
      <c r="J14">
        <f>trueraw!O13*$M14 + $N14*Y$3</f>
        <v>-1.7317073170731695E-2</v>
      </c>
      <c r="K14">
        <f t="shared" si="4"/>
        <v>5.0336585365853654</v>
      </c>
      <c r="L14">
        <f>82 - trueraw!E13</f>
        <v>12</v>
      </c>
      <c r="M14">
        <f t="shared" si="2"/>
        <v>0.95121951219512191</v>
      </c>
      <c r="N14">
        <f t="shared" si="3"/>
        <v>9.7560975609756087E-2</v>
      </c>
    </row>
    <row r="15" spans="1:25" x14ac:dyDescent="0.3">
      <c r="A15" t="str">
        <f>trueraw!B14</f>
        <v>Paul George</v>
      </c>
      <c r="B15">
        <f>trueraw!G14*$M15 + $N15*Q$3</f>
        <v>-8.8292682926829277E-2</v>
      </c>
      <c r="C15">
        <f>trueraw!H14*$M15 + $N15*R$3</f>
        <v>1.8756097560975611</v>
      </c>
      <c r="D15">
        <f>trueraw!I14*$M15 + $N15*S$3</f>
        <v>1.8682113821138211</v>
      </c>
      <c r="E15">
        <f>trueraw!J14*$M15 + $N15*T$3</f>
        <v>1.6829268292682926</v>
      </c>
      <c r="F15">
        <f>trueraw!K14*$M15 + $N15*U$3</f>
        <v>0.66967479674796748</v>
      </c>
      <c r="G15">
        <f>trueraw!L14*$M15 + $N15*V$3</f>
        <v>1.2885365853658537</v>
      </c>
      <c r="H15">
        <f>trueraw!M14*$M15 + $N15*W$3</f>
        <v>0.57723577235772361</v>
      </c>
      <c r="I15">
        <f>trueraw!N14*$M15 + $N15*X$3</f>
        <v>-0.37024390243902439</v>
      </c>
      <c r="J15">
        <f>trueraw!O14*$M15 + $N15*Y$3</f>
        <v>-2.0939024390243905</v>
      </c>
      <c r="K15">
        <f t="shared" si="4"/>
        <v>5.409756097560976</v>
      </c>
      <c r="L15">
        <f>82 - trueraw!E14</f>
        <v>8</v>
      </c>
      <c r="M15">
        <f t="shared" si="2"/>
        <v>0.96747967479674801</v>
      </c>
      <c r="N15">
        <f t="shared" si="3"/>
        <v>6.5040650406504058E-2</v>
      </c>
    </row>
    <row r="16" spans="1:25" x14ac:dyDescent="0.3">
      <c r="A16" t="str">
        <f>trueraw!B15</f>
        <v>Kyrie Irving</v>
      </c>
      <c r="B16">
        <f>trueraw!G15*$M16 + $N16*Q$3</f>
        <v>1.0419512195121954</v>
      </c>
      <c r="C16">
        <f>trueraw!H15*$M16 + $N16*R$3</f>
        <v>1.4401219512195123</v>
      </c>
      <c r="D16">
        <f>trueraw!I15*$M16 + $N16*S$3</f>
        <v>0.86313008130081292</v>
      </c>
      <c r="E16">
        <f>trueraw!J15*$M16 + $N16*T$3</f>
        <v>1.2657317073170731</v>
      </c>
      <c r="F16">
        <f>trueraw!K15*$M16 + $N16*U$3</f>
        <v>-0.68361788617886177</v>
      </c>
      <c r="G16">
        <f>trueraw!L15*$M16 + $N16*V$3</f>
        <v>1.129390243902439</v>
      </c>
      <c r="H16">
        <f>trueraw!M15*$M16 + $N16*W$3</f>
        <v>0.65089430894308953</v>
      </c>
      <c r="I16">
        <f>trueraw!N15*$M16 + $N16*X$3</f>
        <v>-0.31894308943089428</v>
      </c>
      <c r="J16">
        <f>trueraw!O15*$M16 + $N16*Y$3</f>
        <v>-0.97963414634146362</v>
      </c>
      <c r="K16">
        <f t="shared" si="4"/>
        <v>4.4090243902439026</v>
      </c>
      <c r="L16">
        <f>82 - trueraw!E15</f>
        <v>17</v>
      </c>
      <c r="M16">
        <f t="shared" si="2"/>
        <v>0.93089430894308944</v>
      </c>
      <c r="N16">
        <f t="shared" si="3"/>
        <v>0.13821138211382111</v>
      </c>
    </row>
    <row r="17" spans="1:30" x14ac:dyDescent="0.3">
      <c r="A17" t="str">
        <f>trueraw!B16</f>
        <v>Jimmy Butler</v>
      </c>
      <c r="B17">
        <f>trueraw!G16*$M17 + $N17*Q$3</f>
        <v>0.81642276422764226</v>
      </c>
      <c r="C17">
        <f>trueraw!H16*$M17 + $N17*R$3</f>
        <v>2.6653658536585367</v>
      </c>
      <c r="D17">
        <f>trueraw!I16*$M17 + $N17*S$3</f>
        <v>-1.3430894308943089</v>
      </c>
      <c r="E17">
        <f>trueraw!J16*$M17 + $N17*T$3</f>
        <v>0.93333333333333335</v>
      </c>
      <c r="F17">
        <f>trueraw!K16*$M17 + $N17*U$3</f>
        <v>6.3577235772357715E-2</v>
      </c>
      <c r="G17">
        <f>trueraw!L16*$M17 + $N17*V$3</f>
        <v>0.69674796747967482</v>
      </c>
      <c r="H17">
        <f>trueraw!M16*$M17 + $N17*W$3</f>
        <v>2.0569105691056908</v>
      </c>
      <c r="I17">
        <f>trueraw!N16*$M17 + $N17*X$3</f>
        <v>-0.66601626016260163</v>
      </c>
      <c r="J17">
        <f>trueraw!O16*$M17 + $N17*Y$3</f>
        <v>-0.38520325203252043</v>
      </c>
      <c r="K17">
        <f t="shared" si="4"/>
        <v>4.8380487804878038</v>
      </c>
      <c r="L17">
        <f>82 - trueraw!E16</f>
        <v>10</v>
      </c>
      <c r="M17">
        <f t="shared" si="2"/>
        <v>0.95934959349593496</v>
      </c>
      <c r="N17">
        <f t="shared" si="3"/>
        <v>8.1300813008130079E-2</v>
      </c>
    </row>
    <row r="18" spans="1:30" x14ac:dyDescent="0.3">
      <c r="A18" t="str">
        <f>trueraw!B17</f>
        <v>Nikola Vucevic</v>
      </c>
      <c r="B18">
        <f>trueraw!G17*$M18 + $N18*Q$3</f>
        <v>0.29902439024390243</v>
      </c>
      <c r="C18">
        <f>trueraw!H17*$M18 + $N18*R$3</f>
        <v>0.73073170731707315</v>
      </c>
      <c r="D18">
        <f>trueraw!I17*$M18 + $N18*S$3</f>
        <v>0.33317073170731704</v>
      </c>
      <c r="E18">
        <f>trueraw!J17*$M18 + $N18*T$3</f>
        <v>1.0492682926829269</v>
      </c>
      <c r="F18">
        <f>trueraw!K17*$M18 + $N18*U$3</f>
        <v>2.4560975609756097</v>
      </c>
      <c r="G18">
        <f>trueraw!L17*$M18 + $N18*V$3</f>
        <v>2.6341463414634156E-2</v>
      </c>
      <c r="H18">
        <f>trueraw!M17*$M18 + $N18*W$3</f>
        <v>-8.9268292682926825E-2</v>
      </c>
      <c r="I18">
        <f>trueraw!N17*$M18 + $N18*X$3</f>
        <v>0.56439024390243908</v>
      </c>
      <c r="J18">
        <f>trueraw!O17*$M18 + $N18*Y$3</f>
        <v>-0.17219512195121953</v>
      </c>
      <c r="K18">
        <f t="shared" si="4"/>
        <v>5.1975609756097567</v>
      </c>
      <c r="L18">
        <f>82 - trueraw!E17</f>
        <v>6</v>
      </c>
      <c r="M18">
        <f t="shared" si="2"/>
        <v>0.97560975609756095</v>
      </c>
      <c r="N18">
        <f t="shared" si="3"/>
        <v>4.8780487804878044E-2</v>
      </c>
    </row>
    <row r="19" spans="1:30" x14ac:dyDescent="0.3">
      <c r="A19" t="str">
        <f>trueraw!B18</f>
        <v>Michael Porter Jr.</v>
      </c>
      <c r="B19">
        <f>trueraw!G18*$M19 + $N19*Q$3</f>
        <v>1.5746341463414633</v>
      </c>
      <c r="C19">
        <f>trueraw!H18*$M19 + $N19*R$3</f>
        <v>0.34499999999999997</v>
      </c>
      <c r="D19">
        <f>trueraw!I18*$M19 + $N19*S$3</f>
        <v>1.1926829268292682</v>
      </c>
      <c r="E19">
        <f>trueraw!J18*$M19 + $N19*T$3</f>
        <v>0.88134146341463415</v>
      </c>
      <c r="F19">
        <f>trueraw!K18*$M19 + $N19*U$3</f>
        <v>0.95195121951219508</v>
      </c>
      <c r="G19">
        <f>trueraw!L18*$M19 + $N19*V$3</f>
        <v>-0.94804878048780483</v>
      </c>
      <c r="H19">
        <f>trueraw!M18*$M19 + $N19*W$3</f>
        <v>-0.71890243902439022</v>
      </c>
      <c r="I19">
        <f>trueraw!N18*$M19 + $N19*X$3</f>
        <v>0.61999999999999988</v>
      </c>
      <c r="J19">
        <f>trueraw!O18*$M19 + $N19*Y$3</f>
        <v>0.37829268292682927</v>
      </c>
      <c r="K19">
        <f t="shared" si="4"/>
        <v>4.2769512195121946</v>
      </c>
      <c r="L19">
        <f>82 - trueraw!E18</f>
        <v>15</v>
      </c>
      <c r="M19">
        <f t="shared" si="2"/>
        <v>0.93902439024390238</v>
      </c>
      <c r="N19">
        <f t="shared" si="3"/>
        <v>0.12195121951219512</v>
      </c>
    </row>
    <row r="20" spans="1:30" x14ac:dyDescent="0.3">
      <c r="A20" t="str">
        <f>trueraw!B19</f>
        <v>Richaun Holmes</v>
      </c>
      <c r="B20">
        <f>trueraw!G19*$M20 + $N20*Q$3</f>
        <v>3.4546341463414634</v>
      </c>
      <c r="C20">
        <f>trueraw!H19*$M20 + $N20*R$3</f>
        <v>5.5934959349593492E-2</v>
      </c>
      <c r="D20">
        <f>trueraw!I19*$M20 + $N20*S$3</f>
        <v>-1.841951219512195</v>
      </c>
      <c r="E20">
        <f>trueraw!J19*$M20 + $N20*T$3</f>
        <v>0.10829268292682928</v>
      </c>
      <c r="F20">
        <f>trueraw!K19*$M20 + $N20*U$3</f>
        <v>1.4258536585365853</v>
      </c>
      <c r="G20">
        <f>trueraw!L19*$M20 + $N20*V$3</f>
        <v>-0.58878048780487802</v>
      </c>
      <c r="H20">
        <f>trueraw!M19*$M20 + $N20*W$3</f>
        <v>-0.81154471544715445</v>
      </c>
      <c r="I20">
        <f>trueraw!N19*$M20 + $N20*X$3</f>
        <v>2.4230894308943087</v>
      </c>
      <c r="J20">
        <f>trueraw!O19*$M20 + $N20*Y$3</f>
        <v>0.4686178861788618</v>
      </c>
      <c r="K20">
        <f t="shared" si="4"/>
        <v>4.6941463414634148</v>
      </c>
      <c r="L20">
        <f>82 - trueraw!E19</f>
        <v>10</v>
      </c>
      <c r="M20">
        <f t="shared" si="2"/>
        <v>0.95934959349593496</v>
      </c>
      <c r="N20">
        <f t="shared" si="3"/>
        <v>8.1300813008130079E-2</v>
      </c>
      <c r="P20" t="s">
        <v>17</v>
      </c>
      <c r="Q20" t="s">
        <v>632</v>
      </c>
      <c r="R20" t="s">
        <v>18</v>
      </c>
      <c r="S20">
        <v>77</v>
      </c>
      <c r="T20">
        <v>35.1</v>
      </c>
      <c r="U20">
        <v>3.9</v>
      </c>
      <c r="V20">
        <v>2.2999999999999998</v>
      </c>
      <c r="W20">
        <v>-0.35</v>
      </c>
      <c r="X20">
        <v>2.31</v>
      </c>
      <c r="Y20">
        <v>2.58</v>
      </c>
      <c r="Z20">
        <v>2.8</v>
      </c>
      <c r="AA20">
        <v>1.26</v>
      </c>
      <c r="AB20">
        <v>0.46</v>
      </c>
      <c r="AC20">
        <v>-1.95</v>
      </c>
      <c r="AD20">
        <v>13.31</v>
      </c>
    </row>
    <row r="21" spans="1:30" x14ac:dyDescent="0.3">
      <c r="A21" t="str">
        <f>trueraw!B20</f>
        <v>Kristaps Porzingis</v>
      </c>
      <c r="B21">
        <f>trueraw!G20*$M21 + $N21*Q$3</f>
        <v>-0.37739837398373982</v>
      </c>
      <c r="C21">
        <f>trueraw!H20*$M21 + $N21*R$3</f>
        <v>0.97983739837398376</v>
      </c>
      <c r="D21">
        <f>trueraw!I20*$M21 + $N21*S$3</f>
        <v>0.42097560975609755</v>
      </c>
      <c r="E21">
        <f>trueraw!J20*$M21 + $N21*T$3</f>
        <v>0.74617886178861781</v>
      </c>
      <c r="F21">
        <f>trueraw!K20*$M21 + $N21*U$3</f>
        <v>1.3178861788617886</v>
      </c>
      <c r="G21">
        <f>trueraw!L20*$M21 + $N21*V$3</f>
        <v>-0.78016260162601614</v>
      </c>
      <c r="H21">
        <f>trueraw!M20*$M21 + $N21*W$3</f>
        <v>-1.3269918699186993</v>
      </c>
      <c r="I21">
        <f>trueraw!N20*$M21 + $N21*X$3</f>
        <v>1.6739837398373985</v>
      </c>
      <c r="J21">
        <f>trueraw!O20*$M21 + $N21*Y$3</f>
        <v>0.6622764227642276</v>
      </c>
      <c r="K21">
        <f t="shared" si="4"/>
        <v>3.3165853658536584</v>
      </c>
      <c r="L21">
        <f>82 - trueraw!E20</f>
        <v>22</v>
      </c>
      <c r="M21">
        <f t="shared" si="2"/>
        <v>0.91056910569105687</v>
      </c>
      <c r="N21">
        <f t="shared" si="3"/>
        <v>0.17886178861788618</v>
      </c>
      <c r="P21" t="s">
        <v>10</v>
      </c>
      <c r="Q21" t="s">
        <v>2650</v>
      </c>
      <c r="R21" t="s">
        <v>11</v>
      </c>
      <c r="S21">
        <v>73</v>
      </c>
      <c r="T21">
        <v>34</v>
      </c>
      <c r="U21">
        <v>0.53</v>
      </c>
      <c r="V21">
        <v>3.61</v>
      </c>
      <c r="W21">
        <v>3.67</v>
      </c>
      <c r="X21">
        <v>2.76</v>
      </c>
      <c r="Y21">
        <v>0.26</v>
      </c>
      <c r="Z21">
        <v>1.64</v>
      </c>
      <c r="AA21">
        <v>0.9</v>
      </c>
      <c r="AB21">
        <v>-1</v>
      </c>
      <c r="AC21">
        <v>-2.2400000000000002</v>
      </c>
      <c r="AD21">
        <v>10.130000000000001</v>
      </c>
    </row>
    <row r="22" spans="1:30" x14ac:dyDescent="0.3">
      <c r="A22" t="str">
        <f>trueraw!B21</f>
        <v>Bam Adebayo</v>
      </c>
      <c r="B22">
        <f>trueraw!G21*$M22 + $N22*Q$3</f>
        <v>2.6502439024390245</v>
      </c>
      <c r="C22">
        <f>trueraw!H21*$M22 + $N22*R$3</f>
        <v>0.4478048780487805</v>
      </c>
      <c r="D22">
        <f>trueraw!I21*$M22 + $N22*S$3</f>
        <v>-1.8131707317073171</v>
      </c>
      <c r="E22">
        <f>trueraw!J21*$M22 + $N22*T$3</f>
        <v>0.73707317073170731</v>
      </c>
      <c r="F22">
        <f>trueraw!K21*$M22 + $N22*U$3</f>
        <v>1.5780487804878049</v>
      </c>
      <c r="G22">
        <f>trueraw!L21*$M22 + $N22*V$3</f>
        <v>0.67024390243902443</v>
      </c>
      <c r="H22">
        <f>trueraw!M21*$M22 + $N22*W$3</f>
        <v>0.77902439024390246</v>
      </c>
      <c r="I22">
        <f>trueraw!N21*$M22 + $N22*X$3</f>
        <v>0.9643902439024391</v>
      </c>
      <c r="J22">
        <f>trueraw!O21*$M22 + $N22*Y$3</f>
        <v>-1.1770731707317073</v>
      </c>
      <c r="K22">
        <f t="shared" si="4"/>
        <v>4.8365853658536597</v>
      </c>
      <c r="L22">
        <f>82 - trueraw!E21</f>
        <v>6</v>
      </c>
      <c r="M22">
        <f t="shared" si="2"/>
        <v>0.97560975609756095</v>
      </c>
      <c r="N22">
        <f t="shared" si="3"/>
        <v>4.8780487804878044E-2</v>
      </c>
      <c r="P22" t="s">
        <v>2338</v>
      </c>
      <c r="Q22" t="s">
        <v>2651</v>
      </c>
      <c r="R22" t="s">
        <v>28</v>
      </c>
      <c r="S22">
        <v>75</v>
      </c>
      <c r="T22">
        <v>35.5</v>
      </c>
      <c r="U22">
        <v>0.2</v>
      </c>
      <c r="V22">
        <v>2.63</v>
      </c>
      <c r="W22">
        <v>1.17</v>
      </c>
      <c r="X22">
        <v>1.68</v>
      </c>
      <c r="Y22">
        <v>1.32</v>
      </c>
      <c r="Z22">
        <v>4.17</v>
      </c>
      <c r="AA22">
        <v>0.81</v>
      </c>
      <c r="AB22">
        <v>0.55000000000000004</v>
      </c>
      <c r="AC22">
        <v>-2.85</v>
      </c>
      <c r="AD22">
        <v>9.6800000000000015</v>
      </c>
    </row>
    <row r="23" spans="1:30" x14ac:dyDescent="0.3">
      <c r="A23" t="str">
        <f>trueraw!B22</f>
        <v>Myles Turner</v>
      </c>
      <c r="B23">
        <f>trueraw!G22*$M23 + $N23*Q$3</f>
        <v>0.34634146341463412</v>
      </c>
      <c r="C23">
        <f>trueraw!H22*$M23 + $N23*R$3</f>
        <v>-0.26065040650406507</v>
      </c>
      <c r="D23">
        <f>trueraw!I22*$M23 + $N23*S$3</f>
        <v>-0.3069918699186992</v>
      </c>
      <c r="E23">
        <f>trueraw!J22*$M23 + $N23*T$3</f>
        <v>-0.2946341463414634</v>
      </c>
      <c r="F23">
        <f>trueraw!K22*$M23 + $N23*U$3</f>
        <v>0.45691056910569117</v>
      </c>
      <c r="G23">
        <f>trueraw!L22*$M23 + $N23*V$3</f>
        <v>-1.0108943089430895</v>
      </c>
      <c r="H23">
        <f>trueraw!M22*$M23 + $N23*W$3</f>
        <v>-0.14000000000000001</v>
      </c>
      <c r="I23">
        <f>trueraw!N22*$M23 + $N23*X$3</f>
        <v>5.2915447154471549</v>
      </c>
      <c r="J23">
        <f>trueraw!O22*$M23 + $N23*Y$3</f>
        <v>0.33430894308943093</v>
      </c>
      <c r="K23">
        <f t="shared" si="4"/>
        <v>4.4159349593495936</v>
      </c>
      <c r="L23">
        <f>82 - trueraw!E22</f>
        <v>10</v>
      </c>
      <c r="M23">
        <f t="shared" si="2"/>
        <v>0.95934959349593496</v>
      </c>
      <c r="N23">
        <f t="shared" si="3"/>
        <v>8.1300813008130079E-2</v>
      </c>
      <c r="P23" t="s">
        <v>38</v>
      </c>
      <c r="Q23" t="s">
        <v>622</v>
      </c>
      <c r="R23" t="s">
        <v>28</v>
      </c>
      <c r="S23">
        <v>68</v>
      </c>
      <c r="T23">
        <v>33.1</v>
      </c>
      <c r="U23">
        <v>2.2999999999999998</v>
      </c>
      <c r="V23">
        <v>3.02</v>
      </c>
      <c r="W23">
        <v>0.72</v>
      </c>
      <c r="X23">
        <v>2.0699999999999998</v>
      </c>
      <c r="Y23">
        <v>0.94</v>
      </c>
      <c r="Z23">
        <v>1.23</v>
      </c>
      <c r="AA23">
        <v>-0.48</v>
      </c>
      <c r="AB23">
        <v>1.62</v>
      </c>
      <c r="AC23">
        <v>-2.25</v>
      </c>
      <c r="AD23">
        <v>9.1699999999999982</v>
      </c>
    </row>
    <row r="24" spans="1:30" x14ac:dyDescent="0.3">
      <c r="A24" t="str">
        <f>trueraw!B23</f>
        <v>Chris Paul</v>
      </c>
      <c r="B24">
        <f>trueraw!G23*$M24 + $N24*Q$3</f>
        <v>0.60536585365853668</v>
      </c>
      <c r="C24">
        <f>trueraw!H23*$M24 + $N24*R$3</f>
        <v>1.5045528455284554</v>
      </c>
      <c r="D24">
        <f>trueraw!I23*$M24 + $N24*S$3</f>
        <v>-0.3069918699186992</v>
      </c>
      <c r="E24">
        <f>trueraw!J23*$M24 + $N24*T$3</f>
        <v>0.2426016260162602</v>
      </c>
      <c r="F24">
        <f>trueraw!K23*$M24 + $N24*U$3</f>
        <v>-0.33934959349593496</v>
      </c>
      <c r="G24">
        <f>trueraw!L23*$M24 + $N24*V$3</f>
        <v>2.8936585365853662</v>
      </c>
      <c r="H24">
        <f>trueraw!M23*$M24 + $N24*W$3</f>
        <v>0.90569105691056917</v>
      </c>
      <c r="I24">
        <f>trueraw!N23*$M24 + $N24*X$3</f>
        <v>-0.64682926829268284</v>
      </c>
      <c r="J24">
        <f>trueraw!O23*$M24 + $N24*Y$3</f>
        <v>-0.56747967479674788</v>
      </c>
      <c r="K24">
        <f t="shared" si="4"/>
        <v>4.2912195121951227</v>
      </c>
      <c r="L24">
        <f>82 - trueraw!E23</f>
        <v>10</v>
      </c>
      <c r="M24">
        <f t="shared" si="2"/>
        <v>0.95934959349593496</v>
      </c>
      <c r="N24">
        <f t="shared" si="3"/>
        <v>8.1300813008130079E-2</v>
      </c>
      <c r="P24" t="s">
        <v>12</v>
      </c>
      <c r="Q24" t="s">
        <v>2650</v>
      </c>
      <c r="R24" t="s">
        <v>14</v>
      </c>
      <c r="S24">
        <v>76</v>
      </c>
      <c r="T24">
        <v>34.799999999999997</v>
      </c>
      <c r="U24">
        <v>-0.44</v>
      </c>
      <c r="V24">
        <v>4.58</v>
      </c>
      <c r="W24">
        <v>2.54</v>
      </c>
      <c r="X24">
        <v>2.3199999999999998</v>
      </c>
      <c r="Y24">
        <v>-0.33</v>
      </c>
      <c r="Z24">
        <v>2.4500000000000002</v>
      </c>
      <c r="AA24">
        <v>0</v>
      </c>
      <c r="AB24">
        <v>-0.56999999999999995</v>
      </c>
      <c r="AC24">
        <v>-1.68</v>
      </c>
      <c r="AD24">
        <v>8.870000000000001</v>
      </c>
    </row>
    <row r="25" spans="1:30" x14ac:dyDescent="0.3">
      <c r="A25" t="str">
        <f>trueraw!B24</f>
        <v>Jaren Jackson Jr.</v>
      </c>
      <c r="B25">
        <f>trueraw!G24*$M25 + $N25*Q$3</f>
        <v>0.16487804878048781</v>
      </c>
      <c r="C25">
        <f>trueraw!H24*$M25 + $N25*R$3</f>
        <v>0.62585365853658537</v>
      </c>
      <c r="D25">
        <f>trueraw!I24*$M25 + $N25*S$3</f>
        <v>0.20780487804878051</v>
      </c>
      <c r="E25">
        <f>trueraw!J24*$M25 + $N25*T$3</f>
        <v>0.49048780487804877</v>
      </c>
      <c r="F25">
        <f>trueraw!K24*$M25 + $N25*U$3</f>
        <v>0.6275609756097561</v>
      </c>
      <c r="G25">
        <f>trueraw!L24*$M25 + $N25*V$3</f>
        <v>-0.83682926829268289</v>
      </c>
      <c r="H25">
        <f>trueraw!M24*$M25 + $N25*W$3</f>
        <v>0.37170731707317073</v>
      </c>
      <c r="I25">
        <f>trueraw!N24*$M25 + $N25*X$3</f>
        <v>2.6385365853658533</v>
      </c>
      <c r="J25">
        <f>trueraw!O24*$M25 + $N25*Y$3</f>
        <v>-0.19804878048780489</v>
      </c>
      <c r="K25">
        <f t="shared" si="4"/>
        <v>4.0919512195121941</v>
      </c>
      <c r="L25">
        <f>82 - trueraw!E24</f>
        <v>12</v>
      </c>
      <c r="M25">
        <f t="shared" si="2"/>
        <v>0.95121951219512191</v>
      </c>
      <c r="N25">
        <f t="shared" si="3"/>
        <v>9.7560975609756087E-2</v>
      </c>
    </row>
    <row r="26" spans="1:30" x14ac:dyDescent="0.3">
      <c r="A26" t="str">
        <f>trueraw!B25</f>
        <v>Rudy Gobert</v>
      </c>
      <c r="B26">
        <f>trueraw!G25*$M26 + $N26*Q$3</f>
        <v>3.4697560975609756</v>
      </c>
      <c r="C26">
        <f>trueraw!H25*$M26 + $N26*R$3</f>
        <v>-3.5521951219512196</v>
      </c>
      <c r="D26">
        <f>trueraw!I25*$M26 + $N26*S$3</f>
        <v>-1.8131707317073171</v>
      </c>
      <c r="E26">
        <f>trueraw!J25*$M26 + $N26*T$3</f>
        <v>7.3658536585365864E-2</v>
      </c>
      <c r="F26">
        <f>trueraw!K25*$M26 + $N26*U$3</f>
        <v>3.4707317073170731</v>
      </c>
      <c r="G26">
        <f>trueraw!L25*$M26 + $N26*V$3</f>
        <v>-0.81268292682926824</v>
      </c>
      <c r="H26">
        <f>trueraw!M25*$M26 + $N26*W$3</f>
        <v>-0.86</v>
      </c>
      <c r="I26">
        <f>trueraw!N25*$M26 + $N26*X$3</f>
        <v>4.7692682926829271</v>
      </c>
      <c r="J26">
        <f>trueraw!O25*$M26 + $N26*Y$3</f>
        <v>-0.11365853658536584</v>
      </c>
      <c r="K26">
        <f t="shared" si="4"/>
        <v>4.6317073170731717</v>
      </c>
      <c r="L26">
        <f>82 - trueraw!E25</f>
        <v>6</v>
      </c>
      <c r="M26">
        <f t="shared" si="2"/>
        <v>0.97560975609756095</v>
      </c>
      <c r="N26">
        <f t="shared" si="3"/>
        <v>4.8780487804878044E-2</v>
      </c>
    </row>
    <row r="27" spans="1:30" x14ac:dyDescent="0.3">
      <c r="A27" t="str">
        <f>trueraw!B26</f>
        <v>Tobias Harris</v>
      </c>
      <c r="B27">
        <f>trueraw!G26*$M27 + $N27*Q$3</f>
        <v>1.4161382113821137</v>
      </c>
      <c r="C27">
        <f>trueraw!H26*$M27 + $N27*R$3</f>
        <v>1.3687398373983739</v>
      </c>
      <c r="D27">
        <f>trueraw!I26*$M27 + $N27*S$3</f>
        <v>-0.46020325203252033</v>
      </c>
      <c r="E27">
        <f>trueraw!J26*$M27 + $N27*T$3</f>
        <v>0.84288617886178863</v>
      </c>
      <c r="F27">
        <f>trueraw!K26*$M27 + $N27*U$3</f>
        <v>0.67028455284552846</v>
      </c>
      <c r="G27">
        <f>trueraw!L26*$M27 + $N27*V$3</f>
        <v>0.31524390243902434</v>
      </c>
      <c r="H27">
        <f>trueraw!M26*$M27 + $N27*W$3</f>
        <v>-6.0569105691056918E-2</v>
      </c>
      <c r="I27">
        <f>trueraw!N26*$M27 + $N27*X$3</f>
        <v>0.5032113821138211</v>
      </c>
      <c r="J27">
        <f>trueraw!O26*$M27 + $N27*Y$3</f>
        <v>-6.8455284552845497E-2</v>
      </c>
      <c r="K27">
        <f t="shared" si="4"/>
        <v>4.5272764227642268</v>
      </c>
      <c r="L27">
        <f>82 - trueraw!E26</f>
        <v>7</v>
      </c>
      <c r="M27">
        <f t="shared" si="2"/>
        <v>0.97154471544715448</v>
      </c>
      <c r="N27">
        <f t="shared" si="3"/>
        <v>5.6910569105691061E-2</v>
      </c>
    </row>
    <row r="28" spans="1:30" x14ac:dyDescent="0.3">
      <c r="A28" t="str">
        <f>trueraw!B27</f>
        <v>Clint Capela</v>
      </c>
      <c r="B28">
        <f>trueraw!G27*$M28 + $N28*Q$3</f>
        <v>2.7277235772357722</v>
      </c>
      <c r="C28">
        <f>trueraw!H27*$M28 + $N28*R$3</f>
        <v>-2.8380487804878047</v>
      </c>
      <c r="D28">
        <f>trueraw!I27*$M28 + $N28*S$3</f>
        <v>-1.8203658536585368</v>
      </c>
      <c r="E28">
        <f>trueraw!J27*$M28 + $N28*T$3</f>
        <v>0.1433739837398374</v>
      </c>
      <c r="F28">
        <f>trueraw!K27*$M28 + $N28*U$3</f>
        <v>4.0026829268292694</v>
      </c>
      <c r="G28">
        <f>trueraw!L27*$M28 + $N28*V$3</f>
        <v>-1.0740650406504064</v>
      </c>
      <c r="H28">
        <f>trueraw!M27*$M28 + $N28*W$3</f>
        <v>-0.51719512195121953</v>
      </c>
      <c r="I28">
        <f>trueraw!N27*$M28 + $N28*X$3</f>
        <v>3.3692682926829272</v>
      </c>
      <c r="J28">
        <f>trueraw!O27*$M28 + $N28*Y$3</f>
        <v>0.44646341463414635</v>
      </c>
      <c r="K28">
        <f t="shared" si="4"/>
        <v>4.4398373983739852</v>
      </c>
      <c r="L28">
        <f>82 - trueraw!E27</f>
        <v>7</v>
      </c>
      <c r="M28">
        <f t="shared" si="2"/>
        <v>0.97154471544715448</v>
      </c>
      <c r="N28">
        <f t="shared" si="3"/>
        <v>5.6910569105691061E-2</v>
      </c>
    </row>
    <row r="29" spans="1:30" x14ac:dyDescent="0.3">
      <c r="A29" t="str">
        <f>trueraw!B28</f>
        <v>Jrue Holiday</v>
      </c>
      <c r="B29">
        <f>trueraw!G28*$M29 + $N29*Q$3</f>
        <v>1.0466666666666666</v>
      </c>
      <c r="C29">
        <f>trueraw!H28*$M29 + $N29*R$3</f>
        <v>-1.6260162601626016E-3</v>
      </c>
      <c r="D29">
        <f>trueraw!I28*$M29 + $N29*S$3</f>
        <v>0.10552845528455287</v>
      </c>
      <c r="E29">
        <f>trueraw!J28*$M29 + $N29*T$3</f>
        <v>0.49203252032520317</v>
      </c>
      <c r="F29">
        <f>trueraw!K28*$M29 + $N29*U$3</f>
        <v>-0.32975609756097563</v>
      </c>
      <c r="G29">
        <f>trueraw!L28*$M29 + $N29*V$3</f>
        <v>1.5889430894308945</v>
      </c>
      <c r="H29">
        <f>trueraw!M28*$M29 + $N29*W$3</f>
        <v>1.7307317073170729</v>
      </c>
      <c r="I29">
        <f>trueraw!N28*$M29 + $N29*X$3</f>
        <v>5.5284552845528551E-3</v>
      </c>
      <c r="J29">
        <f>trueraw!O28*$M29 + $N29*Y$3</f>
        <v>-0.59626016260162595</v>
      </c>
      <c r="K29">
        <f t="shared" si="4"/>
        <v>4.0417886178861782</v>
      </c>
      <c r="L29">
        <f>82 - trueraw!E28</f>
        <v>10</v>
      </c>
      <c r="M29">
        <f t="shared" si="2"/>
        <v>0.95934959349593496</v>
      </c>
      <c r="N29">
        <f t="shared" si="3"/>
        <v>8.1300813008130079E-2</v>
      </c>
    </row>
    <row r="30" spans="1:30" x14ac:dyDescent="0.3">
      <c r="A30" t="str">
        <f>trueraw!B29</f>
        <v>Deandre Ayton</v>
      </c>
      <c r="B30">
        <f>trueraw!G29*$M30 + $N30*Q$3</f>
        <v>3.4014634146341463</v>
      </c>
      <c r="C30">
        <f>trueraw!H29*$M30 + $N30*R$3</f>
        <v>-8.8780487804878044E-2</v>
      </c>
      <c r="D30">
        <f>trueraw!I29*$M30 + $N30*S$3</f>
        <v>-1.6570731707317075</v>
      </c>
      <c r="E30">
        <f>trueraw!J29*$M30 + $N30*T$3</f>
        <v>0.27853658536585368</v>
      </c>
      <c r="F30">
        <f>trueraw!K29*$M30 + $N30*U$3</f>
        <v>2.3780487804878048</v>
      </c>
      <c r="G30">
        <f>trueraw!L29*$M30 + $N30*V$3</f>
        <v>-0.7346341463414634</v>
      </c>
      <c r="H30">
        <f>trueraw!M29*$M30 + $N30*W$3</f>
        <v>-0.80146341463414628</v>
      </c>
      <c r="I30">
        <f>trueraw!N29*$M30 + $N30*X$3</f>
        <v>1.5009756097560976</v>
      </c>
      <c r="J30">
        <f>trueraw!O29*$M30 + $N30*Y$3</f>
        <v>8.1463414634146344E-2</v>
      </c>
      <c r="K30">
        <f t="shared" si="4"/>
        <v>4.3585365853658535</v>
      </c>
      <c r="L30">
        <f>82 - trueraw!E29</f>
        <v>6</v>
      </c>
      <c r="M30">
        <f t="shared" si="2"/>
        <v>0.97560975609756095</v>
      </c>
      <c r="N30">
        <f t="shared" si="3"/>
        <v>4.8780487804878044E-2</v>
      </c>
    </row>
    <row r="31" spans="1:30" x14ac:dyDescent="0.3">
      <c r="A31" t="str">
        <f>trueraw!B30</f>
        <v>Shai Gilgeous-Alexander</v>
      </c>
      <c r="B31">
        <f>trueraw!G30*$M31 + $N31*Q$3</f>
        <v>1.4870731707317073</v>
      </c>
      <c r="C31">
        <f>trueraw!H30*$M31 + $N31*R$3</f>
        <v>0.94926829268292678</v>
      </c>
      <c r="D31">
        <f>trueraw!I30*$M31 + $N31*S$3</f>
        <v>0.21731707317073168</v>
      </c>
      <c r="E31">
        <f>trueraw!J30*$M31 + $N31*T$3</f>
        <v>1.413170731707317</v>
      </c>
      <c r="F31">
        <f>trueraw!K30*$M31 + $N31*U$3</f>
        <v>-0.19999999999999996</v>
      </c>
      <c r="G31">
        <f>trueraw!L30*$M31 + $N31*V$3</f>
        <v>1.5221951219512195</v>
      </c>
      <c r="H31">
        <f>trueraw!M30*$M31 + $N31*W$3</f>
        <v>-0.39878048780487807</v>
      </c>
      <c r="I31">
        <f>trueraw!N30*$M31 + $N31*X$3</f>
        <v>0.25097560975609756</v>
      </c>
      <c r="J31">
        <f>trueraw!O30*$M31 + $N31*Y$3</f>
        <v>-1.5487804878048781</v>
      </c>
      <c r="K31">
        <f t="shared" si="4"/>
        <v>3.6924390243902439</v>
      </c>
      <c r="L31">
        <f>82 - trueraw!E30</f>
        <v>12</v>
      </c>
      <c r="M31">
        <f t="shared" si="2"/>
        <v>0.95121951219512191</v>
      </c>
      <c r="N31">
        <f t="shared" si="3"/>
        <v>9.7560975609756087E-2</v>
      </c>
    </row>
    <row r="32" spans="1:30" x14ac:dyDescent="0.3">
      <c r="A32" t="str">
        <f>trueraw!B31</f>
        <v>Luka Doncic</v>
      </c>
      <c r="B32">
        <f>trueraw!G31*$M32 + $N32*Q$3</f>
        <v>0.59032520325203253</v>
      </c>
      <c r="C32">
        <f>trueraw!H31*$M32 + $N32*R$3</f>
        <v>-1.1475609756097562</v>
      </c>
      <c r="D32">
        <f>trueraw!I31*$M32 + $N32*S$3</f>
        <v>1.2788617886178861</v>
      </c>
      <c r="E32">
        <f>trueraw!J31*$M32 + $N32*T$3</f>
        <v>2.1933333333333329</v>
      </c>
      <c r="F32">
        <f>trueraw!K31*$M32 + $N32*U$3</f>
        <v>1.2434959349593495</v>
      </c>
      <c r="G32">
        <f>trueraw!L31*$M32 + $N32*V$3</f>
        <v>3.0744308943089433</v>
      </c>
      <c r="H32">
        <f>trueraw!M31*$M32 + $N32*W$3</f>
        <v>0.26975609756097557</v>
      </c>
      <c r="I32">
        <f>trueraw!N31*$M32 + $N32*X$3</f>
        <v>-0.13800813008130083</v>
      </c>
      <c r="J32">
        <f>trueraw!O31*$M32 + $N32*Y$3</f>
        <v>-3.2454065040650408</v>
      </c>
      <c r="K32">
        <f t="shared" si="4"/>
        <v>4.1192276422764227</v>
      </c>
      <c r="L32">
        <f>82 - trueraw!E31</f>
        <v>7</v>
      </c>
      <c r="M32">
        <f t="shared" si="2"/>
        <v>0.97154471544715448</v>
      </c>
      <c r="N32">
        <f t="shared" si="3"/>
        <v>5.6910569105691061E-2</v>
      </c>
    </row>
    <row r="33" spans="1:14" x14ac:dyDescent="0.3">
      <c r="A33" t="str">
        <f>trueraw!B32</f>
        <v>Domantas Sabonis</v>
      </c>
      <c r="B33">
        <f>trueraw!G32*$M33 + $N33*Q$3</f>
        <v>2.015609756097561</v>
      </c>
      <c r="C33">
        <f>trueraw!H32*$M33 + $N33*R$3</f>
        <v>-0.95138211382113813</v>
      </c>
      <c r="D33">
        <f>trueraw!I32*$M33 + $N33*S$3</f>
        <v>-1.0360975609756098</v>
      </c>
      <c r="E33">
        <f>trueraw!J32*$M33 + $N33*T$3</f>
        <v>0.83739837398373984</v>
      </c>
      <c r="F33">
        <f>trueraw!K32*$M33 + $N33*U$3</f>
        <v>2.5770731707317074</v>
      </c>
      <c r="G33">
        <f>trueraw!L32*$M33 + $N33*V$3</f>
        <v>1.7904065040650408</v>
      </c>
      <c r="H33">
        <f>trueraw!M32*$M33 + $N33*W$3</f>
        <v>0.60829268292682914</v>
      </c>
      <c r="I33">
        <f>trueraw!N32*$M33 + $N33*X$3</f>
        <v>-0.20552845528455282</v>
      </c>
      <c r="J33">
        <f>trueraw!O32*$M33 + $N33*Y$3</f>
        <v>-1.9297560975609753</v>
      </c>
      <c r="K33">
        <f t="shared" si="4"/>
        <v>3.7060162601626025</v>
      </c>
      <c r="L33">
        <f>82 - trueraw!E32</f>
        <v>10</v>
      </c>
      <c r="M33">
        <f t="shared" si="2"/>
        <v>0.95934959349593496</v>
      </c>
      <c r="N33">
        <f t="shared" si="3"/>
        <v>8.1300813008130079E-2</v>
      </c>
    </row>
    <row r="34" spans="1:14" x14ac:dyDescent="0.3">
      <c r="A34" t="str">
        <f>trueraw!B33</f>
        <v>Trae Young</v>
      </c>
      <c r="B34">
        <f>trueraw!G33*$M34 + $N34*Q$3</f>
        <v>-0.81227642276422762</v>
      </c>
      <c r="C34">
        <f>trueraw!H33*$M34 + $N34*R$3</f>
        <v>3.4916260162601627</v>
      </c>
      <c r="D34">
        <f>trueraw!I33*$M34 + $N34*S$3</f>
        <v>0.76878048780487807</v>
      </c>
      <c r="E34">
        <f>trueraw!J33*$M34 + $N34*T$3</f>
        <v>1.7224390243902441</v>
      </c>
      <c r="F34">
        <f>trueraw!K33*$M34 + $N34*U$3</f>
        <v>-0.48967479674796749</v>
      </c>
      <c r="G34">
        <f>trueraw!L33*$M34 + $N34*V$3</f>
        <v>3.5431707317073173</v>
      </c>
      <c r="H34">
        <f>trueraw!M33*$M34 + $N34*W$3</f>
        <v>-0.29544715447154474</v>
      </c>
      <c r="I34">
        <f>trueraw!N33*$M34 + $N34*X$3</f>
        <v>-0.80731707317073176</v>
      </c>
      <c r="J34">
        <f>trueraw!O33*$M34 + $N34*Y$3</f>
        <v>-2.9199186991869914</v>
      </c>
      <c r="K34">
        <f t="shared" si="4"/>
        <v>4.201382113821138</v>
      </c>
      <c r="L34">
        <f>82 - trueraw!E33</f>
        <v>4</v>
      </c>
      <c r="M34">
        <f t="shared" si="2"/>
        <v>0.98373983739837401</v>
      </c>
      <c r="N34">
        <f t="shared" si="3"/>
        <v>3.2520325203252029E-2</v>
      </c>
    </row>
    <row r="35" spans="1:14" x14ac:dyDescent="0.3">
      <c r="A35" t="str">
        <f>trueraw!B34</f>
        <v>Robert Williams</v>
      </c>
      <c r="B35">
        <f>trueraw!G34*$M35 + $N35*Q$3</f>
        <v>2.7780487804878051</v>
      </c>
      <c r="C35">
        <f>trueraw!H34*$M35 + $N35*R$3</f>
        <v>-1.0302439024390244</v>
      </c>
      <c r="D35">
        <f>trueraw!I34*$M35 + $N35*S$3</f>
        <v>-1.8707317073170733</v>
      </c>
      <c r="E35">
        <f>trueraw!J34*$M35 + $N35*T$3</f>
        <v>-0.7943089430894309</v>
      </c>
      <c r="F35">
        <f>trueraw!K34*$M35 + $N35*U$3</f>
        <v>1.0209756097560976</v>
      </c>
      <c r="G35">
        <f>trueraw!L34*$M35 + $N35*V$3</f>
        <v>-0.47739837398373985</v>
      </c>
      <c r="H35">
        <f>trueraw!M34*$M35 + $N35*W$3</f>
        <v>-8.7967479674796761E-2</v>
      </c>
      <c r="I35">
        <f>trueraw!N34*$M35 + $N35*X$3</f>
        <v>3.0665040650406503</v>
      </c>
      <c r="J35">
        <f>trueraw!O34*$M35 + $N35*Y$3</f>
        <v>0.64666666666666672</v>
      </c>
      <c r="K35">
        <f t="shared" si="4"/>
        <v>3.2515447154471548</v>
      </c>
      <c r="L35">
        <f>82 - trueraw!E34</f>
        <v>14</v>
      </c>
      <c r="M35">
        <f t="shared" si="2"/>
        <v>0.94308943089430897</v>
      </c>
      <c r="N35">
        <f t="shared" si="3"/>
        <v>0.11382113821138212</v>
      </c>
    </row>
    <row r="36" spans="1:14" x14ac:dyDescent="0.3">
      <c r="A36" t="str">
        <f>trueraw!B35</f>
        <v>Zion Williamson</v>
      </c>
      <c r="B36">
        <f>trueraw!G35*$M36 + $N36*Q$3</f>
        <v>5.2390243902439027</v>
      </c>
      <c r="C36">
        <f>trueraw!H35*$M36 + $N36*R$3</f>
        <v>-2.975609756097561</v>
      </c>
      <c r="D36">
        <f>trueraw!I35*$M36 + $N36*S$3</f>
        <v>-1.6213008130081301</v>
      </c>
      <c r="E36">
        <f>trueraw!J35*$M36 + $N36*T$3</f>
        <v>2.1613008130081304</v>
      </c>
      <c r="F36">
        <f>trueraw!K35*$M36 + $N36*U$3</f>
        <v>0.92699186991869909</v>
      </c>
      <c r="G36">
        <f>trueraw!L35*$M36 + $N36*V$3</f>
        <v>0.70634146341463422</v>
      </c>
      <c r="H36">
        <f>trueraw!M35*$M36 + $N36*W$3</f>
        <v>0.17658536585365853</v>
      </c>
      <c r="I36">
        <f>trueraw!N35*$M36 + $N36*X$3</f>
        <v>0.29333333333333333</v>
      </c>
      <c r="J36">
        <f>trueraw!O35*$M36 + $N36*Y$3</f>
        <v>-1.363739837398374</v>
      </c>
      <c r="K36">
        <f t="shared" si="4"/>
        <v>3.5429268292682923</v>
      </c>
      <c r="L36">
        <f>82 - trueraw!E35</f>
        <v>10</v>
      </c>
      <c r="M36">
        <f t="shared" si="2"/>
        <v>0.95934959349593496</v>
      </c>
      <c r="N36">
        <f t="shared" si="3"/>
        <v>8.1300813008130079E-2</v>
      </c>
    </row>
    <row r="37" spans="1:14" x14ac:dyDescent="0.3">
      <c r="A37" t="str">
        <f>trueraw!B36</f>
        <v>CJ McCollum</v>
      </c>
      <c r="B37">
        <f>trueraw!G36*$M37 + $N37*Q$3</f>
        <v>-0.20048780487804879</v>
      </c>
      <c r="C37">
        <f>trueraw!H36*$M37 + $N37*R$3</f>
        <v>0.47804878048780486</v>
      </c>
      <c r="D37">
        <f>trueraw!I36*$M37 + $N37*S$3</f>
        <v>1.8227642276422764</v>
      </c>
      <c r="E37">
        <f>trueraw!J36*$M37 + $N37*T$3</f>
        <v>1.2691056910569105</v>
      </c>
      <c r="F37">
        <f>trueraw!K36*$M37 + $N37*U$3</f>
        <v>-0.57918699186991873</v>
      </c>
      <c r="G37">
        <f>trueraw!L36*$M37 + $N37*V$3</f>
        <v>0.85983739837398376</v>
      </c>
      <c r="H37">
        <f>trueraw!M36*$M37 + $N37*W$3</f>
        <v>-0.16878048780487806</v>
      </c>
      <c r="I37">
        <f>trueraw!N36*$M37 + $N37*X$3</f>
        <v>-0.42617886178861791</v>
      </c>
      <c r="J37">
        <f>trueraw!O36*$M37 + $N37*Y$3</f>
        <v>0.33430894308943093</v>
      </c>
      <c r="K37">
        <f t="shared" si="4"/>
        <v>3.3894308943089428</v>
      </c>
      <c r="L37">
        <f>82 - trueraw!E36</f>
        <v>10</v>
      </c>
      <c r="M37">
        <f t="shared" si="2"/>
        <v>0.95934959349593496</v>
      </c>
      <c r="N37">
        <f t="shared" si="3"/>
        <v>8.1300813008130079E-2</v>
      </c>
    </row>
    <row r="38" spans="1:14" x14ac:dyDescent="0.3">
      <c r="A38" t="str">
        <f>trueraw!B37</f>
        <v>John Collins</v>
      </c>
      <c r="B38">
        <f>trueraw!G37*$M38 + $N38*Q$3</f>
        <v>2.6305691056910572</v>
      </c>
      <c r="C38">
        <f>trueraw!H37*$M38 + $N38*R$3</f>
        <v>0.72752032520325205</v>
      </c>
      <c r="D38">
        <f>trueraw!I37*$M38 + $N38*S$3</f>
        <v>-0.46991869918699192</v>
      </c>
      <c r="E38">
        <f>trueraw!J37*$M38 + $N38*T$3</f>
        <v>0.53199186991869929</v>
      </c>
      <c r="F38">
        <f>trueraw!K37*$M38 + $N38*U$3</f>
        <v>0.89373983739837404</v>
      </c>
      <c r="G38">
        <f>trueraw!L37*$M38 + $N38*V$3</f>
        <v>-0.87975609756097561</v>
      </c>
      <c r="H38">
        <f>trueraw!M37*$M38 + $N38*W$3</f>
        <v>-1.1486991869918701</v>
      </c>
      <c r="I38">
        <f>trueraw!N37*$M38 + $N38*X$3</f>
        <v>0.93069105691056908</v>
      </c>
      <c r="J38">
        <f>trueraw!O37*$M38 + $N38*Y$3</f>
        <v>0.39788617886178862</v>
      </c>
      <c r="K38">
        <f t="shared" si="4"/>
        <v>3.6140243902439027</v>
      </c>
      <c r="L38">
        <f>82 - trueraw!E37</f>
        <v>7</v>
      </c>
      <c r="M38">
        <f t="shared" si="2"/>
        <v>0.97154471544715448</v>
      </c>
      <c r="N38">
        <f t="shared" si="3"/>
        <v>5.6910569105691061E-2</v>
      </c>
    </row>
    <row r="39" spans="1:14" x14ac:dyDescent="0.3">
      <c r="A39" t="str">
        <f>trueraw!B38</f>
        <v>Brandon Ingram</v>
      </c>
      <c r="B39">
        <f>trueraw!G38*$M39 + $N39*Q$3</f>
        <v>2.8780487804878047E-2</v>
      </c>
      <c r="C39">
        <f>trueraw!H38*$M39 + $N39*R$3</f>
        <v>1.9831707317073171</v>
      </c>
      <c r="D39">
        <f>trueraw!I38*$M39 + $N39*S$3</f>
        <v>0.56414634146341458</v>
      </c>
      <c r="E39">
        <f>trueraw!J38*$M39 + $N39*T$3</f>
        <v>1.4848780487804878</v>
      </c>
      <c r="F39">
        <f>trueraw!K38*$M39 + $N39*U$3</f>
        <v>-0.12109756097560972</v>
      </c>
      <c r="G39">
        <f>trueraw!L38*$M39 + $N39*V$3</f>
        <v>1.0396341463414633</v>
      </c>
      <c r="H39">
        <f>trueraw!M38*$M39 + $N39*W$3</f>
        <v>-0.64024390243902429</v>
      </c>
      <c r="I39">
        <f>trueraw!N38*$M39 + $N39*X$3</f>
        <v>4.4878048780487817E-2</v>
      </c>
      <c r="J39">
        <f>trueraw!O38*$M39 + $N39*Y$3</f>
        <v>-0.99999999999999989</v>
      </c>
      <c r="K39">
        <f t="shared" si="4"/>
        <v>3.3841463414634134</v>
      </c>
      <c r="L39">
        <f>82 - trueraw!E38</f>
        <v>9</v>
      </c>
      <c r="M39">
        <f t="shared" si="2"/>
        <v>0.96341463414634143</v>
      </c>
      <c r="N39">
        <f t="shared" si="3"/>
        <v>7.3170731707317069E-2</v>
      </c>
    </row>
    <row r="40" spans="1:14" x14ac:dyDescent="0.3">
      <c r="A40" t="str">
        <f>trueraw!B39</f>
        <v>Zach LaVine</v>
      </c>
      <c r="B40">
        <f>trueraw!G39*$M40 + $N40*Q$3</f>
        <v>1.0370731707317074</v>
      </c>
      <c r="C40">
        <f>trueraw!H39*$M40 + $N40*R$3</f>
        <v>1.274308943089431</v>
      </c>
      <c r="D40">
        <f>trueraw!I39*$M40 + $N40*S$3</f>
        <v>1.5637398373983742</v>
      </c>
      <c r="E40">
        <f>trueraw!J39*$M40 + $N40*T$3</f>
        <v>1.7679674796747968</v>
      </c>
      <c r="F40">
        <f>trueraw!K39*$M40 + $N40*U$3</f>
        <v>-0.28178861788617882</v>
      </c>
      <c r="G40">
        <f>trueraw!L39*$M40 + $N40*V$3</f>
        <v>0.60081300813008132</v>
      </c>
      <c r="H40">
        <f>trueraw!M39*$M40 + $N40*W$3</f>
        <v>-0.52373983739837404</v>
      </c>
      <c r="I40">
        <f>trueraw!N39*$M40 + $N40*X$3</f>
        <v>-0.25349593495934958</v>
      </c>
      <c r="J40">
        <f>trueraw!O39*$M40 + $N40*Y$3</f>
        <v>-1.8913821138211382</v>
      </c>
      <c r="K40">
        <f t="shared" si="4"/>
        <v>3.2934959349593491</v>
      </c>
      <c r="L40">
        <f>82 - trueraw!E39</f>
        <v>10</v>
      </c>
      <c r="M40">
        <f t="shared" si="2"/>
        <v>0.95934959349593496</v>
      </c>
      <c r="N40">
        <f t="shared" si="3"/>
        <v>8.1300813008130079E-2</v>
      </c>
    </row>
    <row r="41" spans="1:14" x14ac:dyDescent="0.3">
      <c r="A41" t="str">
        <f>trueraw!B40</f>
        <v>LaMelo Ball</v>
      </c>
      <c r="B41">
        <f>trueraw!G40*$M41 + $N41*Q$3</f>
        <v>-0.51073170731707318</v>
      </c>
      <c r="C41">
        <f>trueraw!H40*$M41 + $N41*R$3</f>
        <v>-8.8170731707317068E-2</v>
      </c>
      <c r="D41">
        <f>trueraw!I40*$M41 + $N41*S$3</f>
        <v>0.29439024390243901</v>
      </c>
      <c r="E41">
        <f>trueraw!J40*$M41 + $N41*T$3</f>
        <v>0.67560975609756091</v>
      </c>
      <c r="F41">
        <f>trueraw!K40*$M41 + $N41*U$3</f>
        <v>0.61109756097560974</v>
      </c>
      <c r="G41">
        <f>trueraw!L40*$M41 + $N41*V$3</f>
        <v>2.0801219512195122</v>
      </c>
      <c r="H41">
        <f>trueraw!M40*$M41 + $N41*W$3</f>
        <v>2.3848780487804877</v>
      </c>
      <c r="I41">
        <f>trueraw!N40*$M41 + $N41*X$3</f>
        <v>-0.26341463414634148</v>
      </c>
      <c r="J41">
        <f>trueraw!O40*$M41 + $N41*Y$3</f>
        <v>-1.7996341463414631</v>
      </c>
      <c r="K41">
        <f t="shared" si="4"/>
        <v>3.3841463414634148</v>
      </c>
      <c r="L41">
        <f>82 - trueraw!E40</f>
        <v>9</v>
      </c>
      <c r="M41">
        <f t="shared" si="2"/>
        <v>0.96341463414634143</v>
      </c>
      <c r="N41">
        <f t="shared" si="3"/>
        <v>7.3170731707317069E-2</v>
      </c>
    </row>
    <row r="42" spans="1:14" x14ac:dyDescent="0.3">
      <c r="A42" t="str">
        <f>trueraw!B41</f>
        <v>Tyrese Haliburton</v>
      </c>
      <c r="B42">
        <f>trueraw!G41*$M42 + $N42*Q$3</f>
        <v>0.26959349593495935</v>
      </c>
      <c r="C42">
        <f>trueraw!H41*$M42 + $N42*R$3</f>
        <v>0.46845528455284552</v>
      </c>
      <c r="D42">
        <f>trueraw!I41*$M42 + $N42*S$3</f>
        <v>0.76747967479674795</v>
      </c>
      <c r="E42">
        <f>trueraw!J41*$M42 + $N42*T$3</f>
        <v>0.21382113821138218</v>
      </c>
      <c r="F42">
        <f>trueraw!K41*$M42 + $N42*U$3</f>
        <v>-0.84780487804878046</v>
      </c>
      <c r="G42">
        <f>trueraw!L41*$M42 + $N42*V$3</f>
        <v>1.3778861788617887</v>
      </c>
      <c r="H42">
        <f>trueraw!M41*$M42 + $N42*W$3</f>
        <v>1.1743089430894309</v>
      </c>
      <c r="I42">
        <f>trueraw!N41*$M42 + $N42*X$3</f>
        <v>-0.11918699186991868</v>
      </c>
      <c r="J42">
        <f>trueraw!O41*$M42 + $N42*Y$3</f>
        <v>-3.0243902439024389E-2</v>
      </c>
      <c r="K42">
        <f t="shared" si="4"/>
        <v>3.274308943089431</v>
      </c>
      <c r="L42">
        <f>82 - trueraw!E41</f>
        <v>10</v>
      </c>
      <c r="M42">
        <f t="shared" si="2"/>
        <v>0.95934959349593496</v>
      </c>
      <c r="N42">
        <f t="shared" si="3"/>
        <v>8.1300813008130079E-2</v>
      </c>
    </row>
    <row r="43" spans="1:14" x14ac:dyDescent="0.3">
      <c r="A43" t="str">
        <f>trueraw!B42</f>
        <v>Jaylen Brown</v>
      </c>
      <c r="B43">
        <f>trueraw!G42*$M43 + $N43*Q$3</f>
        <v>0.74926829268292694</v>
      </c>
      <c r="C43">
        <f>trueraw!H42*$M43 + $N43*R$3</f>
        <v>-0.22227642276422765</v>
      </c>
      <c r="D43">
        <f>trueraw!I42*$M43 + $N43*S$3</f>
        <v>1.122439024390244</v>
      </c>
      <c r="E43">
        <f>trueraw!J42*$M43 + $N43*T$3</f>
        <v>1.6048780487804879</v>
      </c>
      <c r="F43">
        <f>trueraw!K42*$M43 + $N43*U$3</f>
        <v>0.25544715447154476</v>
      </c>
      <c r="G43">
        <f>trueraw!L42*$M43 + $N43*V$3</f>
        <v>0.207479674796748</v>
      </c>
      <c r="H43">
        <f>trueraw!M42*$M43 + $N43*W$3</f>
        <v>0.63707317073170722</v>
      </c>
      <c r="I43">
        <f>trueraw!N42*$M43 + $N43*X$3</f>
        <v>5.5284552845528551E-3</v>
      </c>
      <c r="J43">
        <f>trueraw!O42*$M43 + $N43*Y$3</f>
        <v>-1.1526829268292684</v>
      </c>
      <c r="K43">
        <f t="shared" si="4"/>
        <v>3.2071544715447158</v>
      </c>
      <c r="L43">
        <f>82 - trueraw!E42</f>
        <v>10</v>
      </c>
      <c r="M43">
        <f t="shared" si="2"/>
        <v>0.95934959349593496</v>
      </c>
      <c r="N43">
        <f t="shared" si="3"/>
        <v>8.1300813008130079E-2</v>
      </c>
    </row>
    <row r="44" spans="1:14" x14ac:dyDescent="0.3">
      <c r="A44" t="str">
        <f>trueraw!B43</f>
        <v>Donovan Mitchell</v>
      </c>
      <c r="B44">
        <f>trueraw!G43*$M44 + $N44*Q$3</f>
        <v>-0.90081300813008125</v>
      </c>
      <c r="C44">
        <f>trueraw!H43*$M44 + $N44*R$3</f>
        <v>1.3702439024390243</v>
      </c>
      <c r="D44">
        <f>trueraw!I43*$M44 + $N44*S$3</f>
        <v>1.6692682926829268</v>
      </c>
      <c r="E44">
        <f>trueraw!J43*$M44 + $N44*T$3</f>
        <v>1.8639024390243906</v>
      </c>
      <c r="F44">
        <f>trueraw!K43*$M44 + $N44*U$3</f>
        <v>-0.35853658536585364</v>
      </c>
      <c r="G44">
        <f>trueraw!L43*$M44 + $N44*V$3</f>
        <v>1.329918699186992</v>
      </c>
      <c r="H44">
        <f>trueraw!M43*$M44 + $N44*W$3</f>
        <v>0.14780487804878045</v>
      </c>
      <c r="I44">
        <f>trueraw!N43*$M44 + $N44*X$3</f>
        <v>-0.62764227642276427</v>
      </c>
      <c r="J44">
        <f>trueraw!O43*$M44 + $N44*Y$3</f>
        <v>-1.3061788617886179</v>
      </c>
      <c r="K44">
        <f t="shared" si="4"/>
        <v>3.1879674796747968</v>
      </c>
      <c r="L44">
        <f>82 - trueraw!E43</f>
        <v>10</v>
      </c>
      <c r="M44">
        <f t="shared" si="2"/>
        <v>0.95934959349593496</v>
      </c>
      <c r="N44">
        <f t="shared" si="3"/>
        <v>8.1300813008130079E-2</v>
      </c>
    </row>
    <row r="45" spans="1:14" x14ac:dyDescent="0.3">
      <c r="A45" t="str">
        <f>trueraw!B44</f>
        <v>OG Anunoby</v>
      </c>
      <c r="B45">
        <f>trueraw!G44*$M45 + $N45*Q$3</f>
        <v>0.27902439024390246</v>
      </c>
      <c r="C45">
        <f>trueraw!H44*$M45 + $N45*R$3</f>
        <v>9.3170731707317073E-2</v>
      </c>
      <c r="D45">
        <f>trueraw!I44*$M45 + $N45*S$3</f>
        <v>0.86414634146341474</v>
      </c>
      <c r="E45">
        <f>trueraw!J44*$M45 + $N45*T$3</f>
        <v>0.3953658536585366</v>
      </c>
      <c r="F45">
        <f>trueraw!K44*$M45 + $N45*U$3</f>
        <v>0.10439024390243906</v>
      </c>
      <c r="G45">
        <f>trueraw!L44*$M45 + $N45*V$3</f>
        <v>-0.39926829268292685</v>
      </c>
      <c r="H45">
        <f>trueraw!M44*$M45 + $N45*W$3</f>
        <v>1.4370731707317073</v>
      </c>
      <c r="I45">
        <f>trueraw!N44*$M45 + $N45*X$3</f>
        <v>0.23195121951219511</v>
      </c>
      <c r="J45">
        <f>trueraw!O44*$M45 + $N45*Y$3</f>
        <v>-1.7317073170731695E-2</v>
      </c>
      <c r="K45">
        <f t="shared" si="4"/>
        <v>2.9885365853658539</v>
      </c>
      <c r="L45">
        <f>82 - trueraw!E44</f>
        <v>12</v>
      </c>
      <c r="M45">
        <f t="shared" si="2"/>
        <v>0.95121951219512191</v>
      </c>
      <c r="N45">
        <f t="shared" si="3"/>
        <v>9.7560975609756087E-2</v>
      </c>
    </row>
    <row r="46" spans="1:14" x14ac:dyDescent="0.3">
      <c r="A46" t="str">
        <f>trueraw!B45</f>
        <v>Derrick White</v>
      </c>
      <c r="B46">
        <f>trueraw!G45*$M46 + $N46*Q$3</f>
        <v>-0.65873983739837394</v>
      </c>
      <c r="C46">
        <f>trueraw!H45*$M46 + $N46*R$3</f>
        <v>0.9260975609756098</v>
      </c>
      <c r="D46">
        <f>trueraw!I45*$M46 + $N46*S$3</f>
        <v>0.75060975609756087</v>
      </c>
      <c r="E46">
        <f>trueraw!J45*$M46 + $N46*T$3</f>
        <v>0.65048780487804891</v>
      </c>
      <c r="F46">
        <f>trueraw!K45*$M46 + $N46*U$3</f>
        <v>-0.82284552845528447</v>
      </c>
      <c r="G46">
        <f>trueraw!L45*$M46 + $N46*V$3</f>
        <v>0.698130081300813</v>
      </c>
      <c r="H46">
        <f>trueraw!M45*$M46 + $N46*W$3</f>
        <v>0.11256097560975609</v>
      </c>
      <c r="I46">
        <f>trueraw!N45*$M46 + $N46*X$3</f>
        <v>0.8834552845528455</v>
      </c>
      <c r="J46">
        <f>trueraw!O45*$M46 + $N46*Y$3</f>
        <v>0.30182926829268292</v>
      </c>
      <c r="K46">
        <f t="shared" si="4"/>
        <v>2.8415853658536587</v>
      </c>
      <c r="L46">
        <f>82 - trueraw!E45</f>
        <v>13</v>
      </c>
      <c r="M46">
        <f t="shared" si="2"/>
        <v>0.94715447154471544</v>
      </c>
      <c r="N46">
        <f t="shared" si="3"/>
        <v>0.1056910569105691</v>
      </c>
    </row>
    <row r="47" spans="1:14" x14ac:dyDescent="0.3">
      <c r="A47" t="str">
        <f>trueraw!B46</f>
        <v>Mikal Bridges</v>
      </c>
      <c r="B47">
        <f>trueraw!G46*$M47 + $N47*Q$3</f>
        <v>1.4601626016260163</v>
      </c>
      <c r="C47">
        <f>trueraw!H46*$M47 + $N47*R$3</f>
        <v>0.37317073170731707</v>
      </c>
      <c r="D47">
        <f>trueraw!I46*$M47 + $N47*S$3</f>
        <v>0.22772357723577236</v>
      </c>
      <c r="E47">
        <f>trueraw!J46*$M47 + $N47*T$3</f>
        <v>-1.8780487804878024E-2</v>
      </c>
      <c r="F47">
        <f>trueraw!K46*$M47 + $N47*U$3</f>
        <v>-0.29292682926829272</v>
      </c>
      <c r="G47">
        <f>trueraw!L46*$M47 + $N47*V$3</f>
        <v>-0.3721138211382114</v>
      </c>
      <c r="H47">
        <f>trueraw!M46*$M47 + $N47*W$3</f>
        <v>0.55056910569105699</v>
      </c>
      <c r="I47">
        <f>trueraw!N46*$M47 + $N47*X$3</f>
        <v>0.76666666666666661</v>
      </c>
      <c r="J47">
        <f>trueraw!O46*$M47 + $N47*Y$3</f>
        <v>0.94617886178861788</v>
      </c>
      <c r="K47">
        <f t="shared" si="4"/>
        <v>3.6406504065040655</v>
      </c>
      <c r="L47">
        <f>82 - trueraw!E46</f>
        <v>4</v>
      </c>
      <c r="M47">
        <f t="shared" si="2"/>
        <v>0.98373983739837401</v>
      </c>
      <c r="N47">
        <f t="shared" si="3"/>
        <v>3.2520325203252029E-2</v>
      </c>
    </row>
    <row r="48" spans="1:14" x14ac:dyDescent="0.3">
      <c r="A48" t="str">
        <f>trueraw!B47</f>
        <v>LeBron James</v>
      </c>
      <c r="B48">
        <f>trueraw!G47*$M48 + $N48*Q$3</f>
        <v>1.7595934959349595</v>
      </c>
      <c r="C48">
        <f>trueraw!H47*$M48 + $N48*R$3</f>
        <v>-1.7911382113821139</v>
      </c>
      <c r="D48">
        <f>trueraw!I47*$M48 + $N48*S$3</f>
        <v>0.49439024390243902</v>
      </c>
      <c r="E48">
        <f>trueraw!J47*$M48 + $N48*T$3</f>
        <v>1.5571544715447154</v>
      </c>
      <c r="F48">
        <f>trueraw!K47*$M48 + $N48*U$3</f>
        <v>0.88252032520325208</v>
      </c>
      <c r="G48">
        <f>trueraw!L47*$M48 + $N48*V$3</f>
        <v>2.2947154471544722</v>
      </c>
      <c r="H48">
        <f>trueraw!M47*$M48 + $N48*W$3</f>
        <v>0.35471544715447156</v>
      </c>
      <c r="I48">
        <f>trueraw!N47*$M48 + $N48*X$3</f>
        <v>7.0731707317073234E-3</v>
      </c>
      <c r="J48">
        <f>trueraw!O47*$M48 + $N48*Y$3</f>
        <v>-2.2777235772357725</v>
      </c>
      <c r="K48">
        <f t="shared" si="4"/>
        <v>3.2813008130081296</v>
      </c>
      <c r="L48">
        <f>82 - trueraw!E47</f>
        <v>8</v>
      </c>
      <c r="M48">
        <f t="shared" si="2"/>
        <v>0.96747967479674801</v>
      </c>
      <c r="N48">
        <f t="shared" si="3"/>
        <v>6.5040650406504058E-2</v>
      </c>
    </row>
    <row r="49" spans="1:14" x14ac:dyDescent="0.3">
      <c r="A49" t="str">
        <f>trueraw!B48</f>
        <v>Khris Middleton</v>
      </c>
      <c r="B49">
        <f>trueraw!G48*$M49 + $N49*Q$3</f>
        <v>0.366869918699187</v>
      </c>
      <c r="C49">
        <f>trueraw!H48*$M49 + $N49*R$3</f>
        <v>1.5339024390243903</v>
      </c>
      <c r="D49">
        <f>trueraw!I48*$M49 + $N49*S$3</f>
        <v>0.46276422764227643</v>
      </c>
      <c r="E49">
        <f>trueraw!J48*$M49 + $N49*T$3</f>
        <v>0.95947154471544738</v>
      </c>
      <c r="F49">
        <f>trueraw!K48*$M49 + $N49*U$3</f>
        <v>0.33024390243902446</v>
      </c>
      <c r="G49">
        <f>trueraw!L48*$M49 + $N49*V$3</f>
        <v>1.2867886178861789</v>
      </c>
      <c r="H49">
        <f>trueraw!M48*$M49 + $N49*W$3</f>
        <v>0.46406504065040655</v>
      </c>
      <c r="I49">
        <f>trueraw!N48*$M49 + $N49*X$3</f>
        <v>-1.0415447154471544</v>
      </c>
      <c r="J49">
        <f>trueraw!O48*$M49 + $N49*Y$3</f>
        <v>-1.1274390243902439</v>
      </c>
      <c r="K49">
        <f t="shared" si="4"/>
        <v>3.2351219512195128</v>
      </c>
      <c r="L49">
        <f>82 - trueraw!E48</f>
        <v>7</v>
      </c>
      <c r="M49">
        <f t="shared" si="2"/>
        <v>0.97154471544715448</v>
      </c>
      <c r="N49">
        <f t="shared" si="3"/>
        <v>5.6910569105691061E-2</v>
      </c>
    </row>
    <row r="50" spans="1:14" x14ac:dyDescent="0.3">
      <c r="A50" t="str">
        <f>trueraw!B49</f>
        <v>Dejounte Murray</v>
      </c>
      <c r="B50">
        <f>trueraw!G49*$M50 + $N50*Q$3</f>
        <v>-0.20439024390243904</v>
      </c>
      <c r="C50">
        <f>trueraw!H49*$M50 + $N50*R$3</f>
        <v>0.16317073170731708</v>
      </c>
      <c r="D50">
        <f>trueraw!I49*$M50 + $N50*S$3</f>
        <v>-0.8504065040650407</v>
      </c>
      <c r="E50">
        <f>trueraw!J49*$M50 + $N50*T$3</f>
        <v>0.34780487804878057</v>
      </c>
      <c r="F50">
        <f>trueraw!K49*$M50 + $N50*U$3</f>
        <v>0.91154471544715454</v>
      </c>
      <c r="G50">
        <f>trueraw!L49*$M50 + $N50*V$3</f>
        <v>2.0044715447154475</v>
      </c>
      <c r="H50">
        <f>trueraw!M49*$M50 + $N50*W$3</f>
        <v>1.7382113821138212</v>
      </c>
      <c r="I50">
        <f>trueraw!N49*$M50 + $N50*X$3</f>
        <v>-1.0474796747967481</v>
      </c>
      <c r="J50">
        <f>trueraw!O49*$M50 + $N50*Y$3</f>
        <v>-0.14926829268292688</v>
      </c>
      <c r="K50">
        <f t="shared" si="4"/>
        <v>2.9136585365853662</v>
      </c>
      <c r="L50">
        <f>82 - trueraw!E49</f>
        <v>8</v>
      </c>
      <c r="M50">
        <f t="shared" si="2"/>
        <v>0.96747967479674801</v>
      </c>
      <c r="N50">
        <f t="shared" si="3"/>
        <v>6.5040650406504058E-2</v>
      </c>
    </row>
    <row r="51" spans="1:14" x14ac:dyDescent="0.3">
      <c r="A51" t="str">
        <f>trueraw!B50</f>
        <v>Jakob Poeltl</v>
      </c>
      <c r="B51">
        <f>trueraw!G50*$M51 + $N51*Q$3</f>
        <v>2.1409756097560981</v>
      </c>
      <c r="C51">
        <f>trueraw!H50*$M51 + $N51*R$3</f>
        <v>-1.5193089430894309</v>
      </c>
      <c r="D51">
        <f>trueraw!I50*$M51 + $N51*S$3</f>
        <v>-1.8059756097560977</v>
      </c>
      <c r="E51">
        <f>trueraw!J50*$M51 + $N51*T$3</f>
        <v>-0.59439024390243911</v>
      </c>
      <c r="F51">
        <f>trueraw!K50*$M51 + $N51*U$3</f>
        <v>1.7780487804878049</v>
      </c>
      <c r="G51">
        <f>trueraw!L50*$M51 + $N51*V$3</f>
        <v>-0.32386178861788617</v>
      </c>
      <c r="H51">
        <f>trueraw!M50*$M51 + $N51*W$3</f>
        <v>-0.23593495934959352</v>
      </c>
      <c r="I51">
        <f>trueraw!N50*$M51 + $N51*X$3</f>
        <v>3.4376422764227645</v>
      </c>
      <c r="J51">
        <f>trueraw!O50*$M51 + $N51*Y$3</f>
        <v>0.24256097560975612</v>
      </c>
      <c r="K51">
        <f t="shared" si="4"/>
        <v>3.1197560975609764</v>
      </c>
      <c r="L51">
        <f>82 - trueraw!E50</f>
        <v>5</v>
      </c>
      <c r="M51">
        <f t="shared" si="2"/>
        <v>0.97967479674796754</v>
      </c>
      <c r="N51">
        <f t="shared" si="3"/>
        <v>4.065040650406504E-2</v>
      </c>
    </row>
    <row r="52" spans="1:14" x14ac:dyDescent="0.3">
      <c r="A52" t="str">
        <f>trueraw!B51</f>
        <v>Gordon Hayward</v>
      </c>
      <c r="B52">
        <f>trueraw!G51*$M52 + $N52*Q$3</f>
        <v>0.31658536585365854</v>
      </c>
      <c r="C52">
        <f>trueraw!H51*$M52 + $N52*R$3</f>
        <v>1.3086178861788618</v>
      </c>
      <c r="D52">
        <f>trueraw!I51*$M52 + $N52*S$3</f>
        <v>1.5447154471544711E-2</v>
      </c>
      <c r="E52">
        <f>trueraw!J51*$M52 + $N52*T$3</f>
        <v>0.6580487804878048</v>
      </c>
      <c r="F52">
        <f>trueraw!K51*$M52 + $N52*U$3</f>
        <v>7.7886178861788613E-2</v>
      </c>
      <c r="G52">
        <f>trueraw!L51*$M52 + $N52*V$3</f>
        <v>0.47512195121951223</v>
      </c>
      <c r="H52">
        <f>trueraw!M51*$M52 + $N52*W$3</f>
        <v>0.51560975609756099</v>
      </c>
      <c r="I52">
        <f>trueraw!N51*$M52 + $N52*X$3</f>
        <v>-0.67756097560975603</v>
      </c>
      <c r="J52">
        <f>trueraw!O51*$M52 + $N52*Y$3</f>
        <v>-0.37186991869918695</v>
      </c>
      <c r="K52">
        <f t="shared" si="4"/>
        <v>2.317886178861789</v>
      </c>
      <c r="L52">
        <f>82 - trueraw!E51</f>
        <v>14</v>
      </c>
      <c r="M52">
        <f t="shared" si="2"/>
        <v>0.94308943089430897</v>
      </c>
      <c r="N52">
        <f t="shared" si="3"/>
        <v>0.11382113821138212</v>
      </c>
    </row>
    <row r="53" spans="1:14" x14ac:dyDescent="0.3">
      <c r="A53" t="str">
        <f>trueraw!B52</f>
        <v>Julius Randle</v>
      </c>
      <c r="B53">
        <f>trueraw!G52*$M53 + $N53*Q$3</f>
        <v>1.5081300813008132E-2</v>
      </c>
      <c r="C53">
        <f>trueraw!H52*$M53 + $N53*R$3</f>
        <v>0.88089430894308951</v>
      </c>
      <c r="D53">
        <f>trueraw!I52*$M53 + $N53*S$3</f>
        <v>0.53544715447154478</v>
      </c>
      <c r="E53">
        <f>trueraw!J52*$M53 + $N53*T$3</f>
        <v>1.3551626016260163</v>
      </c>
      <c r="F53">
        <f>trueraw!K52*$M53 + $N53*U$3</f>
        <v>1.9445934959349593</v>
      </c>
      <c r="G53">
        <f>trueraw!L52*$M53 + $N53*V$3</f>
        <v>1.0084959349593499</v>
      </c>
      <c r="H53">
        <f>trueraw!M52*$M53 + $N53*W$3</f>
        <v>-0.12817073170731708</v>
      </c>
      <c r="I53">
        <f>trueraw!N52*$M53 + $N53*X$3</f>
        <v>-0.60841463414634145</v>
      </c>
      <c r="J53">
        <f>trueraw!O52*$M53 + $N53*Y$3</f>
        <v>-1.9617073170731711</v>
      </c>
      <c r="K53">
        <f t="shared" si="4"/>
        <v>3.0413821138211388</v>
      </c>
      <c r="L53">
        <f>82 - trueraw!E52</f>
        <v>5</v>
      </c>
      <c r="M53">
        <f t="shared" si="2"/>
        <v>0.97967479674796754</v>
      </c>
      <c r="N53">
        <f t="shared" si="3"/>
        <v>4.065040650406504E-2</v>
      </c>
    </row>
    <row r="54" spans="1:14" x14ac:dyDescent="0.3">
      <c r="A54" t="str">
        <f>trueraw!B53</f>
        <v>Bogdan Bogdanovic</v>
      </c>
      <c r="B54">
        <f>trueraw!G53*$M54 + $N54*Q$3</f>
        <v>0.37317073170731707</v>
      </c>
      <c r="C54">
        <f>trueraw!H53*$M54 + $N54*R$3</f>
        <v>0.47869918699186997</v>
      </c>
      <c r="D54">
        <f>trueraw!I53*$M54 + $N54*S$3</f>
        <v>1.4772357723577236</v>
      </c>
      <c r="E54">
        <f>trueraw!J53*$M54 + $N54*T$3</f>
        <v>0.23365853658536587</v>
      </c>
      <c r="F54">
        <f>trueraw!K53*$M54 + $N54*U$3</f>
        <v>-0.74260162601626023</v>
      </c>
      <c r="G54">
        <f>trueraw!L53*$M54 + $N54*V$3</f>
        <v>0.12617886178861787</v>
      </c>
      <c r="H54">
        <f>trueraw!M53*$M54 + $N54*W$3</f>
        <v>0.32699186991869922</v>
      </c>
      <c r="I54">
        <f>trueraw!N53*$M54 + $N54*X$3</f>
        <v>-0.65869918699187002</v>
      </c>
      <c r="J54">
        <f>trueraw!O53*$M54 + $N54*Y$3</f>
        <v>0.59951219512195131</v>
      </c>
      <c r="K54">
        <f t="shared" si="4"/>
        <v>2.2141463414634148</v>
      </c>
      <c r="L54">
        <f>82 - trueraw!E53</f>
        <v>14</v>
      </c>
      <c r="M54">
        <f t="shared" si="2"/>
        <v>0.94308943089430897</v>
      </c>
      <c r="N54">
        <f t="shared" si="3"/>
        <v>0.11382113821138212</v>
      </c>
    </row>
    <row r="55" spans="1:14" x14ac:dyDescent="0.3">
      <c r="A55" t="str">
        <f>trueraw!B54</f>
        <v>Pascal Siakam</v>
      </c>
      <c r="B55">
        <f>trueraw!G54*$M55 + $N55*Q$3</f>
        <v>-0.25670731707317074</v>
      </c>
      <c r="C55">
        <f>trueraw!H54*$M55 + $N55*R$3</f>
        <v>1.075</v>
      </c>
      <c r="D55">
        <f>trueraw!I54*$M55 + $N55*S$3</f>
        <v>-0.7117073170731707</v>
      </c>
      <c r="E55">
        <f>trueraw!J54*$M55 + $N55*T$3</f>
        <v>0.66073170731707309</v>
      </c>
      <c r="F55">
        <f>trueraw!K54*$M55 + $N55*U$3</f>
        <v>0.40532520325203253</v>
      </c>
      <c r="G55">
        <f>trueraw!L54*$M55 + $N55*V$3</f>
        <v>0.50658536585365854</v>
      </c>
      <c r="H55">
        <f>trueraw!M54*$M55 + $N55*W$3</f>
        <v>2.605691056910564E-2</v>
      </c>
      <c r="I55">
        <f>trueraw!N54*$M55 + $N55*X$3</f>
        <v>4.1951219512195076E-2</v>
      </c>
      <c r="J55">
        <f>trueraw!O54*$M55 + $N55*Y$3</f>
        <v>-0.39365853658536576</v>
      </c>
      <c r="K55">
        <f t="shared" si="4"/>
        <v>1.3535772357723577</v>
      </c>
      <c r="L55">
        <f>82 - trueraw!E54</f>
        <v>23</v>
      </c>
      <c r="M55">
        <f t="shared" si="2"/>
        <v>0.9065040650406504</v>
      </c>
      <c r="N55">
        <f t="shared" si="3"/>
        <v>0.18699186991869921</v>
      </c>
    </row>
    <row r="56" spans="1:14" x14ac:dyDescent="0.3">
      <c r="A56" t="str">
        <f>trueraw!B55</f>
        <v>Lonzo Ball</v>
      </c>
      <c r="B56">
        <f>trueraw!G55*$M56 + $N56*Q$3</f>
        <v>-1.0336585365853659</v>
      </c>
      <c r="C56">
        <f>trueraw!H55*$M56 + $N56*R$3</f>
        <v>-3.0487804878048776E-2</v>
      </c>
      <c r="D56">
        <f>trueraw!I55*$M56 + $N56*S$3</f>
        <v>1.2446341463414634</v>
      </c>
      <c r="E56">
        <f>trueraw!J55*$M56 + $N56*T$3</f>
        <v>1.4878048780487846E-2</v>
      </c>
      <c r="F56">
        <f>trueraw!K55*$M56 + $N56*U$3</f>
        <v>-0.19999999999999996</v>
      </c>
      <c r="G56">
        <f>trueraw!L55*$M56 + $N56*V$3</f>
        <v>1.4936585365853658</v>
      </c>
      <c r="H56">
        <f>trueraw!M55*$M56 + $N56*W$3</f>
        <v>1.4370731707317073</v>
      </c>
      <c r="I56">
        <f>trueraw!N55*$M56 + $N56*X$3</f>
        <v>5.1219512195121955E-2</v>
      </c>
      <c r="J56">
        <f>trueraw!O55*$M56 + $N56*Y$3</f>
        <v>-0.68317073170731701</v>
      </c>
      <c r="K56">
        <f t="shared" si="4"/>
        <v>2.2941463414634145</v>
      </c>
      <c r="L56">
        <f>82 - trueraw!E55</f>
        <v>12</v>
      </c>
      <c r="M56">
        <f t="shared" si="2"/>
        <v>0.95121951219512191</v>
      </c>
      <c r="N56">
        <f t="shared" si="3"/>
        <v>9.7560975609756087E-2</v>
      </c>
    </row>
    <row r="57" spans="1:14" x14ac:dyDescent="0.3">
      <c r="A57" t="str">
        <f>trueraw!B56</f>
        <v>Mike Conley</v>
      </c>
      <c r="B57">
        <f>trueraw!G56*$M57 + $N57*Q$3</f>
        <v>-0.39073170731707318</v>
      </c>
      <c r="C57">
        <f>trueraw!H56*$M57 + $N57*R$3</f>
        <v>0.87479674796747975</v>
      </c>
      <c r="D57">
        <f>trueraw!I56*$M57 + $N57*S$3</f>
        <v>0.82650406504065055</v>
      </c>
      <c r="E57">
        <f>trueraw!J56*$M57 + $N57*T$3</f>
        <v>0.18650406504065045</v>
      </c>
      <c r="F57">
        <f>trueraw!K56*$M57 + $N57*U$3</f>
        <v>-0.83691056910569106</v>
      </c>
      <c r="G57">
        <f>trueraw!L56*$M57 + $N57*V$3</f>
        <v>1.4465040650406504</v>
      </c>
      <c r="H57">
        <f>trueraw!M56*$M57 + $N57*W$3</f>
        <v>0.88341463414634136</v>
      </c>
      <c r="I57">
        <f>trueraw!N56*$M57 + $N57*X$3</f>
        <v>-0.87560975609756109</v>
      </c>
      <c r="J57">
        <f>trueraw!O56*$M57 + $N57*Y$3</f>
        <v>-0.164390243902439</v>
      </c>
      <c r="K57">
        <f t="shared" si="4"/>
        <v>1.950081300813008</v>
      </c>
      <c r="L57">
        <f>82 - trueraw!E56</f>
        <v>14</v>
      </c>
      <c r="M57">
        <f t="shared" si="2"/>
        <v>0.94308943089430897</v>
      </c>
      <c r="N57">
        <f t="shared" si="3"/>
        <v>0.11382113821138212</v>
      </c>
    </row>
    <row r="58" spans="1:14" x14ac:dyDescent="0.3">
      <c r="A58" t="str">
        <f>trueraw!B57</f>
        <v>Devin Booker</v>
      </c>
      <c r="B58">
        <f>trueraw!G57*$M58 + $N58*Q$3</f>
        <v>0.80634146341463409</v>
      </c>
      <c r="C58">
        <f>trueraw!H57*$M58 + $N58*R$3</f>
        <v>2.1746341463414636</v>
      </c>
      <c r="D58">
        <f>trueraw!I57*$M58 + $N58*S$3</f>
        <v>0.21609756097560975</v>
      </c>
      <c r="E58">
        <f>trueraw!J57*$M58 + $N58*T$3</f>
        <v>1.8785365853658536</v>
      </c>
      <c r="F58">
        <f>trueraw!K57*$M58 + $N58*U$3</f>
        <v>-0.34390243902439022</v>
      </c>
      <c r="G58">
        <f>trueraw!L57*$M58 + $N58*V$3</f>
        <v>0.79707317073170736</v>
      </c>
      <c r="H58">
        <f>trueraw!M57*$M58 + $N58*W$3</f>
        <v>-0.28439024390243905</v>
      </c>
      <c r="I58">
        <f>trueraw!N57*$M58 + $N58*X$3</f>
        <v>-0.82097560975609751</v>
      </c>
      <c r="J58">
        <f>trueraw!O57*$M58 + $N58*Y$3</f>
        <v>-1.8209756097560974</v>
      </c>
      <c r="K58">
        <f t="shared" si="4"/>
        <v>2.6024390243902444</v>
      </c>
      <c r="L58">
        <f>82 - trueraw!E57</f>
        <v>6</v>
      </c>
      <c r="M58">
        <f t="shared" si="2"/>
        <v>0.97560975609756095</v>
      </c>
      <c r="N58">
        <f t="shared" si="3"/>
        <v>4.8780487804878044E-2</v>
      </c>
    </row>
    <row r="59" spans="1:14" x14ac:dyDescent="0.3">
      <c r="A59" t="str">
        <f>trueraw!B58</f>
        <v>Jusuf Nurkic</v>
      </c>
      <c r="B59">
        <f>trueraw!G58*$M59 + $N59*Q$3</f>
        <v>1.1541463414634145</v>
      </c>
      <c r="C59">
        <f>trueraw!H58*$M59 + $N59*R$3</f>
        <v>-0.9436585365853658</v>
      </c>
      <c r="D59">
        <f>trueraw!I58*$M59 + $N59*S$3</f>
        <v>-1.4568292682926829</v>
      </c>
      <c r="E59">
        <f>trueraw!J58*$M59 + $N59*T$3</f>
        <v>4.3414634146341502E-2</v>
      </c>
      <c r="F59">
        <f>trueraw!K58*$M59 + $N59*U$3</f>
        <v>1.8926829268292684</v>
      </c>
      <c r="G59">
        <f>trueraw!L58*$M59 + $N59*V$3</f>
        <v>2.4390243902439046E-4</v>
      </c>
      <c r="H59">
        <f>trueraw!M58*$M59 + $N59*W$3</f>
        <v>0.40024390243902441</v>
      </c>
      <c r="I59">
        <f>trueraw!N58*$M59 + $N59*X$3</f>
        <v>2.0487804878048776</v>
      </c>
      <c r="J59">
        <f>trueraw!O58*$M59 + $N59*Y$3</f>
        <v>-1.0446341463414635</v>
      </c>
      <c r="K59">
        <f t="shared" si="4"/>
        <v>2.0943902439024384</v>
      </c>
      <c r="L59">
        <f>82 - trueraw!E58</f>
        <v>12</v>
      </c>
      <c r="M59">
        <f t="shared" si="2"/>
        <v>0.95121951219512191</v>
      </c>
      <c r="N59">
        <f t="shared" si="3"/>
        <v>9.7560975609756087E-2</v>
      </c>
    </row>
    <row r="60" spans="1:14" x14ac:dyDescent="0.3">
      <c r="A60" t="str">
        <f>trueraw!B59</f>
        <v>Jonas Valanciunas</v>
      </c>
      <c r="B60">
        <f>trueraw!G59*$M60 + $N60*Q$3</f>
        <v>2.4084146341463413</v>
      </c>
      <c r="C60">
        <f>trueraw!H59*$M60 + $N60*R$3</f>
        <v>-5.9268292682926826E-2</v>
      </c>
      <c r="D60">
        <f>trueraw!I59*$M60 + $N60*S$3</f>
        <v>-1.5168292682926827</v>
      </c>
      <c r="E60">
        <f>trueraw!J59*$M60 + $N60*T$3</f>
        <v>0.12646341463414634</v>
      </c>
      <c r="F60">
        <f>trueraw!K59*$M60 + $N60*U$3</f>
        <v>2.2585365853658534</v>
      </c>
      <c r="G60">
        <f>trueraw!L59*$M60 + $N60*V$3</f>
        <v>-0.56926829268292678</v>
      </c>
      <c r="H60">
        <f>trueraw!M59*$M60 + $N60*W$3</f>
        <v>-1.1508536585365854</v>
      </c>
      <c r="I60">
        <f>trueraw!N59*$M60 + $N60*X$3</f>
        <v>0.74817073170731707</v>
      </c>
      <c r="J60">
        <f>trueraw!O59*$M60 + $N60*Y$3</f>
        <v>2.121951219512197E-2</v>
      </c>
      <c r="K60">
        <f t="shared" si="4"/>
        <v>2.2665853658536586</v>
      </c>
      <c r="L60">
        <f>82 - trueraw!E59</f>
        <v>9</v>
      </c>
      <c r="M60">
        <f t="shared" si="2"/>
        <v>0.96341463414634143</v>
      </c>
      <c r="N60">
        <f t="shared" si="3"/>
        <v>7.3170731707317069E-2</v>
      </c>
    </row>
    <row r="61" spans="1:14" x14ac:dyDescent="0.3">
      <c r="A61" t="str">
        <f>trueraw!B60</f>
        <v>Terry Rozier</v>
      </c>
      <c r="B61">
        <f>trueraw!G60*$M61 + $N61*Q$3</f>
        <v>-0.69211382113821129</v>
      </c>
      <c r="C61">
        <f>trueraw!H60*$M61 + $N61*R$3</f>
        <v>0.58178861788617886</v>
      </c>
      <c r="D61">
        <f>trueraw!I60*$M61 + $N61*S$3</f>
        <v>1.3274390243902439</v>
      </c>
      <c r="E61">
        <f>trueraw!J60*$M61 + $N61*T$3</f>
        <v>0.87203252032520329</v>
      </c>
      <c r="F61">
        <f>trueraw!K60*$M61 + $N61*U$3</f>
        <v>-0.33040650406504068</v>
      </c>
      <c r="G61">
        <f>trueraw!L60*$M61 + $N61*V$3</f>
        <v>0.65528455284552845</v>
      </c>
      <c r="H61">
        <f>trueraw!M60*$M61 + $N61*W$3</f>
        <v>0.70695121951219508</v>
      </c>
      <c r="I61">
        <f>trueraw!N60*$M61 + $N61*X$3</f>
        <v>-0.40032520325203258</v>
      </c>
      <c r="J61">
        <f>trueraw!O60*$M61 + $N61*Y$3</f>
        <v>-0.28219512195121954</v>
      </c>
      <c r="K61">
        <f t="shared" si="4"/>
        <v>2.4384552845528455</v>
      </c>
      <c r="L61">
        <f>82 - trueraw!E60</f>
        <v>7</v>
      </c>
      <c r="M61">
        <f t="shared" si="2"/>
        <v>0.97154471544715448</v>
      </c>
      <c r="N61">
        <f t="shared" si="3"/>
        <v>5.6910569105691061E-2</v>
      </c>
    </row>
    <row r="62" spans="1:14" x14ac:dyDescent="0.3">
      <c r="A62" t="str">
        <f>trueraw!B61</f>
        <v>Malcolm Brogdon</v>
      </c>
      <c r="B62">
        <f>trueraw!G61*$M62 + $N62*Q$3</f>
        <v>-0.57109756097560982</v>
      </c>
      <c r="C62">
        <f>trueraw!H61*$M62 + $N62*R$3</f>
        <v>0.84841463414634144</v>
      </c>
      <c r="D62">
        <f>trueraw!I61*$M62 + $N62*S$3</f>
        <v>0.73967479674796743</v>
      </c>
      <c r="E62">
        <f>trueraw!J61*$M62 + $N62*T$3</f>
        <v>0.86390243902439046</v>
      </c>
      <c r="F62">
        <f>trueraw!K61*$M62 + $N62*U$3</f>
        <v>-6.8699186991869901E-2</v>
      </c>
      <c r="G62">
        <f>trueraw!L61*$M62 + $N62*V$3</f>
        <v>1.4647560975609755</v>
      </c>
      <c r="H62">
        <f>trueraw!M61*$M62 + $N62*W$3</f>
        <v>-0.16000000000000003</v>
      </c>
      <c r="I62">
        <f>trueraw!N61*$M62 + $N62*X$3</f>
        <v>-0.63540650406504073</v>
      </c>
      <c r="J62">
        <f>trueraw!O61*$M62 + $N62*Y$3</f>
        <v>-0.46325203252032521</v>
      </c>
      <c r="K62">
        <f t="shared" si="4"/>
        <v>2.0182926829268291</v>
      </c>
      <c r="L62">
        <f>82 - trueraw!E61</f>
        <v>11</v>
      </c>
      <c r="M62">
        <f t="shared" si="2"/>
        <v>0.95528455284552849</v>
      </c>
      <c r="N62">
        <f t="shared" si="3"/>
        <v>8.943089430894309E-2</v>
      </c>
    </row>
    <row r="63" spans="1:14" x14ac:dyDescent="0.3">
      <c r="A63" t="str">
        <f>trueraw!B62</f>
        <v>Isaiah Stewart</v>
      </c>
      <c r="B63">
        <f>trueraw!G62*$M63 + $N63*Q$3</f>
        <v>1.4258536585365853</v>
      </c>
      <c r="C63">
        <f>trueraw!H62*$M63 + $N63*R$3</f>
        <v>-0.39947154471544716</v>
      </c>
      <c r="D63">
        <f>trueraw!I62*$M63 + $N63*S$3</f>
        <v>-1.3831707317073172</v>
      </c>
      <c r="E63">
        <f>trueraw!J62*$M63 + $N63*T$3</f>
        <v>-0.4395528455284553</v>
      </c>
      <c r="F63">
        <f>trueraw!K62*$M63 + $N63*U$3</f>
        <v>1.6126829268292684</v>
      </c>
      <c r="G63">
        <f>trueraw!L62*$M63 + $N63*V$3</f>
        <v>-0.84089430894308947</v>
      </c>
      <c r="H63">
        <f>trueraw!M62*$M63 + $N63*W$3</f>
        <v>-0.21601626016260164</v>
      </c>
      <c r="I63">
        <f>trueraw!N62*$M63 + $N63*X$3</f>
        <v>2.1742682926829269</v>
      </c>
      <c r="J63">
        <f>trueraw!O62*$M63 + $N63*Y$3</f>
        <v>0.26186991869918702</v>
      </c>
      <c r="K63">
        <f t="shared" si="4"/>
        <v>2.1955691056910567</v>
      </c>
      <c r="L63">
        <f>82 - trueraw!E62</f>
        <v>7</v>
      </c>
      <c r="M63">
        <f t="shared" si="2"/>
        <v>0.97154471544715448</v>
      </c>
      <c r="N63">
        <f t="shared" si="3"/>
        <v>5.6910569105691061E-2</v>
      </c>
    </row>
    <row r="64" spans="1:14" x14ac:dyDescent="0.3">
      <c r="A64" t="str">
        <f>trueraw!B63</f>
        <v>Robert Covington</v>
      </c>
      <c r="B64">
        <f>trueraw!G63*$M64 + $N64*Q$3</f>
        <v>-0.5790243902439024</v>
      </c>
      <c r="C64">
        <f>trueraw!H63*$M64 + $N64*R$3</f>
        <v>-2.0487804878048781E-2</v>
      </c>
      <c r="D64">
        <f>trueraw!I63*$M64 + $N64*S$3</f>
        <v>0.29414634146341467</v>
      </c>
      <c r="E64">
        <f>trueraw!J63*$M64 + $N64*T$3</f>
        <v>-0.64829268292682929</v>
      </c>
      <c r="F64">
        <f>trueraw!K63*$M64 + $N64*U$3</f>
        <v>0.65121951219512197</v>
      </c>
      <c r="G64">
        <f>trueraw!L63*$M64 + $N64*V$3</f>
        <v>-0.60780487804878047</v>
      </c>
      <c r="H64">
        <f>trueraw!M63*$M64 + $N64*W$3</f>
        <v>1.3253658536585364</v>
      </c>
      <c r="I64">
        <f>trueraw!N63*$M64 + $N64*X$3</f>
        <v>0.9643902439024391</v>
      </c>
      <c r="J64">
        <f>trueraw!O63*$M64 + $N64*Y$3</f>
        <v>0.85219512195121949</v>
      </c>
      <c r="K64">
        <f t="shared" si="4"/>
        <v>2.2317073170731705</v>
      </c>
      <c r="L64">
        <f>82 - trueraw!E63</f>
        <v>6</v>
      </c>
      <c r="M64">
        <f t="shared" si="2"/>
        <v>0.97560975609756095</v>
      </c>
      <c r="N64">
        <f t="shared" si="3"/>
        <v>4.8780487804878044E-2</v>
      </c>
    </row>
    <row r="65" spans="1:14" x14ac:dyDescent="0.3">
      <c r="A65" t="str">
        <f>trueraw!B64</f>
        <v>Caris LeVert</v>
      </c>
      <c r="B65">
        <f>trueraw!G64*$M65 + $N65*Q$3</f>
        <v>-0.74910569105691072</v>
      </c>
      <c r="C65">
        <f>trueraw!H64*$M65 + $N65*R$3</f>
        <v>0.51642276422764233</v>
      </c>
      <c r="D65">
        <f>trueraw!I64*$M65 + $N65*S$3</f>
        <v>-7.8861788617886189E-2</v>
      </c>
      <c r="E65">
        <f>trueraw!J64*$M65 + $N65*T$3</f>
        <v>0.71463414634146338</v>
      </c>
      <c r="F65">
        <f>trueraw!K64*$M65 + $N65*U$3</f>
        <v>-0.38422764227642281</v>
      </c>
      <c r="G65">
        <f>trueraw!L64*$M65 + $N65*V$3</f>
        <v>1.0221138211382113</v>
      </c>
      <c r="H65">
        <f>trueraw!M64*$M65 + $N65*W$3</f>
        <v>1.0154471544715449</v>
      </c>
      <c r="I65">
        <f>trueraw!N64*$M65 + $N65*X$3</f>
        <v>-3.6260162601626025E-2</v>
      </c>
      <c r="J65">
        <f>trueraw!O64*$M65 + $N65*Y$3</f>
        <v>-0.48504065040650401</v>
      </c>
      <c r="K65">
        <f t="shared" si="4"/>
        <v>1.5351219512195122</v>
      </c>
      <c r="L65">
        <f>82 - trueraw!E64</f>
        <v>14</v>
      </c>
      <c r="M65">
        <f t="shared" si="2"/>
        <v>0.94308943089430897</v>
      </c>
      <c r="N65">
        <f t="shared" si="3"/>
        <v>0.11382113821138212</v>
      </c>
    </row>
    <row r="66" spans="1:14" x14ac:dyDescent="0.3">
      <c r="A66" t="str">
        <f>trueraw!B65</f>
        <v>Chris Boucher</v>
      </c>
      <c r="B66">
        <f>trueraw!G65*$M66 + $N66*Q$3</f>
        <v>0.8931707317073172</v>
      </c>
      <c r="C66">
        <f>trueraw!H65*$M66 + $N66*R$3</f>
        <v>-1.6260162601626016E-3</v>
      </c>
      <c r="D66">
        <f>trueraw!I65*$M66 + $N66*S$3</f>
        <v>-0.43170731707317067</v>
      </c>
      <c r="E66">
        <f>trueraw!J65*$M66 + $N66*T$3</f>
        <v>-0.2946341463414634</v>
      </c>
      <c r="F66">
        <f>trueraw!K65*$M66 + $N66*U$3</f>
        <v>0.36097560975609766</v>
      </c>
      <c r="G66">
        <f>trueraw!L65*$M66 + $N66*V$3</f>
        <v>-1.0108943089430895</v>
      </c>
      <c r="H66">
        <f>trueraw!M65*$M66 + $N66*W$3</f>
        <v>-1.1089430894308943</v>
      </c>
      <c r="I66">
        <f>trueraw!N65*$M66 + $N66*X$3</f>
        <v>2.3751219512195121</v>
      </c>
      <c r="J66">
        <f>trueraw!O65*$M66 + $N66*Y$3</f>
        <v>1.1017886178861789</v>
      </c>
      <c r="K66">
        <f t="shared" si="4"/>
        <v>1.8832520325203255</v>
      </c>
      <c r="L66">
        <f>82 - trueraw!E65</f>
        <v>10</v>
      </c>
      <c r="M66">
        <f t="shared" si="2"/>
        <v>0.95934959349593496</v>
      </c>
      <c r="N66">
        <f t="shared" si="3"/>
        <v>8.1300813008130079E-2</v>
      </c>
    </row>
    <row r="67" spans="1:14" x14ac:dyDescent="0.3">
      <c r="A67" t="str">
        <f>trueraw!B66</f>
        <v>Derrick Favors</v>
      </c>
      <c r="B67">
        <f>trueraw!G66*$M67 + $N67*Q$3</f>
        <v>1.937560975609756</v>
      </c>
      <c r="C67">
        <f>trueraw!H66*$M67 + $N67*R$3</f>
        <v>-0.25317073170731713</v>
      </c>
      <c r="D67">
        <f>trueraw!I66*$M67 + $N67*S$3</f>
        <v>-1.8995121951219514</v>
      </c>
      <c r="E67">
        <f>trueraw!J66*$M67 + $N67*T$3</f>
        <v>-0.84341463414634144</v>
      </c>
      <c r="F67">
        <f>trueraw!K66*$M67 + $N67*U$3</f>
        <v>1.4609756097560975</v>
      </c>
      <c r="G67">
        <f>trueraw!L66*$M67 + $N67*V$3</f>
        <v>-1.0570731707317074</v>
      </c>
      <c r="H67">
        <f>trueraw!M66*$M67 + $N67*W$3</f>
        <v>-0.41121951219512193</v>
      </c>
      <c r="I67">
        <f>trueraw!N66*$M67 + $N67*X$3</f>
        <v>1.1546341463414636</v>
      </c>
      <c r="J67">
        <f>trueraw!O66*$M67 + $N67*Y$3</f>
        <v>1.0521951219512196</v>
      </c>
      <c r="K67">
        <f t="shared" si="4"/>
        <v>1.1409756097560977</v>
      </c>
      <c r="L67">
        <f>82 - trueraw!E66</f>
        <v>18</v>
      </c>
      <c r="M67">
        <f t="shared" si="2"/>
        <v>0.92682926829268297</v>
      </c>
      <c r="N67">
        <f t="shared" si="3"/>
        <v>0.14634146341463414</v>
      </c>
    </row>
    <row r="68" spans="1:14" x14ac:dyDescent="0.3">
      <c r="A68" t="str">
        <f>trueraw!B67</f>
        <v>Draymond Green</v>
      </c>
      <c r="B68">
        <f>trueraw!G67*$M68 + $N68*Q$3</f>
        <v>-7.5772357723577224E-2</v>
      </c>
      <c r="C68">
        <f>trueraw!H67*$M68 + $N68*R$3</f>
        <v>9.4308943089430899E-2</v>
      </c>
      <c r="D68">
        <f>trueraw!I67*$M68 + $N68*S$3</f>
        <v>-1.3047154471544715</v>
      </c>
      <c r="E68">
        <f>trueraw!J67*$M68 + $N68*T$3</f>
        <v>-1.0717073170731706</v>
      </c>
      <c r="F68">
        <f>trueraw!K67*$M68 + $N68*U$3</f>
        <v>0.88861788617886195</v>
      </c>
      <c r="G68">
        <f>trueraw!L67*$M68 + $N68*V$3</f>
        <v>2.5674796747967479</v>
      </c>
      <c r="H68">
        <f>trueraw!M67*$M68 + $N68*W$3</f>
        <v>1.7882926829268291</v>
      </c>
      <c r="I68">
        <f>trueraw!N67*$M68 + $N68*X$3</f>
        <v>0.5331707317073171</v>
      </c>
      <c r="J68">
        <f>trueraw!O67*$M68 + $N68*Y$3</f>
        <v>-1.6803252032520324</v>
      </c>
      <c r="K68">
        <f t="shared" si="4"/>
        <v>1.7393495934959353</v>
      </c>
      <c r="L68">
        <f>82 - trueraw!E67</f>
        <v>10</v>
      </c>
      <c r="M68">
        <f t="shared" ref="M68:M130" si="5">(1-L68/82/3)</f>
        <v>0.95934959349593496</v>
      </c>
      <c r="N68">
        <f t="shared" si="3"/>
        <v>8.1300813008130079E-2</v>
      </c>
    </row>
    <row r="69" spans="1:14" x14ac:dyDescent="0.3">
      <c r="A69" t="str">
        <f>trueraw!B68</f>
        <v>Mitchell Robinson</v>
      </c>
      <c r="B69">
        <f>trueraw!G68*$M69 + $N69*Q$3</f>
        <v>2.2087804878048782</v>
      </c>
      <c r="C69">
        <f>trueraw!H68*$M69 + $N69*R$3</f>
        <v>-1.6926422764227642</v>
      </c>
      <c r="D69">
        <f>trueraw!I68*$M69 + $N69*S$3</f>
        <v>-1.8491463414634146</v>
      </c>
      <c r="E69">
        <f>trueraw!J68*$M69 + $N69*T$3</f>
        <v>-0.84605691056910559</v>
      </c>
      <c r="F69">
        <f>trueraw!K68*$M69 + $N69*U$3</f>
        <v>1.1827235772357723</v>
      </c>
      <c r="G69">
        <f>trueraw!L68*$M69 + $N69*V$3</f>
        <v>-1.2578048780487805</v>
      </c>
      <c r="H69">
        <f>trueraw!M68*$M69 + $N69*W$3</f>
        <v>0.48004065040650407</v>
      </c>
      <c r="I69">
        <f>trueraw!N68*$M69 + $N69*X$3</f>
        <v>2.4406097560975613</v>
      </c>
      <c r="J69">
        <f>trueraw!O68*$M69 + $N69*Y$3</f>
        <v>0.96967479674796753</v>
      </c>
      <c r="K69">
        <f t="shared" si="4"/>
        <v>1.6361788617886184</v>
      </c>
      <c r="L69">
        <f>82 - trueraw!E68</f>
        <v>11</v>
      </c>
      <c r="M69">
        <f t="shared" si="5"/>
        <v>0.95528455284552849</v>
      </c>
      <c r="N69">
        <f t="shared" si="3"/>
        <v>8.943089430894309E-2</v>
      </c>
    </row>
    <row r="70" spans="1:14" x14ac:dyDescent="0.3">
      <c r="A70" t="str">
        <f>trueraw!B69</f>
        <v>De'Aaron Fox</v>
      </c>
      <c r="B70">
        <f>trueraw!G69*$M70 + $N70*Q$3</f>
        <v>0.46231707317073167</v>
      </c>
      <c r="C70">
        <f>trueraw!H69*$M70 + $N70*R$3</f>
        <v>-1.7259756097560974</v>
      </c>
      <c r="D70">
        <f>trueraw!I69*$M70 + $N70*S$3</f>
        <v>2.4634146341463409E-2</v>
      </c>
      <c r="E70">
        <f>trueraw!J69*$M70 + $N70*T$3</f>
        <v>1.7931707317073171</v>
      </c>
      <c r="F70">
        <f>trueraw!K69*$M70 + $N70*U$3</f>
        <v>-0.70878048780487801</v>
      </c>
      <c r="G70">
        <f>trueraw!L69*$M70 + $N70*V$3</f>
        <v>2.1860975609756097</v>
      </c>
      <c r="H70">
        <f>trueraw!M69*$M70 + $N70*W$3</f>
        <v>1.4889024390243903</v>
      </c>
      <c r="I70">
        <f>trueraw!N69*$M70 + $N70*X$3</f>
        <v>-0.19597560975609757</v>
      </c>
      <c r="J70">
        <f>trueraw!O69*$M70 + $N70*Y$3</f>
        <v>-1.5587804878048779</v>
      </c>
      <c r="K70">
        <f t="shared" si="4"/>
        <v>1.7656097560975614</v>
      </c>
      <c r="L70">
        <f>82 - trueraw!E69</f>
        <v>9</v>
      </c>
      <c r="M70">
        <f t="shared" si="5"/>
        <v>0.96341463414634143</v>
      </c>
      <c r="N70">
        <f t="shared" ref="N70:N130" si="6">(L70/82)*(2/3)</f>
        <v>7.3170731707317069E-2</v>
      </c>
    </row>
    <row r="71" spans="1:14" x14ac:dyDescent="0.3">
      <c r="A71" t="str">
        <f>trueraw!B70</f>
        <v>Jerami Grant</v>
      </c>
      <c r="B71">
        <f>trueraw!G70*$M71 + $N71*Q$3</f>
        <v>-0.33983739837398369</v>
      </c>
      <c r="C71">
        <f>trueraw!H70*$M71 + $N71*R$3</f>
        <v>1.633739837398374</v>
      </c>
      <c r="D71">
        <f>trueraw!I70*$M71 + $N71*S$3</f>
        <v>0.27186991869918703</v>
      </c>
      <c r="E71">
        <f>trueraw!J70*$M71 + $N71*T$3</f>
        <v>0.87991869918699195</v>
      </c>
      <c r="F71">
        <f>trueraw!K70*$M71 + $N71*U$3</f>
        <v>-0.32682926829268288</v>
      </c>
      <c r="G71">
        <f>trueraw!L70*$M71 + $N71*V$3</f>
        <v>-0.11430894308943088</v>
      </c>
      <c r="H71">
        <f>trueraw!M70*$M71 + $N71*W$3</f>
        <v>-0.97073170731707326</v>
      </c>
      <c r="I71">
        <f>trueraw!N70*$M71 + $N71*X$3</f>
        <v>1.0422764227642276</v>
      </c>
      <c r="J71">
        <f>trueraw!O70*$M71 + $N71*Y$3</f>
        <v>-0.31373983739837408</v>
      </c>
      <c r="K71">
        <f t="shared" si="4"/>
        <v>1.7623577235772356</v>
      </c>
      <c r="L71">
        <f>82 - trueraw!E70</f>
        <v>8</v>
      </c>
      <c r="M71">
        <f t="shared" si="5"/>
        <v>0.96747967479674801</v>
      </c>
      <c r="N71">
        <f t="shared" si="6"/>
        <v>6.5040650406504058E-2</v>
      </c>
    </row>
    <row r="72" spans="1:14" x14ac:dyDescent="0.3">
      <c r="A72" t="str">
        <f>trueraw!B71</f>
        <v>Kemba Walker</v>
      </c>
      <c r="B72">
        <f>trueraw!G71*$M72 + $N72*Q$3</f>
        <v>-1.1767073170731706</v>
      </c>
      <c r="C72">
        <f>trueraw!H71*$M72 + $N72*R$3</f>
        <v>1.4154878048780486</v>
      </c>
      <c r="D72">
        <f>trueraw!I71*$M72 + $N72*S$3</f>
        <v>0.99548780487804867</v>
      </c>
      <c r="E72">
        <f>trueraw!J71*$M72 + $N72*T$3</f>
        <v>0.49634146341463414</v>
      </c>
      <c r="F72">
        <f>trueraw!K71*$M72 + $N72*U$3</f>
        <v>-0.67256097560975603</v>
      </c>
      <c r="G72">
        <f>trueraw!L71*$M72 + $N72*V$3</f>
        <v>0.78914634146341456</v>
      </c>
      <c r="H72">
        <f>trueraw!M71*$M72 + $N72*W$3</f>
        <v>0.15439024390243899</v>
      </c>
      <c r="I72">
        <f>trueraw!N71*$M72 + $N72*X$3</f>
        <v>-0.7040243902439024</v>
      </c>
      <c r="J72">
        <f>trueraw!O71*$M72 + $N72*Y$3</f>
        <v>-0.17573170731707313</v>
      </c>
      <c r="K72">
        <f t="shared" ref="K72:K130" si="7">SUM(B72:J72)</f>
        <v>1.1218292682926827</v>
      </c>
      <c r="L72">
        <f>82 - trueraw!E71</f>
        <v>15</v>
      </c>
      <c r="M72">
        <f t="shared" si="5"/>
        <v>0.93902439024390238</v>
      </c>
      <c r="N72">
        <f t="shared" si="6"/>
        <v>0.12195121951219512</v>
      </c>
    </row>
    <row r="73" spans="1:14" x14ac:dyDescent="0.3">
      <c r="A73" t="str">
        <f>trueraw!B72</f>
        <v>Kyle Lowry</v>
      </c>
      <c r="B73">
        <f>trueraw!G72*$M73 + $N73*Q$3</f>
        <v>-0.5362601626016259</v>
      </c>
      <c r="C73">
        <f>trueraw!H72*$M73 + $N73*R$3</f>
        <v>1.0344715447154471</v>
      </c>
      <c r="D73">
        <f>trueraw!I72*$M73 + $N73*S$3</f>
        <v>0.9209756097560976</v>
      </c>
      <c r="E73">
        <f>trueraw!J72*$M73 + $N73*T$3</f>
        <v>0.2426016260162602</v>
      </c>
      <c r="F73">
        <f>trueraw!K72*$M73 + $N73*U$3</f>
        <v>-0.20504065040650404</v>
      </c>
      <c r="G73">
        <f>trueraw!L72*$M73 + $N73*V$3</f>
        <v>1.7616260162601627</v>
      </c>
      <c r="H73">
        <f>trueraw!M72*$M73 + $N73*W$3</f>
        <v>-6.3252032520325185E-2</v>
      </c>
      <c r="I73">
        <f>trueraw!N72*$M73 + $N73*X$3</f>
        <v>-0.66601626016260163</v>
      </c>
      <c r="J73">
        <f>trueraw!O72*$M73 + $N73*Y$3</f>
        <v>-0.9416260162601624</v>
      </c>
      <c r="K73">
        <f t="shared" si="7"/>
        <v>1.5474796747967483</v>
      </c>
      <c r="L73">
        <f>82 - trueraw!E72</f>
        <v>10</v>
      </c>
      <c r="M73">
        <f t="shared" si="5"/>
        <v>0.95934959349593496</v>
      </c>
      <c r="N73">
        <f t="shared" si="6"/>
        <v>8.1300813008130079E-2</v>
      </c>
    </row>
    <row r="74" spans="1:14" x14ac:dyDescent="0.3">
      <c r="A74" t="str">
        <f>trueraw!B73</f>
        <v>Kawhi Leonard</v>
      </c>
      <c r="B74">
        <f>trueraw!G73*$M74 + $N74*Q$3</f>
        <v>0.31658536585365854</v>
      </c>
      <c r="C74">
        <f>trueraw!H73*$M74 + $N74*R$3</f>
        <v>0.70975609756097557</v>
      </c>
      <c r="D74">
        <f>trueraw!I73*$M74 + $N74*S$3</f>
        <v>-1.2553658536585366</v>
      </c>
      <c r="E74">
        <f>trueraw!J73*$M74 + $N74*T$3</f>
        <v>-0.71414634146341438</v>
      </c>
      <c r="F74">
        <f>trueraw!K73*$M74 + $N74*U$3</f>
        <v>-1.2353658536585364</v>
      </c>
      <c r="G74">
        <f>trueraw!L73*$M74 + $N74*V$3</f>
        <v>-0.46560975609756095</v>
      </c>
      <c r="H74">
        <f>trueraw!M73*$M74 + $N74*W$3</f>
        <v>-0.82829268292682923</v>
      </c>
      <c r="I74">
        <f>trueraw!N73*$M74 + $N74*X$3</f>
        <v>-1.123170731707317</v>
      </c>
      <c r="J74">
        <f>trueraw!O73*$M74 + $N74*Y$3</f>
        <v>0.92487804878048796</v>
      </c>
      <c r="K74">
        <f t="shared" si="7"/>
        <v>-3.6707317073170724</v>
      </c>
      <c r="L74">
        <f>82 - trueraw!E73</f>
        <v>72</v>
      </c>
      <c r="M74">
        <f t="shared" si="5"/>
        <v>0.70731707317073167</v>
      </c>
      <c r="N74">
        <f t="shared" si="6"/>
        <v>0.58536585365853655</v>
      </c>
    </row>
    <row r="75" spans="1:14" x14ac:dyDescent="0.3">
      <c r="A75" t="str">
        <f>trueraw!B74</f>
        <v>Kyle Anderson</v>
      </c>
      <c r="B75">
        <f>trueraw!G74*$M75 + $N75*Q$3</f>
        <v>0.25028455284552847</v>
      </c>
      <c r="C75">
        <f>trueraw!H74*$M75 + $N75*R$3</f>
        <v>-3.0284552845528452E-2</v>
      </c>
      <c r="D75">
        <f>trueraw!I74*$M75 + $N75*S$3</f>
        <v>-0.40191056910569112</v>
      </c>
      <c r="E75">
        <f>trueraw!J74*$M75 + $N75*T$3</f>
        <v>-0.30353658536585365</v>
      </c>
      <c r="F75">
        <f>trueraw!K74*$M75 + $N75*U$3</f>
        <v>0.14565040650406505</v>
      </c>
      <c r="G75">
        <f>trueraw!L74*$M75 + $N75*V$3</f>
        <v>0.31524390243902434</v>
      </c>
      <c r="H75">
        <f>trueraw!M74*$M75 + $N75*W$3</f>
        <v>0.64865853658536587</v>
      </c>
      <c r="I75">
        <f>trueraw!N74*$M75 + $N75*X$3</f>
        <v>0.44491869918699195</v>
      </c>
      <c r="J75">
        <f>trueraw!O74*$M75 + $N75*Y$3</f>
        <v>0.55333333333333345</v>
      </c>
      <c r="K75">
        <f t="shared" si="7"/>
        <v>1.622357723577236</v>
      </c>
      <c r="L75">
        <f>82 - trueraw!E74</f>
        <v>7</v>
      </c>
      <c r="M75">
        <f t="shared" si="5"/>
        <v>0.97154471544715448</v>
      </c>
      <c r="N75">
        <f t="shared" si="6"/>
        <v>5.6910569105691061E-2</v>
      </c>
    </row>
    <row r="76" spans="1:14" x14ac:dyDescent="0.3">
      <c r="A76" t="str">
        <f>trueraw!B75</f>
        <v>Brook Lopez</v>
      </c>
      <c r="B76">
        <f>trueraw!G75*$M76 + $N76*Q$3</f>
        <v>0.83321138211382118</v>
      </c>
      <c r="C76">
        <f>trueraw!H75*$M76 + $N76*R$3</f>
        <v>0.57207317073170738</v>
      </c>
      <c r="D76">
        <f>trueraw!I75*$M76 + $N76*S$3</f>
        <v>-0.36304878048780487</v>
      </c>
      <c r="E76">
        <f>trueraw!J75*$M76 + $N76*T$3</f>
        <v>-0.27439024390243905</v>
      </c>
      <c r="F76">
        <f>trueraw!K75*$M76 + $N76*U$3</f>
        <v>-7.7804878048780488E-2</v>
      </c>
      <c r="G76">
        <f>trueraw!L75*$M76 + $N76*V$3</f>
        <v>-1.1420731707317073</v>
      </c>
      <c r="H76">
        <f>trueraw!M75*$M76 + $N76*W$3</f>
        <v>-0.87666666666666671</v>
      </c>
      <c r="I76">
        <f>trueraw!N75*$M76 + $N76*X$3</f>
        <v>2.0382520325203255</v>
      </c>
      <c r="J76">
        <f>trueraw!O75*$M76 + $N76*Y$3</f>
        <v>0.87394308943089438</v>
      </c>
      <c r="K76">
        <f t="shared" si="7"/>
        <v>1.58349593495935</v>
      </c>
      <c r="L76">
        <f>82 - trueraw!E75</f>
        <v>7</v>
      </c>
      <c r="M76">
        <f t="shared" si="5"/>
        <v>0.97154471544715448</v>
      </c>
      <c r="N76">
        <f t="shared" si="6"/>
        <v>5.6910569105691061E-2</v>
      </c>
    </row>
    <row r="77" spans="1:14" x14ac:dyDescent="0.3">
      <c r="A77" t="str">
        <f>trueraw!B76</f>
        <v>Jonathan Isaac</v>
      </c>
      <c r="B77">
        <f>trueraw!G76*$M77 + $N77*Q$3</f>
        <v>-0.11333333333333331</v>
      </c>
      <c r="C77">
        <f>trueraw!H76*$M77 + $N77*R$3</f>
        <v>-0.11284552845528453</v>
      </c>
      <c r="D77">
        <f>trueraw!I76*$M77 + $N77*S$3</f>
        <v>-1.0723577235772357</v>
      </c>
      <c r="E77">
        <f>trueraw!J76*$M77 + $N77*T$3</f>
        <v>-0.80178861788617883</v>
      </c>
      <c r="F77">
        <f>trueraw!K76*$M77 + $N77*U$3</f>
        <v>-0.14813008130081301</v>
      </c>
      <c r="G77">
        <f>trueraw!L76*$M77 + $N77*V$3</f>
        <v>-1.0442276422764227</v>
      </c>
      <c r="H77">
        <f>trueraw!M76*$M77 + $N77*W$3</f>
        <v>0.61252032520325195</v>
      </c>
      <c r="I77">
        <f>trueraw!N76*$M77 + $N77*X$3</f>
        <v>2.2112195121951217</v>
      </c>
      <c r="J77">
        <f>trueraw!O76*$M77 + $N77*Y$3</f>
        <v>0.79886178861788615</v>
      </c>
      <c r="K77">
        <f t="shared" si="7"/>
        <v>0.32991869918699201</v>
      </c>
      <c r="L77">
        <f>82 - trueraw!E76</f>
        <v>22</v>
      </c>
      <c r="M77">
        <f t="shared" si="5"/>
        <v>0.91056910569105687</v>
      </c>
      <c r="N77">
        <f t="shared" si="6"/>
        <v>0.17886178861788618</v>
      </c>
    </row>
    <row r="78" spans="1:14" x14ac:dyDescent="0.3">
      <c r="A78" t="str">
        <f>trueraw!B77</f>
        <v>Jarrett Allen</v>
      </c>
      <c r="B78">
        <f>trueraw!G77*$M78 + $N78*Q$3</f>
        <v>2.4561788617886178</v>
      </c>
      <c r="C78">
        <f>trueraw!H77*$M78 + $N78*R$3</f>
        <v>-1.7427642276422766</v>
      </c>
      <c r="D78">
        <f>trueraw!I77*$M78 + $N78*S$3</f>
        <v>-1.7114634146341463</v>
      </c>
      <c r="E78">
        <f>trueraw!J77*$M78 + $N78*T$3</f>
        <v>-7.7886178861788585E-2</v>
      </c>
      <c r="F78">
        <f>trueraw!K77*$M78 + $N78*U$3</f>
        <v>2.2176422764227643</v>
      </c>
      <c r="G78">
        <f>trueraw!L77*$M78 + $N78*V$3</f>
        <v>-0.56902439024390239</v>
      </c>
      <c r="H78">
        <f>trueraw!M77*$M78 + $N78*W$3</f>
        <v>-1.0771544715447154</v>
      </c>
      <c r="I78">
        <f>trueraw!N77*$M78 + $N78*X$3</f>
        <v>2.0194308943089432</v>
      </c>
      <c r="J78">
        <f>trueraw!O77*$M78 + $N78*Y$3</f>
        <v>-6.219512195121954E-2</v>
      </c>
      <c r="K78">
        <f t="shared" si="7"/>
        <v>1.4527642276422765</v>
      </c>
      <c r="L78">
        <f>82 - trueraw!E77</f>
        <v>8</v>
      </c>
      <c r="M78">
        <f t="shared" si="5"/>
        <v>0.96747967479674801</v>
      </c>
      <c r="N78">
        <f t="shared" si="6"/>
        <v>6.5040650406504058E-2</v>
      </c>
    </row>
    <row r="79" spans="1:14" x14ac:dyDescent="0.3">
      <c r="A79" t="str">
        <f>trueraw!B78</f>
        <v>Christian Wood</v>
      </c>
      <c r="B79">
        <f>trueraw!G78*$M79 + $N79*Q$3</f>
        <v>1.4585365853658536</v>
      </c>
      <c r="C79">
        <f>trueraw!H78*$M79 + $N79*R$3</f>
        <v>-2.5321951219512195</v>
      </c>
      <c r="D79">
        <f>trueraw!I78*$M79 + $N79*S$3</f>
        <v>-1.4634146341463428E-3</v>
      </c>
      <c r="E79">
        <f>trueraw!J78*$M79 + $N79*T$3</f>
        <v>0.82341463414634153</v>
      </c>
      <c r="F79">
        <f>trueraw!K78*$M79 + $N79*U$3</f>
        <v>1.5597560975609757</v>
      </c>
      <c r="G79">
        <f>trueraw!L78*$M79 + $N79*V$3</f>
        <v>-0.70365853658536581</v>
      </c>
      <c r="H79">
        <f>trueraw!M78*$M79 + $N79*W$3</f>
        <v>-0.53195121951219515</v>
      </c>
      <c r="I79">
        <f>trueraw!N78*$M79 + $N79*X$3</f>
        <v>1.1831707317073172</v>
      </c>
      <c r="J79">
        <f>trueraw!O78*$M79 + $N79*Y$3</f>
        <v>-0.24560975609756097</v>
      </c>
      <c r="K79">
        <f t="shared" si="7"/>
        <v>1.0100000000000002</v>
      </c>
      <c r="L79">
        <f>82 - trueraw!E78</f>
        <v>12</v>
      </c>
      <c r="M79">
        <f t="shared" si="5"/>
        <v>0.95121951219512191</v>
      </c>
      <c r="N79">
        <f t="shared" si="6"/>
        <v>9.7560975609756087E-2</v>
      </c>
    </row>
    <row r="80" spans="1:14" x14ac:dyDescent="0.3">
      <c r="A80" t="str">
        <f>trueraw!B79</f>
        <v>DeMar DeRozan</v>
      </c>
      <c r="B80">
        <f>trueraw!G79*$M80 + $N80*Q$3</f>
        <v>1.0892682926829269</v>
      </c>
      <c r="C80">
        <f>trueraw!H79*$M80 + $N80*R$3</f>
        <v>2.4673170731707317</v>
      </c>
      <c r="D80">
        <f>trueraw!I79*$M80 + $N80*S$3</f>
        <v>-1.54</v>
      </c>
      <c r="E80">
        <f>trueraw!J79*$M80 + $N80*T$3</f>
        <v>0.89317073170731709</v>
      </c>
      <c r="F80">
        <f>trueraw!K79*$M80 + $N80*U$3</f>
        <v>-0.57804878048780484</v>
      </c>
      <c r="G80">
        <f>trueraw!L79*$M80 + $N80*V$3</f>
        <v>0.55317073170731712</v>
      </c>
      <c r="H80">
        <f>trueraw!M79*$M80 + $N80*W$3</f>
        <v>-0.39170731707317075</v>
      </c>
      <c r="I80">
        <f>trueraw!N79*$M80 + $N80*X$3</f>
        <v>-0.87951219512195111</v>
      </c>
      <c r="J80">
        <f>trueraw!O79*$M80 + $N80*Y$3</f>
        <v>-0.12341463414634146</v>
      </c>
      <c r="K80">
        <f t="shared" si="7"/>
        <v>1.4902439024390244</v>
      </c>
      <c r="L80">
        <f>82 - trueraw!E79</f>
        <v>6</v>
      </c>
      <c r="M80">
        <f t="shared" si="5"/>
        <v>0.97560975609756095</v>
      </c>
      <c r="N80">
        <f t="shared" si="6"/>
        <v>4.8780487804878044E-2</v>
      </c>
    </row>
    <row r="81" spans="1:14" x14ac:dyDescent="0.3">
      <c r="A81" t="str">
        <f>trueraw!B80</f>
        <v>Anthony Edwards</v>
      </c>
      <c r="B81">
        <f>trueraw!G80*$M81 + $N81*Q$3</f>
        <v>-0.97439024390243911</v>
      </c>
      <c r="C81">
        <f>trueraw!H80*$M81 + $N81*R$3</f>
        <v>0.1559349593495935</v>
      </c>
      <c r="D81">
        <f>trueraw!I80*$M81 + $N81*S$3</f>
        <v>0.90772357723577246</v>
      </c>
      <c r="E81">
        <f>trueraw!J80*$M81 + $N81*T$3</f>
        <v>1.1984146341463415</v>
      </c>
      <c r="F81">
        <f>trueraw!K80*$M81 + $N81*U$3</f>
        <v>-5.3943089430894306E-2</v>
      </c>
      <c r="G81">
        <f>trueraw!L80*$M81 + $N81*V$3</f>
        <v>0.35211382113821144</v>
      </c>
      <c r="H81">
        <f>trueraw!M80*$M81 + $N81*W$3</f>
        <v>0.86130081300813011</v>
      </c>
      <c r="I81">
        <f>trueraw!N80*$M81 + $N81*X$3</f>
        <v>-4.9999999999999996E-2</v>
      </c>
      <c r="J81">
        <f>trueraw!O80*$M81 + $N81*Y$3</f>
        <v>-0.90365853658536588</v>
      </c>
      <c r="K81">
        <f t="shared" si="7"/>
        <v>1.4934959349593497</v>
      </c>
      <c r="L81">
        <f>82 - trueraw!E80</f>
        <v>5</v>
      </c>
      <c r="M81">
        <f t="shared" si="5"/>
        <v>0.97967479674796754</v>
      </c>
      <c r="N81">
        <f t="shared" si="6"/>
        <v>4.065040650406504E-2</v>
      </c>
    </row>
    <row r="82" spans="1:14" x14ac:dyDescent="0.3">
      <c r="A82" t="str">
        <f>trueraw!B81</f>
        <v>PJ Washington</v>
      </c>
      <c r="B82">
        <f>trueraw!G81*$M82 + $N82*Q$3</f>
        <v>-0.28178861788617882</v>
      </c>
      <c r="C82">
        <f>trueraw!H81*$M82 + $N82*R$3</f>
        <v>-0.27219512195121953</v>
      </c>
      <c r="D82">
        <f>trueraw!I81*$M82 + $N82*S$3</f>
        <v>3.9674796747967506E-2</v>
      </c>
      <c r="E82">
        <f>trueraw!J81*$M82 + $N82*T$3</f>
        <v>-0.15528455284552842</v>
      </c>
      <c r="F82">
        <f>trueraw!K81*$M82 + $N82*U$3</f>
        <v>0.57292682926829275</v>
      </c>
      <c r="G82">
        <f>trueraw!L81*$M82 + $N82*V$3</f>
        <v>-0.21105691056910569</v>
      </c>
      <c r="H82">
        <f>trueraw!M81*$M82 + $N82*W$3</f>
        <v>0.46113821138211386</v>
      </c>
      <c r="I82">
        <f>trueraw!N81*$M82 + $N82*X$3</f>
        <v>1.3808943089430894</v>
      </c>
      <c r="J82">
        <f>trueraw!O81*$M82 + $N82*Y$3</f>
        <v>-0.41048780487804892</v>
      </c>
      <c r="K82">
        <f t="shared" si="7"/>
        <v>1.1238211382113821</v>
      </c>
      <c r="L82">
        <f>82 - trueraw!E81</f>
        <v>8</v>
      </c>
      <c r="M82">
        <f t="shared" si="5"/>
        <v>0.96747967479674801</v>
      </c>
      <c r="N82">
        <f t="shared" si="6"/>
        <v>6.5040650406504058E-2</v>
      </c>
    </row>
    <row r="83" spans="1:14" x14ac:dyDescent="0.3">
      <c r="A83" t="str">
        <f>trueraw!B82</f>
        <v>Harrison Barnes</v>
      </c>
      <c r="B83">
        <f>trueraw!G82*$M83 + $N83*Q$3</f>
        <v>0.73967479674796754</v>
      </c>
      <c r="C83">
        <f>trueraw!H82*$M83 + $N83*R$3</f>
        <v>0.84260162601626021</v>
      </c>
      <c r="D83">
        <f>trueraw!I82*$M83 + $N83*S$3</f>
        <v>-0.14390243902439023</v>
      </c>
      <c r="E83">
        <f>trueraw!J82*$M83 + $N83*T$3</f>
        <v>0.18504065040650411</v>
      </c>
      <c r="F83">
        <f>trueraw!K82*$M83 + $N83*U$3</f>
        <v>0.44731707317073177</v>
      </c>
      <c r="G83">
        <f>trueraw!L82*$M83 + $N83*V$3</f>
        <v>0.21707317073170729</v>
      </c>
      <c r="H83">
        <f>trueraw!M82*$M83 + $N83*W$3</f>
        <v>-0.70601626016260166</v>
      </c>
      <c r="I83">
        <f>trueraw!N82*$M83 + $N83*X$3</f>
        <v>-0.86747967479674803</v>
      </c>
      <c r="J83">
        <f>trueraw!O82*$M83 + $N83*Y$3</f>
        <v>0.14243902439024392</v>
      </c>
      <c r="K83">
        <f t="shared" si="7"/>
        <v>0.85674796747967497</v>
      </c>
      <c r="L83">
        <f>82 - trueraw!E82</f>
        <v>10</v>
      </c>
      <c r="M83">
        <f t="shared" si="5"/>
        <v>0.95934959349593496</v>
      </c>
      <c r="N83">
        <f t="shared" si="6"/>
        <v>8.1300813008130079E-2</v>
      </c>
    </row>
    <row r="84" spans="1:14" x14ac:dyDescent="0.3">
      <c r="A84" t="str">
        <f>trueraw!B83</f>
        <v>Nerlens Noel</v>
      </c>
      <c r="B84">
        <f>trueraw!G83*$M84 + $N84*Q$3</f>
        <v>0.9924390243902439</v>
      </c>
      <c r="C84">
        <f>trueraw!H83*$M84 + $N84*R$3</f>
        <v>-0.25878048780487806</v>
      </c>
      <c r="D84">
        <f>trueraw!I83*$M84 + $N84*S$3</f>
        <v>-1.856341463414634</v>
      </c>
      <c r="E84">
        <f>trueraw!J83*$M84 + $N84*T$3</f>
        <v>-1.4690243902439024</v>
      </c>
      <c r="F84">
        <f>trueraw!K83*$M84 + $N84*U$3</f>
        <v>0.30414634146341468</v>
      </c>
      <c r="G84">
        <f>trueraw!L83*$M84 + $N84*V$3</f>
        <v>-1.188780487804878</v>
      </c>
      <c r="H84">
        <f>trueraw!M83*$M84 + $N84*W$3</f>
        <v>0.23853658536585365</v>
      </c>
      <c r="I84">
        <f>trueraw!N83*$M84 + $N84*X$3</f>
        <v>3.0760975609756094</v>
      </c>
      <c r="J84">
        <f>trueraw!O83*$M84 + $N84*Y$3</f>
        <v>0.86731707317073159</v>
      </c>
      <c r="K84">
        <f t="shared" si="7"/>
        <v>0.70560975609756005</v>
      </c>
      <c r="L84">
        <f>82 - trueraw!E83</f>
        <v>12</v>
      </c>
      <c r="M84">
        <f t="shared" si="5"/>
        <v>0.95121951219512191</v>
      </c>
      <c r="N84">
        <f t="shared" si="6"/>
        <v>9.7560975609756087E-2</v>
      </c>
    </row>
    <row r="85" spans="1:14" x14ac:dyDescent="0.3">
      <c r="A85" t="str">
        <f>trueraw!B84</f>
        <v>Jamal Murray</v>
      </c>
      <c r="B85">
        <f>trueraw!G84*$M85 + $N85*Q$3</f>
        <v>0.14097560975609758</v>
      </c>
      <c r="C85">
        <f>trueraw!H84*$M85 + $N85*R$3</f>
        <v>0.74853658536585366</v>
      </c>
      <c r="D85">
        <f>trueraw!I84*$M85 + $N85*S$3</f>
        <v>-0.51231707317073172</v>
      </c>
      <c r="E85">
        <f>trueraw!J84*$M85 + $N85*T$3</f>
        <v>-0.64646341463414614</v>
      </c>
      <c r="F85">
        <f>trueraw!K84*$M85 + $N85*U$3</f>
        <v>-1.563292682926829</v>
      </c>
      <c r="G85">
        <f>trueraw!L84*$M85 + $N85*V$3</f>
        <v>-0.32378048780487806</v>
      </c>
      <c r="H85">
        <f>trueraw!M84*$M85 + $N85*W$3</f>
        <v>-0.90987804878048806</v>
      </c>
      <c r="I85">
        <f>trueraw!N84*$M85 + $N85*X$3</f>
        <v>-1.1358536585365853</v>
      </c>
      <c r="J85">
        <f>trueraw!O84*$M85 + $N85*Y$3</f>
        <v>0.77926829268292686</v>
      </c>
      <c r="K85">
        <f t="shared" si="7"/>
        <v>-3.4228048780487796</v>
      </c>
      <c r="L85">
        <f>82 - trueraw!E84</f>
        <v>63</v>
      </c>
      <c r="M85">
        <f t="shared" si="5"/>
        <v>0.74390243902439024</v>
      </c>
      <c r="N85">
        <f t="shared" si="6"/>
        <v>0.51219512195121952</v>
      </c>
    </row>
    <row r="86" spans="1:14" x14ac:dyDescent="0.3">
      <c r="A86" t="str">
        <f>trueraw!B85</f>
        <v>Norman Powell</v>
      </c>
      <c r="B86">
        <f>trueraw!G85*$M86 + $N86*Q$3</f>
        <v>0.12398373983739837</v>
      </c>
      <c r="C86">
        <f>trueraw!H85*$M86 + $N86*R$3</f>
        <v>1.4464634146341462</v>
      </c>
      <c r="D86">
        <f>trueraw!I85*$M86 + $N86*S$3</f>
        <v>0.71536585365853655</v>
      </c>
      <c r="E86">
        <f>trueraw!J85*$M86 + $N86*T$3</f>
        <v>0.58056910569105691</v>
      </c>
      <c r="F86">
        <f>trueraw!K85*$M86 + $N86*U$3</f>
        <v>-0.88418699186991878</v>
      </c>
      <c r="G86">
        <f>trueraw!L85*$M86 + $N86*V$3</f>
        <v>-0.53971544715447151</v>
      </c>
      <c r="H86">
        <f>trueraw!M85*$M86 + $N86*W$3</f>
        <v>0.26975609756097557</v>
      </c>
      <c r="I86">
        <f>trueraw!N85*$M86 + $N86*X$3</f>
        <v>-0.62378048780487805</v>
      </c>
      <c r="J86">
        <f>trueraw!O85*$M86 + $N86*Y$3</f>
        <v>-1.9878048780487795E-2</v>
      </c>
      <c r="K86">
        <f t="shared" si="7"/>
        <v>1.0685772357723577</v>
      </c>
      <c r="L86">
        <f>82 - trueraw!E85</f>
        <v>7</v>
      </c>
      <c r="M86">
        <f t="shared" si="5"/>
        <v>0.97154471544715448</v>
      </c>
      <c r="N86">
        <f t="shared" si="6"/>
        <v>5.6910569105691061E-2</v>
      </c>
    </row>
    <row r="87" spans="1:14" x14ac:dyDescent="0.3">
      <c r="A87" t="str">
        <f>trueraw!B86</f>
        <v>Darius Garland</v>
      </c>
      <c r="B87">
        <f>trueraw!G86*$M87 + $N87*Q$3</f>
        <v>-0.17756097560975609</v>
      </c>
      <c r="C87">
        <f>trueraw!H86*$M87 + $N87*R$3</f>
        <v>0.93975609756097556</v>
      </c>
      <c r="D87">
        <f>trueraw!I86*$M87 + $N87*S$3</f>
        <v>0.4170731707317073</v>
      </c>
      <c r="E87">
        <f>trueraw!J86*$M87 + $N87*T$3</f>
        <v>0.79487804878048784</v>
      </c>
      <c r="F87">
        <f>trueraw!K86*$M87 + $N87*U$3</f>
        <v>-1.1512195121951219</v>
      </c>
      <c r="G87">
        <f>trueraw!L86*$M87 + $N87*V$3</f>
        <v>1.7504878048780488</v>
      </c>
      <c r="H87">
        <f>trueraw!M86*$M87 + $N87*W$3</f>
        <v>0.77121951219512197</v>
      </c>
      <c r="I87">
        <f>trueraw!N86*$M87 + $N87*X$3</f>
        <v>-1.0712195121951218</v>
      </c>
      <c r="J87">
        <f>trueraw!O86*$M87 + $N87*Y$3</f>
        <v>-1.6439024390243901</v>
      </c>
      <c r="K87">
        <f t="shared" si="7"/>
        <v>0.62951219512195133</v>
      </c>
      <c r="L87">
        <f>82 - trueraw!E86</f>
        <v>12</v>
      </c>
      <c r="M87">
        <f t="shared" si="5"/>
        <v>0.95121951219512191</v>
      </c>
      <c r="N87">
        <f t="shared" si="6"/>
        <v>9.7560975609756087E-2</v>
      </c>
    </row>
    <row r="88" spans="1:14" x14ac:dyDescent="0.3">
      <c r="A88" t="str">
        <f>trueraw!B87</f>
        <v>Evan Fournier</v>
      </c>
      <c r="B88">
        <f>trueraw!G87*$M88 + $N88*Q$3</f>
        <v>-0.19658536585365852</v>
      </c>
      <c r="C88">
        <f>trueraw!H87*$M88 + $N88*R$3</f>
        <v>0.35</v>
      </c>
      <c r="D88">
        <f>trueraw!I87*$M88 + $N88*S$3</f>
        <v>1.0068292682926829</v>
      </c>
      <c r="E88">
        <f>trueraw!J87*$M88 + $N88*T$3</f>
        <v>0.27170731707317075</v>
      </c>
      <c r="F88">
        <f>trueraw!K87*$M88 + $N88*U$3</f>
        <v>-0.9514634146341463</v>
      </c>
      <c r="G88">
        <f>trueraw!L87*$M88 + $N88*V$3</f>
        <v>1.9268292682926846E-2</v>
      </c>
      <c r="H88">
        <f>trueraw!M87*$M88 + $N88*W$3</f>
        <v>0.35268292682926827</v>
      </c>
      <c r="I88">
        <f>trueraw!N87*$M88 + $N88*X$3</f>
        <v>-0.22463414634146339</v>
      </c>
      <c r="J88">
        <f>trueraw!O87*$M88 + $N88*Y$3</f>
        <v>1.1219512195121961E-2</v>
      </c>
      <c r="K88">
        <f t="shared" si="7"/>
        <v>0.63902439024390245</v>
      </c>
      <c r="L88">
        <f>82 - trueraw!E87</f>
        <v>12</v>
      </c>
      <c r="M88">
        <f t="shared" si="5"/>
        <v>0.95121951219512191</v>
      </c>
      <c r="N88">
        <f t="shared" si="6"/>
        <v>9.7560975609756087E-2</v>
      </c>
    </row>
    <row r="89" spans="1:14" x14ac:dyDescent="0.3">
      <c r="A89" t="str">
        <f>trueraw!B88</f>
        <v>Collin Sexton</v>
      </c>
      <c r="B89">
        <f>trueraw!G88*$M89 + $N89*Q$3</f>
        <v>0.37560975609756098</v>
      </c>
      <c r="C89">
        <f>trueraw!H88*$M89 + $N89*R$3</f>
        <v>1.0871951219512195</v>
      </c>
      <c r="D89">
        <f>trueraw!I88*$M89 + $N89*S$3</f>
        <v>-0.16804878048780489</v>
      </c>
      <c r="E89">
        <f>trueraw!J88*$M89 + $N89*T$3</f>
        <v>1.4752439024390245</v>
      </c>
      <c r="F89">
        <f>trueraw!K88*$M89 + $N89*U$3</f>
        <v>-0.82439024390243887</v>
      </c>
      <c r="G89">
        <f>trueraw!L88*$M89 + $N89*V$3</f>
        <v>0.6735365853658537</v>
      </c>
      <c r="H89">
        <f>trueraw!M88*$M89 + $N89*W$3</f>
        <v>0.43878048780487805</v>
      </c>
      <c r="I89">
        <f>trueraw!N88*$M89 + $N89*X$3</f>
        <v>-0.84146341463414631</v>
      </c>
      <c r="J89">
        <f>trueraw!O88*$M89 + $N89*Y$3</f>
        <v>-1.3468292682926828</v>
      </c>
      <c r="K89">
        <f t="shared" si="7"/>
        <v>0.86963414634146474</v>
      </c>
      <c r="L89">
        <f>82 - trueraw!E88</f>
        <v>9</v>
      </c>
      <c r="M89">
        <f t="shared" si="5"/>
        <v>0.96341463414634143</v>
      </c>
      <c r="N89">
        <f t="shared" si="6"/>
        <v>7.3170731707317069E-2</v>
      </c>
    </row>
    <row r="90" spans="1:14" x14ac:dyDescent="0.3">
      <c r="A90" t="str">
        <f>trueraw!B89</f>
        <v>Marcus Smart</v>
      </c>
      <c r="B90">
        <f>trueraw!G89*$M90 + $N90*Q$3</f>
        <v>-0.9385365853658536</v>
      </c>
      <c r="C90">
        <f>trueraw!H89*$M90 + $N90*R$3</f>
        <v>0.18829268292682927</v>
      </c>
      <c r="D90">
        <f>trueraw!I89*$M90 + $N90*S$3</f>
        <v>0.13170731707317074</v>
      </c>
      <c r="E90">
        <f>trueraw!J89*$M90 + $N90*T$3</f>
        <v>-0.17536585365853655</v>
      </c>
      <c r="F90">
        <f>trueraw!K89*$M90 + $N90*U$3</f>
        <v>-0.78975609756097553</v>
      </c>
      <c r="G90">
        <f>trueraw!L89*$M90 + $N90*V$3</f>
        <v>1.4080487804878048</v>
      </c>
      <c r="H90">
        <f>trueraw!M89*$M90 + $N90*W$3</f>
        <v>1.3039024390243903</v>
      </c>
      <c r="I90">
        <f>trueraw!N89*$M90 + $N90*X$3</f>
        <v>-0.25317073170731708</v>
      </c>
      <c r="J90">
        <f>trueraw!O89*$M90 + $N90*Y$3</f>
        <v>-0.28365853658536583</v>
      </c>
      <c r="K90">
        <f t="shared" si="7"/>
        <v>0.59146341463414642</v>
      </c>
      <c r="L90">
        <f>82 - trueraw!E89</f>
        <v>12</v>
      </c>
      <c r="M90">
        <f t="shared" si="5"/>
        <v>0.95121951219512191</v>
      </c>
      <c r="N90">
        <f t="shared" si="6"/>
        <v>9.7560975609756087E-2</v>
      </c>
    </row>
    <row r="91" spans="1:14" x14ac:dyDescent="0.3">
      <c r="A91" t="str">
        <f>trueraw!B90</f>
        <v>Buddy Hield</v>
      </c>
      <c r="B91">
        <f>trueraw!G90*$M91 + $N91*Q$3</f>
        <v>-1.1643902439024389</v>
      </c>
      <c r="C91">
        <f>trueraw!H90*$M91 + $N91*R$3</f>
        <v>0.12585365853658537</v>
      </c>
      <c r="D91">
        <f>trueraw!I90*$M91 + $N91*S$3</f>
        <v>2.2746341463414632</v>
      </c>
      <c r="E91">
        <f>trueraw!J90*$M91 + $N91*T$3</f>
        <v>0.34682926829268296</v>
      </c>
      <c r="F91">
        <f>trueraw!K90*$M91 + $N91*U$3</f>
        <v>-0.22682926829268291</v>
      </c>
      <c r="G91">
        <f>trueraw!L90*$M91 + $N91*V$3</f>
        <v>0.33853658536585363</v>
      </c>
      <c r="H91">
        <f>trueraw!M90*$M91 + $N91*W$3</f>
        <v>-0.11853658536585365</v>
      </c>
      <c r="I91">
        <f>trueraw!N90*$M91 + $N91*X$3</f>
        <v>-0.39170731707317075</v>
      </c>
      <c r="J91">
        <f>trueraw!O90*$M91 + $N91*Y$3</f>
        <v>-0.16243902439024391</v>
      </c>
      <c r="K91">
        <f t="shared" si="7"/>
        <v>1.0219512195121949</v>
      </c>
      <c r="L91">
        <f>82 - trueraw!E90</f>
        <v>6</v>
      </c>
      <c r="M91">
        <f t="shared" si="5"/>
        <v>0.97560975609756095</v>
      </c>
      <c r="N91">
        <f t="shared" si="6"/>
        <v>4.8780487804878044E-2</v>
      </c>
    </row>
    <row r="92" spans="1:14" x14ac:dyDescent="0.3">
      <c r="A92" t="str">
        <f>trueraw!B91</f>
        <v>Saddiq Bey</v>
      </c>
      <c r="B92">
        <f>trueraw!G91*$M92 + $N92*Q$3</f>
        <v>-0.9692682926829268</v>
      </c>
      <c r="C92">
        <f>trueraw!H91*$M92 + $N92*R$3</f>
        <v>0.82829268292682923</v>
      </c>
      <c r="D92">
        <f>trueraw!I91*$M92 + $N92*S$3</f>
        <v>1.4746341463414634</v>
      </c>
      <c r="E92">
        <f>trueraw!J91*$M92 + $N92*T$3</f>
        <v>0.2882926829268293</v>
      </c>
      <c r="F92">
        <f>trueraw!K91*$M92 + $N92*U$3</f>
        <v>0.21219512195121953</v>
      </c>
      <c r="G92">
        <f>trueraw!L91*$M92 + $N92*V$3</f>
        <v>-0.57853658536585362</v>
      </c>
      <c r="H92">
        <f>trueraw!M91*$M92 + $N92*W$3</f>
        <v>-0.11853658536585365</v>
      </c>
      <c r="I92">
        <f>trueraw!N91*$M92 + $N92*X$3</f>
        <v>-0.7039024390243902</v>
      </c>
      <c r="J92">
        <f>trueraw!O91*$M92 + $N92*Y$3</f>
        <v>0.58878048780487802</v>
      </c>
      <c r="K92">
        <f t="shared" si="7"/>
        <v>1.0219512195121947</v>
      </c>
      <c r="L92">
        <f>82 - trueraw!E91</f>
        <v>6</v>
      </c>
      <c r="M92">
        <f t="shared" si="5"/>
        <v>0.97560975609756095</v>
      </c>
      <c r="N92">
        <f t="shared" si="6"/>
        <v>4.8780487804878044E-2</v>
      </c>
    </row>
    <row r="93" spans="1:14" x14ac:dyDescent="0.3">
      <c r="A93" t="str">
        <f>trueraw!B92</f>
        <v>Nickeil Alexander-Walker</v>
      </c>
      <c r="B93">
        <f>trueraw!G92*$M93 + $N93*Q$3</f>
        <v>-0.64752032520325198</v>
      </c>
      <c r="C93">
        <f>trueraw!H92*$M93 + $N93*R$3</f>
        <v>-0.11642276422764228</v>
      </c>
      <c r="D93">
        <f>trueraw!I92*$M93 + $N93*S$3</f>
        <v>0.65369918699186991</v>
      </c>
      <c r="E93">
        <f>trueraw!J92*$M93 + $N93*T$3</f>
        <v>0.16654471544715449</v>
      </c>
      <c r="F93">
        <f>trueraw!K92*$M93 + $N93*U$3</f>
        <v>-0.44126016260162604</v>
      </c>
      <c r="G93">
        <f>trueraw!L92*$M93 + $N93*V$3</f>
        <v>1.272357723577236E-2</v>
      </c>
      <c r="H93">
        <f>trueraw!M92*$M93 + $N93*W$3</f>
        <v>1.1200813008130082</v>
      </c>
      <c r="I93">
        <f>trueraw!N92*$M93 + $N93*X$3</f>
        <v>0.19569105691056915</v>
      </c>
      <c r="J93">
        <f>trueraw!O92*$M93 + $N93*Y$3</f>
        <v>-0.41548780487804882</v>
      </c>
      <c r="K93">
        <f t="shared" si="7"/>
        <v>0.5280487804878049</v>
      </c>
      <c r="L93">
        <f>82 - trueraw!E92</f>
        <v>11</v>
      </c>
      <c r="M93">
        <f t="shared" si="5"/>
        <v>0.95528455284552849</v>
      </c>
      <c r="N93">
        <f t="shared" si="6"/>
        <v>8.943089430894309E-2</v>
      </c>
    </row>
    <row r="94" spans="1:14" x14ac:dyDescent="0.3">
      <c r="A94" t="str">
        <f>trueraw!B93</f>
        <v>Bobby Portis</v>
      </c>
      <c r="B94">
        <f>trueraw!G93*$M94 + $N94*Q$3</f>
        <v>1.1052439024390242</v>
      </c>
      <c r="C94">
        <f>trueraw!H93*$M94 + $N94*R$3</f>
        <v>-0.19544715447154473</v>
      </c>
      <c r="D94">
        <f>trueraw!I93*$M94 + $N94*S$3</f>
        <v>-0.54764227642276431</v>
      </c>
      <c r="E94">
        <f>trueraw!J93*$M94 + $N94*T$3</f>
        <v>-0.23552845528455285</v>
      </c>
      <c r="F94">
        <f>trueraw!K93*$M94 + $N94*U$3</f>
        <v>1.0977642276422763</v>
      </c>
      <c r="G94">
        <f>trueraw!L93*$M94 + $N94*V$3</f>
        <v>-0.87004065040650413</v>
      </c>
      <c r="H94">
        <f>trueraw!M93*$M94 + $N94*W$3</f>
        <v>-8.0000000000000016E-2</v>
      </c>
      <c r="I94">
        <f>trueraw!N93*$M94 + $N94*X$3</f>
        <v>-0.29345528455284553</v>
      </c>
      <c r="J94">
        <f>trueraw!O93*$M94 + $N94*Y$3</f>
        <v>0.87394308943089438</v>
      </c>
      <c r="K94">
        <f t="shared" si="7"/>
        <v>0.8548373983739832</v>
      </c>
      <c r="L94">
        <f>82 - trueraw!E93</f>
        <v>7</v>
      </c>
      <c r="M94">
        <f t="shared" si="5"/>
        <v>0.97154471544715448</v>
      </c>
      <c r="N94">
        <f t="shared" si="6"/>
        <v>5.6910569105691061E-2</v>
      </c>
    </row>
    <row r="95" spans="1:14" x14ac:dyDescent="0.3">
      <c r="A95" t="str">
        <f>trueraw!B94</f>
        <v>T.J. McConnell</v>
      </c>
      <c r="B95">
        <f>trueraw!G94*$M95 + $N95*Q$3</f>
        <v>1.381951219512195</v>
      </c>
      <c r="C95">
        <f>trueraw!H94*$M95 + $N95*R$3</f>
        <v>-0.17658536585365853</v>
      </c>
      <c r="D95">
        <f>trueraw!I94*$M95 + $N95*S$3</f>
        <v>-1.6278048780487806</v>
      </c>
      <c r="E95">
        <f>trueraw!J94*$M95 + $N95*T$3</f>
        <v>-0.93121951219512189</v>
      </c>
      <c r="F95">
        <f>trueraw!K94*$M95 + $N95*U$3</f>
        <v>-0.71463414634146338</v>
      </c>
      <c r="G95">
        <f>trueraw!L94*$M95 + $N95*V$3</f>
        <v>1.6556097560975609</v>
      </c>
      <c r="H95">
        <f>trueraw!M94*$M95 + $N95*W$3</f>
        <v>2.2326829268292681</v>
      </c>
      <c r="I95">
        <f>trueraw!N94*$M95 + $N95*X$3</f>
        <v>-0.66487804878048773</v>
      </c>
      <c r="J95">
        <f>trueraw!O94*$M95 + $N95*Y$3</f>
        <v>-0.2404878048780488</v>
      </c>
      <c r="K95">
        <f t="shared" si="7"/>
        <v>0.91463414634146312</v>
      </c>
      <c r="L95">
        <f>82 - trueraw!E94</f>
        <v>6</v>
      </c>
      <c r="M95">
        <f t="shared" si="5"/>
        <v>0.97560975609756095</v>
      </c>
      <c r="N95">
        <f t="shared" si="6"/>
        <v>4.8780487804878044E-2</v>
      </c>
    </row>
    <row r="96" spans="1:14" x14ac:dyDescent="0.3">
      <c r="A96" t="str">
        <f>trueraw!B95</f>
        <v>Kelly Olynyk</v>
      </c>
      <c r="B96">
        <f>trueraw!G95*$M96 + $N96*Q$3</f>
        <v>9.5121951219512193E-3</v>
      </c>
      <c r="C96">
        <f>trueraw!H95*$M96 + $N96*R$3</f>
        <v>0.57658536585365849</v>
      </c>
      <c r="D96">
        <f>trueraw!I95*$M96 + $N96*S$3</f>
        <v>-0.10060975609756098</v>
      </c>
      <c r="E96">
        <f>trueraw!J95*$M96 + $N96*T$3</f>
        <v>-0.34560975609756095</v>
      </c>
      <c r="F96">
        <f>trueraw!K95*$M96 + $N96*U$3</f>
        <v>0.47621951219512199</v>
      </c>
      <c r="G96">
        <f>trueraw!L95*$M96 + $N96*V$3</f>
        <v>-0.12609756097560976</v>
      </c>
      <c r="H96">
        <f>trueraw!M95*$M96 + $N96*W$3</f>
        <v>0.22682926829268291</v>
      </c>
      <c r="I96">
        <f>trueraw!N95*$M96 + $N96*X$3</f>
        <v>-4.1829268292682922E-2</v>
      </c>
      <c r="J96">
        <f>trueraw!O95*$M96 + $N96*Y$3</f>
        <v>-1.7317073170731695E-2</v>
      </c>
      <c r="K96">
        <f t="shared" si="7"/>
        <v>0.65768292682926832</v>
      </c>
      <c r="L96">
        <f>82 - trueraw!E95</f>
        <v>9</v>
      </c>
      <c r="M96">
        <f t="shared" si="5"/>
        <v>0.96341463414634143</v>
      </c>
      <c r="N96">
        <f t="shared" si="6"/>
        <v>7.3170731707317069E-2</v>
      </c>
    </row>
    <row r="97" spans="1:14" x14ac:dyDescent="0.3">
      <c r="A97" t="str">
        <f>trueraw!B96</f>
        <v>Joe Harris</v>
      </c>
      <c r="B97">
        <f>trueraw!G96*$M97 + $N97*Q$3</f>
        <v>0.92894308943089432</v>
      </c>
      <c r="C97">
        <f>trueraw!H96*$M97 + $N97*R$3</f>
        <v>-2.032520325203252E-2</v>
      </c>
      <c r="D97">
        <f>trueraw!I96*$M97 + $N97*S$3</f>
        <v>1.5065853658536585</v>
      </c>
      <c r="E97">
        <f>trueraw!J96*$M97 + $N97*T$3</f>
        <v>9.9268292682926876E-2</v>
      </c>
      <c r="F97">
        <f>trueraw!K96*$M97 + $N97*U$3</f>
        <v>-0.58804878048780496</v>
      </c>
      <c r="G97">
        <f>trueraw!L96*$M97 + $N97*V$3</f>
        <v>-0.48032520325203254</v>
      </c>
      <c r="H97">
        <f>trueraw!M96*$M97 + $N97*W$3</f>
        <v>-0.55121951219512189</v>
      </c>
      <c r="I97">
        <f>trueraw!N96*$M97 + $N97*X$3</f>
        <v>-0.80731707317073176</v>
      </c>
      <c r="J97">
        <f>trueraw!O96*$M97 + $N97*Y$3</f>
        <v>0.828130081300813</v>
      </c>
      <c r="K97">
        <f t="shared" si="7"/>
        <v>0.91569105691056885</v>
      </c>
      <c r="L97">
        <f>82 - trueraw!E96</f>
        <v>4</v>
      </c>
      <c r="M97">
        <f t="shared" si="5"/>
        <v>0.98373983739837401</v>
      </c>
      <c r="N97">
        <f t="shared" si="6"/>
        <v>3.2520325203252029E-2</v>
      </c>
    </row>
    <row r="98" spans="1:14" x14ac:dyDescent="0.3">
      <c r="A98" t="str">
        <f>trueraw!B97</f>
        <v>Ja Morant</v>
      </c>
      <c r="B98">
        <f>trueraw!G97*$M98 + $N98*Q$3</f>
        <v>0.11548780487804877</v>
      </c>
      <c r="C98">
        <f>trueraw!H97*$M98 + $N98*R$3</f>
        <v>-0.25195121951219512</v>
      </c>
      <c r="D98">
        <f>trueraw!I97*$M98 + $N98*S$3</f>
        <v>-0.36073170731707316</v>
      </c>
      <c r="E98">
        <f>trueraw!J97*$M98 + $N98*T$3</f>
        <v>1.0609756097560976</v>
      </c>
      <c r="F98">
        <f>trueraw!K97*$M98 + $N98*U$3</f>
        <v>-0.30414634146341457</v>
      </c>
      <c r="G98">
        <f>trueraw!L97*$M98 + $N98*V$3</f>
        <v>2.5521951219512191</v>
      </c>
      <c r="H98">
        <f>trueraw!M97*$M98 + $N98*W$3</f>
        <v>0.19792682926829269</v>
      </c>
      <c r="I98">
        <f>trueraw!N97*$M98 + $N98*X$3</f>
        <v>-0.57170731707317068</v>
      </c>
      <c r="J98">
        <f>trueraw!O97*$M98 + $N98*Y$3</f>
        <v>-1.9248780487804877</v>
      </c>
      <c r="K98">
        <f t="shared" si="7"/>
        <v>0.51317073170731664</v>
      </c>
      <c r="L98">
        <f>82 - trueraw!E97</f>
        <v>9</v>
      </c>
      <c r="M98">
        <f t="shared" si="5"/>
        <v>0.96341463414634143</v>
      </c>
      <c r="N98">
        <f t="shared" si="6"/>
        <v>7.3170731707317069E-2</v>
      </c>
    </row>
    <row r="99" spans="1:14" x14ac:dyDescent="0.3">
      <c r="A99" t="str">
        <f>trueraw!B98</f>
        <v>Miles Bridges</v>
      </c>
      <c r="B99">
        <f>trueraw!G98*$M99 + $N99*Q$3</f>
        <v>0.73024390243902437</v>
      </c>
      <c r="C99">
        <f>trueraw!H98*$M99 + $N99*R$3</f>
        <v>0.71434959349593496</v>
      </c>
      <c r="D99">
        <f>trueraw!I98*$M99 + $N99*S$3</f>
        <v>3.5813008130081314E-2</v>
      </c>
      <c r="E99">
        <f>trueraw!J98*$M99 + $N99*T$3</f>
        <v>-0.23191056910569102</v>
      </c>
      <c r="F99">
        <f>trueraw!K98*$M99 + $N99*U$3</f>
        <v>0.30853658536585371</v>
      </c>
      <c r="G99">
        <f>trueraw!L98*$M99 + $N99*V$3</f>
        <v>-0.37284552845528457</v>
      </c>
      <c r="H99">
        <f>trueraw!M98*$M99 + $N99*W$3</f>
        <v>-0.89231707317073183</v>
      </c>
      <c r="I99">
        <f>trueraw!N98*$M99 + $N99*X$3</f>
        <v>0.46922764227642283</v>
      </c>
      <c r="J99">
        <f>trueraw!O98*$M99 + $N99*Y$3</f>
        <v>6.6219512195121955E-2</v>
      </c>
      <c r="K99">
        <f t="shared" si="7"/>
        <v>0.82731707317073178</v>
      </c>
      <c r="L99">
        <f>82 - trueraw!E98</f>
        <v>5</v>
      </c>
      <c r="M99">
        <f t="shared" si="5"/>
        <v>0.97967479674796754</v>
      </c>
      <c r="N99">
        <f t="shared" si="6"/>
        <v>4.065040650406504E-2</v>
      </c>
    </row>
    <row r="100" spans="1:14" x14ac:dyDescent="0.3">
      <c r="A100" t="str">
        <f>trueraw!B99</f>
        <v>De'Andre Hunter</v>
      </c>
      <c r="B100">
        <f>trueraw!G99*$M100 + $N100*Q$3</f>
        <v>0.33609756097560978</v>
      </c>
      <c r="C100">
        <f>trueraw!H99*$M100 + $N100*R$3</f>
        <v>1.2821951219512195</v>
      </c>
      <c r="D100">
        <f>trueraw!I99*$M100 + $N100*S$3</f>
        <v>-0.42951219512195121</v>
      </c>
      <c r="E100">
        <f>trueraw!J99*$M100 + $N100*T$3</f>
        <v>5.292682926829273E-2</v>
      </c>
      <c r="F100">
        <f>trueraw!K99*$M100 + $N100*U$3</f>
        <v>-0.23804878048780484</v>
      </c>
      <c r="G100">
        <f>trueraw!L99*$M100 + $N100*V$3</f>
        <v>-0.57048780487804873</v>
      </c>
      <c r="H100">
        <f>trueraw!M99*$M100 + $N100*W$3</f>
        <v>-0.4463414634146341</v>
      </c>
      <c r="I100">
        <f>trueraw!N99*$M100 + $N100*X$3</f>
        <v>-0.20560975609756094</v>
      </c>
      <c r="J100">
        <f>trueraw!O99*$M100 + $N100*Y$3</f>
        <v>0.46780487804878046</v>
      </c>
      <c r="K100">
        <f t="shared" si="7"/>
        <v>0.24902439024390277</v>
      </c>
      <c r="L100">
        <f>82 - trueraw!E99</f>
        <v>12</v>
      </c>
      <c r="M100">
        <f t="shared" si="5"/>
        <v>0.95121951219512191</v>
      </c>
      <c r="N100">
        <f t="shared" si="6"/>
        <v>9.7560975609756087E-2</v>
      </c>
    </row>
    <row r="101" spans="1:14" x14ac:dyDescent="0.3">
      <c r="A101" t="str">
        <f>trueraw!B100</f>
        <v>Keldon Johnson</v>
      </c>
      <c r="B101">
        <f>trueraw!G100*$M101 + $N101*Q$3</f>
        <v>0.31804878048780494</v>
      </c>
      <c r="C101">
        <f>trueraw!H100*$M101 + $N101*R$3</f>
        <v>-0.39796747967479673</v>
      </c>
      <c r="D101">
        <f>trueraw!I100*$M101 + $N101*S$3</f>
        <v>-0.34731707317073168</v>
      </c>
      <c r="E101">
        <f>trueraw!J100*$M101 + $N101*T$3</f>
        <v>0.35747967479674803</v>
      </c>
      <c r="F101">
        <f>trueraw!K100*$M101 + $N101*U$3</f>
        <v>0.52455284552845538</v>
      </c>
      <c r="G101">
        <f>trueraw!L100*$M101 + $N101*V$3</f>
        <v>-0.36585365853658536</v>
      </c>
      <c r="H101">
        <f>trueraw!M100*$M101 + $N101*W$3</f>
        <v>0.21926829268292689</v>
      </c>
      <c r="I101">
        <f>trueraw!N100*$M101 + $N101*X$3</f>
        <v>-0.32186991869918702</v>
      </c>
      <c r="J101">
        <f>trueraw!O100*$M101 + $N101*Y$3</f>
        <v>0.51829268292682928</v>
      </c>
      <c r="K101">
        <f t="shared" si="7"/>
        <v>0.50463414634146375</v>
      </c>
      <c r="L101">
        <f>82 - trueraw!E100</f>
        <v>8</v>
      </c>
      <c r="M101">
        <f t="shared" si="5"/>
        <v>0.96747967479674801</v>
      </c>
      <c r="N101">
        <f t="shared" si="6"/>
        <v>6.5040650406504058E-2</v>
      </c>
    </row>
    <row r="102" spans="1:14" x14ac:dyDescent="0.3">
      <c r="A102" t="str">
        <f>trueraw!B101</f>
        <v>Reggie Jackson</v>
      </c>
      <c r="B102">
        <f>trueraw!G101*$M102 + $N102*Q$3</f>
        <v>-0.51723577235772356</v>
      </c>
      <c r="C102">
        <f>trueraw!H101*$M102 + $N102*R$3</f>
        <v>0.36804878048780487</v>
      </c>
      <c r="D102">
        <f>trueraw!I101*$M102 + $N102*S$3</f>
        <v>0.87081300813008133</v>
      </c>
      <c r="E102">
        <f>trueraw!J101*$M102 + $N102*T$3</f>
        <v>0.18223577235772359</v>
      </c>
      <c r="F102">
        <f>trueraw!K101*$M102 + $N102*U$3</f>
        <v>-0.40813008130081296</v>
      </c>
      <c r="G102">
        <f>trueraw!L101*$M102 + $N102*V$3</f>
        <v>1.1799186991869921</v>
      </c>
      <c r="H102">
        <f>trueraw!M101*$M102 + $N102*W$3</f>
        <v>-0.19658536585365854</v>
      </c>
      <c r="I102">
        <f>trueraw!N101*$M102 + $N102*X$3</f>
        <v>-0.95410569105691057</v>
      </c>
      <c r="J102">
        <f>trueraw!O101*$M102 + $N102*Y$3</f>
        <v>6.7560975609756116E-2</v>
      </c>
      <c r="K102">
        <f t="shared" si="7"/>
        <v>0.59252032520325248</v>
      </c>
      <c r="L102">
        <f>82 - trueraw!E101</f>
        <v>7</v>
      </c>
      <c r="M102">
        <f t="shared" si="5"/>
        <v>0.97154471544715448</v>
      </c>
      <c r="N102">
        <f t="shared" si="6"/>
        <v>5.6910569105691061E-2</v>
      </c>
    </row>
    <row r="103" spans="1:14" x14ac:dyDescent="0.3">
      <c r="A103" t="str">
        <f>trueraw!B102</f>
        <v>Chuma Okeke</v>
      </c>
      <c r="B103">
        <f>trueraw!G102*$M103 + $N103*Q$3</f>
        <v>-0.47560975609756101</v>
      </c>
      <c r="C103">
        <f>trueraw!H102*$M103 + $N103*R$3</f>
        <v>-6.8292682926829273E-2</v>
      </c>
      <c r="D103">
        <f>trueraw!I102*$M103 + $N103*S$3</f>
        <v>-0.45609756097560977</v>
      </c>
      <c r="E103">
        <f>trueraw!J102*$M103 + $N103*T$3</f>
        <v>-0.67170731707317077</v>
      </c>
      <c r="F103">
        <f>trueraw!K102*$M103 + $N103*U$3</f>
        <v>-0.14845528455284554</v>
      </c>
      <c r="G103">
        <f>trueraw!L102*$M103 + $N103*V$3</f>
        <v>-0.12845528455284555</v>
      </c>
      <c r="H103">
        <f>trueraw!M102*$M103 + $N103*W$3</f>
        <v>1.0908943089430894</v>
      </c>
      <c r="I103">
        <f>trueraw!N102*$M103 + $N103*X$3</f>
        <v>7.6910569105691051E-2</v>
      </c>
      <c r="J103">
        <f>trueraw!O102*$M103 + $N103*Y$3</f>
        <v>0.8069918699186992</v>
      </c>
      <c r="K103">
        <f t="shared" si="7"/>
        <v>2.6178861788617724E-2</v>
      </c>
      <c r="L103">
        <f>82 - trueraw!E102</f>
        <v>14</v>
      </c>
      <c r="M103">
        <f t="shared" si="5"/>
        <v>0.94308943089430897</v>
      </c>
      <c r="N103">
        <f t="shared" si="6"/>
        <v>0.11382113821138212</v>
      </c>
    </row>
    <row r="104" spans="1:14" x14ac:dyDescent="0.3">
      <c r="A104" t="str">
        <f>trueraw!B103</f>
        <v>Klay Thompson</v>
      </c>
      <c r="B104">
        <f>trueraw!G103*$M104 + $N104*Q$3</f>
        <v>-2.0365853658536597E-2</v>
      </c>
      <c r="C104">
        <f>trueraw!H103*$M104 + $N104*R$3</f>
        <v>0.19788617886178861</v>
      </c>
      <c r="D104">
        <f>trueraw!I103*$M104 + $N104*S$3</f>
        <v>0.49556910569105705</v>
      </c>
      <c r="E104">
        <f>trueraw!J103*$M104 + $N104*T$3</f>
        <v>-5.0975609756097384E-2</v>
      </c>
      <c r="F104">
        <f>trueraw!K103*$M104 + $N104*U$3</f>
        <v>-1.3048373983739836</v>
      </c>
      <c r="G104">
        <f>trueraw!L103*$M104 + $N104*V$3</f>
        <v>-0.84699186991869913</v>
      </c>
      <c r="H104">
        <f>trueraw!M103*$M104 + $N104*W$3</f>
        <v>-0.82443089430894312</v>
      </c>
      <c r="I104">
        <f>trueraw!N103*$M104 + $N104*X$3</f>
        <v>-0.52292682926829259</v>
      </c>
      <c r="J104">
        <f>trueraw!O103*$M104 + $N104*Y$3</f>
        <v>0.9873170731707317</v>
      </c>
      <c r="K104">
        <f t="shared" si="7"/>
        <v>-1.8897560975609751</v>
      </c>
      <c r="L104">
        <f>82 - trueraw!E103</f>
        <v>37</v>
      </c>
      <c r="M104">
        <f t="shared" si="5"/>
        <v>0.84959349593495936</v>
      </c>
      <c r="N104">
        <f t="shared" si="6"/>
        <v>0.30081300813008127</v>
      </c>
    </row>
    <row r="105" spans="1:14" x14ac:dyDescent="0.3">
      <c r="A105" t="str">
        <f>trueraw!B104</f>
        <v>Daniel Gafford</v>
      </c>
      <c r="B105">
        <f>trueraw!G104*$M105 + $N105*Q$3</f>
        <v>2.5994715447154468</v>
      </c>
      <c r="C105">
        <f>trueraw!H104*$M105 + $N105*R$3</f>
        <v>-1.4323170731707318</v>
      </c>
      <c r="D105">
        <f>trueraw!I104*$M105 + $N105*S$3</f>
        <v>-1.8635365853658536</v>
      </c>
      <c r="E105">
        <f>trueraw!J104*$M105 + $N105*T$3</f>
        <v>-0.7607723577235771</v>
      </c>
      <c r="F105">
        <f>trueraw!K104*$M105 + $N105*U$3</f>
        <v>0.10536585365853668</v>
      </c>
      <c r="G105">
        <f>trueraw!L104*$M105 + $N105*V$3</f>
        <v>-1.196178861788618</v>
      </c>
      <c r="H105">
        <f>trueraw!M104*$M105 + $N105*W$3</f>
        <v>-0.78723577235772357</v>
      </c>
      <c r="I105">
        <f>trueraw!N104*$M105 + $N105*X$3</f>
        <v>2.5315040650406506</v>
      </c>
      <c r="J105">
        <f>trueraw!O104*$M105 + $N105*Y$3</f>
        <v>0.72804878048780486</v>
      </c>
      <c r="K105">
        <f t="shared" si="7"/>
        <v>-7.5650406504065071E-2</v>
      </c>
      <c r="L105">
        <f>82 - trueraw!E104</f>
        <v>13</v>
      </c>
      <c r="M105">
        <f t="shared" si="5"/>
        <v>0.94715447154471544</v>
      </c>
      <c r="N105">
        <f t="shared" si="6"/>
        <v>0.1056910569105691</v>
      </c>
    </row>
    <row r="106" spans="1:14" x14ac:dyDescent="0.3">
      <c r="A106" t="str">
        <f>trueraw!B105</f>
        <v>Matisse Thybulle</v>
      </c>
      <c r="B106">
        <f>trueraw!G105*$M106 + $N106*Q$3</f>
        <v>-0.18504065040650408</v>
      </c>
      <c r="C106">
        <f>trueraw!H105*$M106 + $N106*R$3</f>
        <v>-0.3205691056910569</v>
      </c>
      <c r="D106">
        <f>trueraw!I105*$M106 + $N106*S$3</f>
        <v>-0.8504065040650407</v>
      </c>
      <c r="E106">
        <f>trueraw!J105*$M106 + $N106*T$3</f>
        <v>-1.2291869918699188</v>
      </c>
      <c r="F106">
        <f>trueraw!K105*$M106 + $N106*U$3</f>
        <v>-1.2265853658536585</v>
      </c>
      <c r="G106">
        <f>trueraw!L105*$M106 + $N106*V$3</f>
        <v>-0.90764227642276429</v>
      </c>
      <c r="H106">
        <f>trueraw!M105*$M106 + $N106*W$3</f>
        <v>2.0865040650406503</v>
      </c>
      <c r="I106">
        <f>trueraw!N105*$M106 + $N106*X$3</f>
        <v>1.5066666666666666</v>
      </c>
      <c r="J106">
        <f>trueraw!O105*$M106 + $N106*Y$3</f>
        <v>1.2535772357723576</v>
      </c>
      <c r="K106">
        <f t="shared" si="7"/>
        <v>0.12731707317073204</v>
      </c>
      <c r="L106">
        <f>82 - trueraw!E105</f>
        <v>8</v>
      </c>
      <c r="M106">
        <f t="shared" si="5"/>
        <v>0.96747967479674801</v>
      </c>
      <c r="N106">
        <f t="shared" si="6"/>
        <v>6.5040650406504058E-2</v>
      </c>
    </row>
    <row r="107" spans="1:14" x14ac:dyDescent="0.3">
      <c r="A107" t="str">
        <f>trueraw!B106</f>
        <v>Danny Green</v>
      </c>
      <c r="B107">
        <f>trueraw!G106*$M107 + $N107*Q$3</f>
        <v>-0.63975609756097573</v>
      </c>
      <c r="C107">
        <f>trueraw!H106*$M107 + $N107*R$3</f>
        <v>0.12447154471544718</v>
      </c>
      <c r="D107">
        <f>trueraw!I106*$M107 + $N107*S$3</f>
        <v>0.6878861788617886</v>
      </c>
      <c r="E107">
        <f>trueraw!J106*$M107 + $N107*T$3</f>
        <v>-0.69707317073170727</v>
      </c>
      <c r="F107">
        <f>trueraw!K106*$M107 + $N107*U$3</f>
        <v>-0.55902439024390249</v>
      </c>
      <c r="G107">
        <f>trueraw!L106*$M107 + $N107*V$3</f>
        <v>-0.61739837398373987</v>
      </c>
      <c r="H107">
        <f>trueraw!M106*$M107 + $N107*W$3</f>
        <v>0.81910569105691056</v>
      </c>
      <c r="I107">
        <f>trueraw!N106*$M107 + $N107*X$3</f>
        <v>0.2295934959349594</v>
      </c>
      <c r="J107">
        <f>trueraw!O106*$M107 + $N107*Y$3</f>
        <v>0.76016260162601623</v>
      </c>
      <c r="K107">
        <f t="shared" si="7"/>
        <v>0.1079674796747967</v>
      </c>
      <c r="L107">
        <f>82 - trueraw!E106</f>
        <v>8</v>
      </c>
      <c r="M107">
        <f t="shared" si="5"/>
        <v>0.96747967479674801</v>
      </c>
      <c r="N107">
        <f t="shared" si="6"/>
        <v>6.5040650406504058E-2</v>
      </c>
    </row>
    <row r="108" spans="1:14" x14ac:dyDescent="0.3">
      <c r="A108" t="str">
        <f>trueraw!B107</f>
        <v>Khem Birch</v>
      </c>
      <c r="B108">
        <f>trueraw!G107*$M108 + $N108*Q$3</f>
        <v>0.6179674796747967</v>
      </c>
      <c r="C108">
        <f>trueraw!H107*$M108 + $N108*R$3</f>
        <v>-0.70756097560975617</v>
      </c>
      <c r="D108">
        <f>trueraw!I107*$M108 + $N108*S$3</f>
        <v>-1.5566666666666666</v>
      </c>
      <c r="E108">
        <f>trueraw!J107*$M108 + $N108*T$3</f>
        <v>-0.65837398373983735</v>
      </c>
      <c r="F108">
        <f>trueraw!K107*$M108 + $N108*U$3</f>
        <v>0.96959349593495925</v>
      </c>
      <c r="G108">
        <f>trueraw!L107*$M108 + $N108*V$3</f>
        <v>-0.62707317073170743</v>
      </c>
      <c r="H108">
        <f>trueraw!M107*$M108 + $N108*W$3</f>
        <v>-0.15804878048780488</v>
      </c>
      <c r="I108">
        <f>trueraw!N107*$M108 + $N108*X$3</f>
        <v>1.332520325203252</v>
      </c>
      <c r="J108">
        <f>trueraw!O107*$M108 + $N108*Y$3</f>
        <v>0.84723577235772352</v>
      </c>
      <c r="K108">
        <f t="shared" si="7"/>
        <v>5.9593495934958884E-2</v>
      </c>
      <c r="L108">
        <f>82 - trueraw!E107</f>
        <v>8</v>
      </c>
      <c r="M108">
        <f t="shared" si="5"/>
        <v>0.96747967479674801</v>
      </c>
      <c r="N108">
        <f t="shared" si="6"/>
        <v>6.5040650406504058E-2</v>
      </c>
    </row>
    <row r="109" spans="1:14" x14ac:dyDescent="0.3">
      <c r="A109" t="str">
        <f>trueraw!B108</f>
        <v>Joe Ingles</v>
      </c>
      <c r="B109">
        <f>trueraw!G108*$M109 + $N109*Q$3</f>
        <v>0.4728455284552846</v>
      </c>
      <c r="C109">
        <f>trueraw!H108*$M109 + $N109*R$3</f>
        <v>0.35666666666666669</v>
      </c>
      <c r="D109">
        <f>trueraw!I108*$M109 + $N109*S$3</f>
        <v>0.91040650406504076</v>
      </c>
      <c r="E109">
        <f>trueraw!J108*$M109 + $N109*T$3</f>
        <v>-0.35845528455284548</v>
      </c>
      <c r="F109">
        <f>trueraw!K108*$M109 + $N109*U$3</f>
        <v>-0.68479674796747958</v>
      </c>
      <c r="G109">
        <f>trueraw!L108*$M109 + $N109*V$3</f>
        <v>0.91121951219512209</v>
      </c>
      <c r="H109">
        <f>trueraw!M108*$M109 + $N109*W$3</f>
        <v>-0.67081300813008138</v>
      </c>
      <c r="I109">
        <f>trueraw!N108*$M109 + $N109*X$3</f>
        <v>-0.85398373983739839</v>
      </c>
      <c r="J109">
        <f>trueraw!O108*$M109 + $N109*Y$3</f>
        <v>-4.1463414634146656E-3</v>
      </c>
      <c r="K109">
        <f t="shared" si="7"/>
        <v>7.8943089430894647E-2</v>
      </c>
      <c r="L109">
        <f>82 - trueraw!E108</f>
        <v>8</v>
      </c>
      <c r="M109">
        <f t="shared" si="5"/>
        <v>0.96747967479674801</v>
      </c>
      <c r="N109">
        <f t="shared" si="6"/>
        <v>6.5040650406504058E-2</v>
      </c>
    </row>
    <row r="110" spans="1:14" x14ac:dyDescent="0.3">
      <c r="A110" t="str">
        <f>trueraw!B109</f>
        <v>Jordan Clarkson</v>
      </c>
      <c r="B110">
        <f>trueraw!G109*$M110 + $N110*Q$3</f>
        <v>-1.1815447154471543</v>
      </c>
      <c r="C110">
        <f>trueraw!H109*$M110 + $N110*R$3</f>
        <v>1.0822764227642279</v>
      </c>
      <c r="D110">
        <f>trueraw!I109*$M110 + $N110*S$3</f>
        <v>1.394146341463415</v>
      </c>
      <c r="E110">
        <f>trueraw!J109*$M110 + $N110*T$3</f>
        <v>0.64772357723577256</v>
      </c>
      <c r="F110">
        <f>trueraw!K109*$M110 + $N110*U$3</f>
        <v>-0.49130081300813006</v>
      </c>
      <c r="G110">
        <f>trueraw!L109*$M110 + $N110*V$3</f>
        <v>-0.21105691056910569</v>
      </c>
      <c r="H110">
        <f>trueraw!M109*$M110 + $N110*W$3</f>
        <v>-8.0650406504065034E-2</v>
      </c>
      <c r="I110">
        <f>trueraw!N109*$M110 + $N110*X$3</f>
        <v>-1.0474796747967481</v>
      </c>
      <c r="J110">
        <f>trueraw!O109*$M110 + $N110*Y$3</f>
        <v>-5.2520325203252033E-2</v>
      </c>
      <c r="K110">
        <f t="shared" si="7"/>
        <v>5.9593495934960189E-2</v>
      </c>
      <c r="L110">
        <f>82 - trueraw!E109</f>
        <v>8</v>
      </c>
      <c r="M110">
        <f t="shared" si="5"/>
        <v>0.96747967479674801</v>
      </c>
      <c r="N110">
        <f t="shared" si="6"/>
        <v>6.5040650406504058E-2</v>
      </c>
    </row>
    <row r="111" spans="1:14" x14ac:dyDescent="0.3">
      <c r="A111" t="str">
        <f>trueraw!B110</f>
        <v>D'Angelo Russell</v>
      </c>
      <c r="B111">
        <f>trueraw!G110*$M111 + $N111*Q$3</f>
        <v>-0.95756097560975606</v>
      </c>
      <c r="C111">
        <f>trueraw!H110*$M111 + $N111*R$3</f>
        <v>-0.44902439024390239</v>
      </c>
      <c r="D111">
        <f>trueraw!I110*$M111 + $N111*S$3</f>
        <v>1.225609756097561</v>
      </c>
      <c r="E111">
        <f>trueraw!J110*$M111 + $N111*T$3</f>
        <v>0.8139024390243903</v>
      </c>
      <c r="F111">
        <f>trueraw!K110*$M111 + $N111*U$3</f>
        <v>-1.0085365853658534</v>
      </c>
      <c r="G111">
        <f>trueraw!L110*$M111 + $N111*V$3</f>
        <v>1.5887804878048781</v>
      </c>
      <c r="H111">
        <f>trueraw!M110*$M111 + $N111*W$3</f>
        <v>0.23853658536585365</v>
      </c>
      <c r="I111">
        <f>trueraw!N110*$M111 + $N111*X$3</f>
        <v>-0.37682926829268293</v>
      </c>
      <c r="J111">
        <f>trueraw!O110*$M111 + $N111*Y$3</f>
        <v>-1.3204878048780488</v>
      </c>
      <c r="K111">
        <f t="shared" si="7"/>
        <v>-0.24560975609756075</v>
      </c>
      <c r="L111">
        <f>82 - trueraw!E110</f>
        <v>12</v>
      </c>
      <c r="M111">
        <f t="shared" si="5"/>
        <v>0.95121951219512191</v>
      </c>
      <c r="N111">
        <f t="shared" si="6"/>
        <v>9.7560975609756087E-2</v>
      </c>
    </row>
    <row r="112" spans="1:14" x14ac:dyDescent="0.3">
      <c r="A112" t="str">
        <f>trueraw!B111</f>
        <v>Russell Westbrook</v>
      </c>
      <c r="B112">
        <f>trueraw!G111*$M112 + $N112*Q$3</f>
        <v>0.16243902439024391</v>
      </c>
      <c r="C112">
        <f>trueraw!H111*$M112 + $N112*R$3</f>
        <v>-1.5814634146341464</v>
      </c>
      <c r="D112">
        <f>trueraw!I111*$M112 + $N112*S$3</f>
        <v>-0.64243902439024381</v>
      </c>
      <c r="E112">
        <f>trueraw!J111*$M112 + $N112*T$3</f>
        <v>0.83463414634146338</v>
      </c>
      <c r="F112">
        <f>trueraw!K111*$M112 + $N112*U$3</f>
        <v>1.2658536585365852</v>
      </c>
      <c r="G112">
        <f>trueraw!L111*$M112 + $N112*V$3</f>
        <v>2.6507317073170729</v>
      </c>
      <c r="H112">
        <f>trueraw!M111*$M112 + $N112*W$3</f>
        <v>0.77902439024390246</v>
      </c>
      <c r="I112">
        <f>trueraw!N111*$M112 + $N112*X$3</f>
        <v>-0.52829268292682918</v>
      </c>
      <c r="J112">
        <f>trueraw!O111*$M112 + $N112*Y$3</f>
        <v>-2.7575609756097559</v>
      </c>
      <c r="K112">
        <f t="shared" si="7"/>
        <v>0.18292682926829196</v>
      </c>
      <c r="L112">
        <f>82 - trueraw!E111</f>
        <v>6</v>
      </c>
      <c r="M112">
        <f t="shared" si="5"/>
        <v>0.97560975609756095</v>
      </c>
      <c r="N112">
        <f t="shared" si="6"/>
        <v>4.8780487804878044E-2</v>
      </c>
    </row>
    <row r="113" spans="1:14" x14ac:dyDescent="0.3">
      <c r="A113" t="str">
        <f>trueraw!B112</f>
        <v>Mason Plumlee</v>
      </c>
      <c r="B113">
        <f>trueraw!G112*$M113 + $N113*Q$3</f>
        <v>2.0235772357723576</v>
      </c>
      <c r="C113">
        <f>trueraw!H112*$M113 + $N113*R$3</f>
        <v>-1.4357723577235773</v>
      </c>
      <c r="D113">
        <f>trueraw!I112*$M113 + $N113*S$3</f>
        <v>-1.8707317073170733</v>
      </c>
      <c r="E113">
        <f>trueraw!J112*$M113 + $N113*T$3</f>
        <v>-0.70943089430894313</v>
      </c>
      <c r="F113">
        <f>trueraw!K112*$M113 + $N113*U$3</f>
        <v>1.4076422764227643</v>
      </c>
      <c r="G113">
        <f>trueraw!L112*$M113 + $N113*V$3</f>
        <v>0.21105691056910569</v>
      </c>
      <c r="H113">
        <f>trueraw!M112*$M113 + $N113*W$3</f>
        <v>-0.51235772357723586</v>
      </c>
      <c r="I113">
        <f>trueraw!N112*$M113 + $N113*X$3</f>
        <v>0.56731707317073166</v>
      </c>
      <c r="J113">
        <f>trueraw!O112*$M113 + $N113*Y$3</f>
        <v>-0.12666666666666659</v>
      </c>
      <c r="K113">
        <f t="shared" si="7"/>
        <v>-0.44536585365853687</v>
      </c>
      <c r="L113">
        <f>82 - trueraw!E112</f>
        <v>14</v>
      </c>
      <c r="M113">
        <f t="shared" si="5"/>
        <v>0.94308943089430897</v>
      </c>
      <c r="N113">
        <f t="shared" si="6"/>
        <v>0.11382113821138212</v>
      </c>
    </row>
    <row r="114" spans="1:14" x14ac:dyDescent="0.3">
      <c r="A114" t="str">
        <f>trueraw!B113</f>
        <v>Ben Simmons</v>
      </c>
      <c r="B114">
        <f>trueraw!G113*$M114 + $N114*Q$3</f>
        <v>1.8349593495934959</v>
      </c>
      <c r="C114">
        <f>trueraw!H113*$M114 + $N114*R$3</f>
        <v>-3.3691056910569106</v>
      </c>
      <c r="D114">
        <f>trueraw!I113*$M114 + $N114*S$3</f>
        <v>-1.7669918699186991</v>
      </c>
      <c r="E114">
        <f>trueraw!J113*$M114 + $N114*T$3</f>
        <v>-7.7560975609756083E-2</v>
      </c>
      <c r="F114">
        <f>trueraw!K113*$M114 + $N114*U$3</f>
        <v>0.70032520325203262</v>
      </c>
      <c r="G114">
        <f>trueraw!L113*$M114 + $N114*V$3</f>
        <v>2.0123577235772361</v>
      </c>
      <c r="H114">
        <f>trueraw!M113*$M114 + $N114*W$3</f>
        <v>1.6473170731707318</v>
      </c>
      <c r="I114">
        <f>trueraw!N113*$M114 + $N114*X$3</f>
        <v>-7.9674796747967458E-3</v>
      </c>
      <c r="J114">
        <f>trueraw!O113*$M114 + $N114*Y$3</f>
        <v>-1.4658536585365853</v>
      </c>
      <c r="K114">
        <f t="shared" si="7"/>
        <v>-0.49252032520325095</v>
      </c>
      <c r="L114">
        <f>82 - trueraw!E113</f>
        <v>14</v>
      </c>
      <c r="M114">
        <f t="shared" si="5"/>
        <v>0.94308943089430897</v>
      </c>
      <c r="N114">
        <f t="shared" si="6"/>
        <v>0.11382113821138212</v>
      </c>
    </row>
    <row r="115" spans="1:14" x14ac:dyDescent="0.3">
      <c r="A115" t="str">
        <f>trueraw!B114</f>
        <v>Al Horford</v>
      </c>
      <c r="B115">
        <f>trueraw!G114*$M115 + $N115*Q$3</f>
        <v>5.3658536585365867E-3</v>
      </c>
      <c r="C115">
        <f>trueraw!H114*$M115 + $N115*R$3</f>
        <v>0.15804878048780488</v>
      </c>
      <c r="D115">
        <f>trueraw!I114*$M115 + $N115*S$3</f>
        <v>-0.58813008130081301</v>
      </c>
      <c r="E115">
        <f>trueraw!J114*$M115 + $N115*T$3</f>
        <v>-0.67170731707317077</v>
      </c>
      <c r="F115">
        <f>trueraw!K114*$M115 + $N115*U$3</f>
        <v>-2.5853658536585361E-2</v>
      </c>
      <c r="G115">
        <f>trueraw!L114*$M115 + $N115*V$3</f>
        <v>-3.4146341463414637E-2</v>
      </c>
      <c r="H115">
        <f>trueraw!M114*$M115 + $N115*W$3</f>
        <v>-0.64439024390243915</v>
      </c>
      <c r="I115">
        <f>trueraw!N114*$M115 + $N115*X$3</f>
        <v>0.26552845528455282</v>
      </c>
      <c r="J115">
        <f>trueraw!O114*$M115 + $N115*Y$3</f>
        <v>1.0521951219512196</v>
      </c>
      <c r="K115">
        <f t="shared" si="7"/>
        <v>-0.48308943089430922</v>
      </c>
      <c r="L115">
        <f>82 - trueraw!E114</f>
        <v>14</v>
      </c>
      <c r="M115">
        <f t="shared" si="5"/>
        <v>0.94308943089430897</v>
      </c>
      <c r="N115">
        <f t="shared" si="6"/>
        <v>0.11382113821138212</v>
      </c>
    </row>
    <row r="116" spans="1:14" x14ac:dyDescent="0.3">
      <c r="A116" t="str">
        <f>trueraw!B115</f>
        <v>Mo Bamba</v>
      </c>
      <c r="B116">
        <f>trueraw!G115*$M116 + $N116*Q$3</f>
        <v>0.27886178861788619</v>
      </c>
      <c r="C116">
        <f>trueraw!H115*$M116 + $N116*R$3</f>
        <v>-0.50211382113821146</v>
      </c>
      <c r="D116">
        <f>trueraw!I115*$M116 + $N116*S$3</f>
        <v>-0.88991869918699185</v>
      </c>
      <c r="E116">
        <f>trueraw!J115*$M116 + $N116*T$3</f>
        <v>-0.77544715447154466</v>
      </c>
      <c r="F116">
        <f>trueraw!K115*$M116 + $N116*U$3</f>
        <v>0.59658536585365862</v>
      </c>
      <c r="G116">
        <f>trueraw!L115*$M116 + $N116*V$3</f>
        <v>-1.0621138211382113</v>
      </c>
      <c r="H116">
        <f>trueraw!M115*$M116 + $N116*W$3</f>
        <v>-1.6440650406504065</v>
      </c>
      <c r="I116">
        <f>trueraw!N115*$M116 + $N116*X$3</f>
        <v>2.6138211382113821</v>
      </c>
      <c r="J116">
        <f>trueraw!O115*$M116 + $N116*Y$3</f>
        <v>0.88243902439024391</v>
      </c>
      <c r="K116">
        <f t="shared" si="7"/>
        <v>-0.50195121951219501</v>
      </c>
      <c r="L116">
        <f>82 - trueraw!E115</f>
        <v>14</v>
      </c>
      <c r="M116">
        <f t="shared" si="5"/>
        <v>0.94308943089430897</v>
      </c>
      <c r="N116">
        <f t="shared" si="6"/>
        <v>0.11382113821138212</v>
      </c>
    </row>
    <row r="117" spans="1:14" x14ac:dyDescent="0.3">
      <c r="A117" t="str">
        <f>trueraw!B116</f>
        <v>Jae'Sean Tate</v>
      </c>
      <c r="B117">
        <f>trueraw!G116*$M117 + $N117*Q$3</f>
        <v>0.84536585365853656</v>
      </c>
      <c r="C117">
        <f>trueraw!H116*$M117 + $N117*R$3</f>
        <v>-0.57658536585365849</v>
      </c>
      <c r="D117">
        <f>trueraw!I116*$M117 + $N117*S$3</f>
        <v>-0.83756097560975606</v>
      </c>
      <c r="E117">
        <f>trueraw!J116*$M117 + $N117*T$3</f>
        <v>-0.33609756097560972</v>
      </c>
      <c r="F117">
        <f>trueraw!K116*$M117 + $N117*U$3</f>
        <v>0.14390243902439026</v>
      </c>
      <c r="G117">
        <f>trueraw!L116*$M117 + $N117*V$3</f>
        <v>-0.14926829268292682</v>
      </c>
      <c r="H117">
        <f>trueraw!M116*$M117 + $N117*W$3</f>
        <v>0.89609756097560977</v>
      </c>
      <c r="I117">
        <f>trueraw!N116*$M117 + $N117*X$3</f>
        <v>-0.10878048780487803</v>
      </c>
      <c r="J117">
        <f>trueraw!O116*$M117 + $N117*Y$3</f>
        <v>0.20829268292682926</v>
      </c>
      <c r="K117">
        <f t="shared" si="7"/>
        <v>8.5365853658536689E-2</v>
      </c>
      <c r="L117">
        <f>82 - trueraw!E116</f>
        <v>6</v>
      </c>
      <c r="M117">
        <f t="shared" si="5"/>
        <v>0.97560975609756095</v>
      </c>
      <c r="N117">
        <f t="shared" si="6"/>
        <v>4.8780487804878044E-2</v>
      </c>
    </row>
    <row r="118" spans="1:14" x14ac:dyDescent="0.3">
      <c r="A118" t="str">
        <f>trueraw!B117</f>
        <v>Ivica Zubac</v>
      </c>
      <c r="B118">
        <f>trueraw!G117*$M118 + $N118*Q$3</f>
        <v>2.3640243902439022</v>
      </c>
      <c r="C118">
        <f>trueraw!H117*$M118 + $N118*R$3</f>
        <v>0.10817073170731707</v>
      </c>
      <c r="D118">
        <f>trueraw!I117*$M118 + $N118*S$3</f>
        <v>-1.7915853658536585</v>
      </c>
      <c r="E118">
        <f>trueraw!J117*$M118 + $N118*T$3</f>
        <v>-0.5942682926829268</v>
      </c>
      <c r="F118">
        <f>trueraw!K117*$M118 + $N118*U$3</f>
        <v>1.1353658536585365</v>
      </c>
      <c r="G118">
        <f>trueraw!L117*$M118 + $N118*V$3</f>
        <v>-0.73695121951219511</v>
      </c>
      <c r="H118">
        <f>trueraw!M117*$M118 + $N118*W$3</f>
        <v>-1.5804878048780489</v>
      </c>
      <c r="I118">
        <f>trueraw!N117*$M118 + $N118*X$3</f>
        <v>0.9182926829268292</v>
      </c>
      <c r="J118">
        <f>trueraw!O117*$M118 + $N118*Y$3</f>
        <v>0.49012195121951219</v>
      </c>
      <c r="K118">
        <f t="shared" si="7"/>
        <v>0.31268292682926824</v>
      </c>
      <c r="L118">
        <f>82 - trueraw!E117</f>
        <v>3</v>
      </c>
      <c r="M118">
        <f t="shared" si="5"/>
        <v>0.98780487804878048</v>
      </c>
      <c r="N118">
        <f t="shared" si="6"/>
        <v>2.4390243902439022E-2</v>
      </c>
    </row>
    <row r="119" spans="1:14" x14ac:dyDescent="0.3">
      <c r="A119" t="str">
        <f>trueraw!B118</f>
        <v>Jordan Poole</v>
      </c>
      <c r="B119">
        <f>trueraw!G118*$M119 + $N119*Q$3</f>
        <v>-0.46560975609756095</v>
      </c>
      <c r="C119">
        <f>trueraw!H118*$M119 + $N119*R$3</f>
        <v>1.566016260162602</v>
      </c>
      <c r="D119">
        <f>trueraw!I118*$M119 + $N119*S$3</f>
        <v>0.84268292682926838</v>
      </c>
      <c r="E119">
        <f>trueraw!J118*$M119 + $N119*T$3</f>
        <v>0.31878048780487811</v>
      </c>
      <c r="F119">
        <f>trueraw!K118*$M119 + $N119*U$3</f>
        <v>-1.1298373983739838</v>
      </c>
      <c r="G119">
        <f>trueraw!L118*$M119 + $N119*V$3</f>
        <v>-0.18203252032520323</v>
      </c>
      <c r="H119">
        <f>trueraw!M118*$M119 + $N119*W$3</f>
        <v>-0.69983739837398384</v>
      </c>
      <c r="I119">
        <f>trueraw!N118*$M119 + $N119*X$3</f>
        <v>-0.67983739837398371</v>
      </c>
      <c r="J119">
        <f>trueraw!O118*$M119 + $N119*Y$3</f>
        <v>0.34414634146341461</v>
      </c>
      <c r="K119">
        <f t="shared" si="7"/>
        <v>-8.5528455284552218E-2</v>
      </c>
      <c r="L119">
        <f>82 - trueraw!E118</f>
        <v>8</v>
      </c>
      <c r="M119">
        <f t="shared" si="5"/>
        <v>0.96747967479674801</v>
      </c>
      <c r="N119">
        <f t="shared" si="6"/>
        <v>6.5040650406504058E-2</v>
      </c>
    </row>
    <row r="120" spans="1:14" x14ac:dyDescent="0.3">
      <c r="A120" t="str">
        <f>trueraw!B119</f>
        <v>Evan Mobley</v>
      </c>
      <c r="B120">
        <f>trueraw!G119*$M120 + $N120*Q$3</f>
        <v>0.28890243902439022</v>
      </c>
      <c r="C120">
        <f>trueraw!H119*$M120 + $N120*R$3</f>
        <v>-0.86853658536585365</v>
      </c>
      <c r="D120">
        <f>trueraw!I119*$M120 + $N120*S$3</f>
        <v>-1.1989024390243901</v>
      </c>
      <c r="E120">
        <f>trueraw!J119*$M120 + $N120*T$3</f>
        <v>-0.31670731707317068</v>
      </c>
      <c r="F120">
        <f>trueraw!K119*$M120 + $N120*U$3</f>
        <v>0.91939024390243906</v>
      </c>
      <c r="G120">
        <f>trueraw!L119*$M120 + $N120*V$3</f>
        <v>-0.5307317073170732</v>
      </c>
      <c r="H120">
        <f>trueraw!M119*$M120 + $N120*W$3</f>
        <v>-0.64024390243902429</v>
      </c>
      <c r="I120">
        <f>trueraw!N119*$M120 + $N120*X$3</f>
        <v>2.4823170731707318</v>
      </c>
      <c r="J120">
        <f>trueraw!O119*$M120 + $N120*Y$3</f>
        <v>-0.40268292682926832</v>
      </c>
      <c r="K120">
        <f t="shared" si="7"/>
        <v>-0.26719512195121886</v>
      </c>
      <c r="L120">
        <f>82 - trueraw!E119</f>
        <v>9</v>
      </c>
      <c r="M120">
        <f t="shared" si="5"/>
        <v>0.96341463414634143</v>
      </c>
      <c r="N120">
        <f t="shared" si="6"/>
        <v>7.3170731707317069E-2</v>
      </c>
    </row>
    <row r="121" spans="1:14" x14ac:dyDescent="0.3">
      <c r="A121" t="str">
        <f>trueraw!B120</f>
        <v>De'Anthony Melton</v>
      </c>
      <c r="B121">
        <f>trueraw!G120*$M121 + $N121*Q$3</f>
        <v>-0.41536585365853657</v>
      </c>
      <c r="C121">
        <f>trueraw!H120*$M121 + $N121*R$3</f>
        <v>6.4634146341463417E-2</v>
      </c>
      <c r="D121">
        <f>trueraw!I120*$M121 + $N121*S$3</f>
        <v>0.11268292682926828</v>
      </c>
      <c r="E121">
        <f>trueraw!J120*$M121 + $N121*T$3</f>
        <v>-0.64146341463414625</v>
      </c>
      <c r="F121">
        <f>trueraw!K120*$M121 + $N121*U$3</f>
        <v>-0.74219512195121939</v>
      </c>
      <c r="G121">
        <f>trueraw!L120*$M121 + $N121*V$3</f>
        <v>-9.4878048780487792E-2</v>
      </c>
      <c r="H121">
        <f>trueraw!M120*$M121 + $N121*W$3</f>
        <v>0.75219512195121951</v>
      </c>
      <c r="I121">
        <f>trueraw!N120*$M121 + $N121*X$3</f>
        <v>0.18439024390243902</v>
      </c>
      <c r="J121">
        <f>trueraw!O120*$M121 + $N121*Y$3</f>
        <v>0.26804878048780489</v>
      </c>
      <c r="K121">
        <f t="shared" si="7"/>
        <v>-0.51195121951219513</v>
      </c>
      <c r="L121">
        <f>82 - trueraw!E120</f>
        <v>12</v>
      </c>
      <c r="M121">
        <f t="shared" si="5"/>
        <v>0.95121951219512191</v>
      </c>
      <c r="N121">
        <f t="shared" si="6"/>
        <v>9.7560975609756087E-2</v>
      </c>
    </row>
    <row r="122" spans="1:14" x14ac:dyDescent="0.3">
      <c r="A122" t="str">
        <f>trueraw!B121</f>
        <v>Thomas Bryant</v>
      </c>
      <c r="B122">
        <f>trueraw!G121*$M122 + $N122*Q$3</f>
        <v>2.6330894308943087</v>
      </c>
      <c r="C122">
        <f>trueraw!H121*$M122 + $N122*R$3</f>
        <v>-0.91040650406504076</v>
      </c>
      <c r="D122">
        <f>trueraw!I121*$M122 + $N122*S$3</f>
        <v>-1.3721951219512194</v>
      </c>
      <c r="E122">
        <f>trueraw!J121*$M122 + $N122*T$3</f>
        <v>-0.78869918699186981</v>
      </c>
      <c r="F122">
        <f>trueraw!K121*$M122 + $N122*U$3</f>
        <v>-0.51162601626016246</v>
      </c>
      <c r="G122">
        <f>trueraw!L121*$M122 + $N122*V$3</f>
        <v>-1.1299186991869918</v>
      </c>
      <c r="H122">
        <f>trueraw!M121*$M122 + $N122*W$3</f>
        <v>-2.04349593495935</v>
      </c>
      <c r="I122">
        <f>trueraw!N121*$M122 + $N122*X$3</f>
        <v>-8.691056910569106E-2</v>
      </c>
      <c r="J122">
        <f>trueraw!O121*$M122 + $N122*Y$3</f>
        <v>1.2191056910569107</v>
      </c>
      <c r="K122">
        <f t="shared" si="7"/>
        <v>-2.9910569105691063</v>
      </c>
      <c r="L122">
        <f>82 - trueraw!E121</f>
        <v>44</v>
      </c>
      <c r="M122">
        <f t="shared" si="5"/>
        <v>0.82113821138211385</v>
      </c>
      <c r="N122">
        <f t="shared" si="6"/>
        <v>0.35772357723577236</v>
      </c>
    </row>
    <row r="123" spans="1:14" x14ac:dyDescent="0.3">
      <c r="A123" t="str">
        <f>trueraw!B122</f>
        <v>Brandon Clarke</v>
      </c>
      <c r="B123">
        <f>trueraw!G122*$M123 + $N123*Q$3</f>
        <v>0.85926829268292682</v>
      </c>
      <c r="C123">
        <f>trueraw!H122*$M123 + $N123*R$3</f>
        <v>-0.77243902439024392</v>
      </c>
      <c r="D123">
        <f>trueraw!I122*$M123 + $N123*S$3</f>
        <v>-1.5519512195121949</v>
      </c>
      <c r="E123">
        <f>trueraw!J122*$M123 + $N123*T$3</f>
        <v>-0.64146341463414625</v>
      </c>
      <c r="F123">
        <f>trueraw!K122*$M123 + $N123*U$3</f>
        <v>8.5365853658536606E-2</v>
      </c>
      <c r="G123">
        <f>trueraw!L122*$M123 + $N123*V$3</f>
        <v>-0.72268292682926827</v>
      </c>
      <c r="H123">
        <f>trueraw!M122*$M123 + $N123*W$3</f>
        <v>0.10536585365853657</v>
      </c>
      <c r="I123">
        <f>trueraw!N122*$M123 + $N123*X$3</f>
        <v>0.65999999999999992</v>
      </c>
      <c r="J123">
        <f>trueraw!O122*$M123 + $N123*Y$3</f>
        <v>1.2668292682926827</v>
      </c>
      <c r="K123">
        <f t="shared" si="7"/>
        <v>-0.7117073170731707</v>
      </c>
      <c r="L123">
        <f>82 - trueraw!E122</f>
        <v>12</v>
      </c>
      <c r="M123">
        <f t="shared" si="5"/>
        <v>0.95121951219512191</v>
      </c>
      <c r="N123">
        <f t="shared" si="6"/>
        <v>9.7560975609756087E-2</v>
      </c>
    </row>
    <row r="124" spans="1:14" x14ac:dyDescent="0.3">
      <c r="A124" t="str">
        <f>trueraw!B123</f>
        <v>Andrew Wiggins</v>
      </c>
      <c r="B124">
        <f>trueraw!G123*$M124 + $N124*Q$3</f>
        <v>0.36536585365853658</v>
      </c>
      <c r="C124">
        <f>trueraw!H123*$M124 + $N124*R$3</f>
        <v>-0.87414634146341463</v>
      </c>
      <c r="D124">
        <f>trueraw!I123*$M124 + $N124*S$3</f>
        <v>-0.29121951219512193</v>
      </c>
      <c r="E124">
        <f>trueraw!J123*$M124 + $N124*T$3</f>
        <v>-2.6829268292682895E-2</v>
      </c>
      <c r="F124">
        <f>trueraw!K123*$M124 + $N124*U$3</f>
        <v>-0.66682926829268285</v>
      </c>
      <c r="G124">
        <f>trueraw!L123*$M124 + $N124*V$3</f>
        <v>-0.61951219512195121</v>
      </c>
      <c r="H124">
        <f>trueraw!M123*$M124 + $N124*W$3</f>
        <v>-0.76829268292682928</v>
      </c>
      <c r="I124">
        <f>trueraw!N123*$M124 + $N124*X$3</f>
        <v>0.42</v>
      </c>
      <c r="J124">
        <f>trueraw!O123*$M124 + $N124*Y$3</f>
        <v>0.36829268292682926</v>
      </c>
      <c r="K124">
        <f t="shared" si="7"/>
        <v>-2.0931707317073176</v>
      </c>
      <c r="L124">
        <f>82 - trueraw!E123</f>
        <v>30</v>
      </c>
      <c r="M124">
        <f t="shared" si="5"/>
        <v>0.87804878048780488</v>
      </c>
      <c r="N124">
        <f t="shared" si="6"/>
        <v>0.24390243902439024</v>
      </c>
    </row>
    <row r="125" spans="1:14" x14ac:dyDescent="0.3">
      <c r="A125" t="str">
        <f>trueraw!B124</f>
        <v>Kevin Porter Jr.</v>
      </c>
      <c r="B125">
        <f>trueraw!G124*$M125 + $N125*Q$3</f>
        <v>-0.72926829268292681</v>
      </c>
      <c r="C125">
        <f>trueraw!H124*$M125 + $N125*R$3</f>
        <v>-0.41097560975609754</v>
      </c>
      <c r="D125">
        <f>trueraw!I124*$M125 + $N125*S$3</f>
        <v>0.30292682926829267</v>
      </c>
      <c r="E125">
        <f>trueraw!J124*$M125 + $N125*T$3</f>
        <v>0.50951219512195123</v>
      </c>
      <c r="F125">
        <f>trueraw!K124*$M125 + $N125*U$3</f>
        <v>-0.48536585365853652</v>
      </c>
      <c r="G125">
        <f>trueraw!L124*$M125 + $N125*V$3</f>
        <v>1.76</v>
      </c>
      <c r="H125">
        <f>trueraw!M124*$M125 + $N125*W$3</f>
        <v>0.59048780487804875</v>
      </c>
      <c r="I125">
        <f>trueraw!N124*$M125 + $N125*X$3</f>
        <v>-0.4719512195121951</v>
      </c>
      <c r="J125">
        <f>trueraw!O124*$M125 + $N125*Y$3</f>
        <v>-1.8436585365853657</v>
      </c>
      <c r="K125">
        <f t="shared" si="7"/>
        <v>-0.77829268292682885</v>
      </c>
      <c r="L125">
        <f>82 - trueraw!E124</f>
        <v>12</v>
      </c>
      <c r="M125">
        <f t="shared" si="5"/>
        <v>0.95121951219512191</v>
      </c>
      <c r="N125">
        <f t="shared" si="6"/>
        <v>9.7560975609756087E-2</v>
      </c>
    </row>
    <row r="126" spans="1:14" x14ac:dyDescent="0.3">
      <c r="A126" t="str">
        <f>trueraw!B125</f>
        <v>Danilo Gallinari</v>
      </c>
      <c r="B126">
        <f>trueraw!G125*$M126 + $N126*Q$3</f>
        <v>-0.46609756097560978</v>
      </c>
      <c r="C126">
        <f>trueraw!H125*$M126 + $N126*R$3</f>
        <v>2.0731300813008127</v>
      </c>
      <c r="D126">
        <f>trueraw!I125*$M126 + $N126*S$3</f>
        <v>-2.6016260162601279E-3</v>
      </c>
      <c r="E126">
        <f>trueraw!J125*$M126 + $N126*T$3</f>
        <v>-0.39126016260162594</v>
      </c>
      <c r="F126">
        <f>trueraw!K125*$M126 + $N126*U$3</f>
        <v>-0.63707317073170722</v>
      </c>
      <c r="G126">
        <f>trueraw!L125*$M126 + $N126*V$3</f>
        <v>-0.85341463414634144</v>
      </c>
      <c r="H126">
        <f>trueraw!M125*$M126 + $N126*W$3</f>
        <v>-1.1178048780487804</v>
      </c>
      <c r="I126">
        <f>trueraw!N125*$M126 + $N126*X$3</f>
        <v>-0.91471544715447151</v>
      </c>
      <c r="J126">
        <f>trueraw!O125*$M126 + $N126*Y$3</f>
        <v>1.1521138211382114</v>
      </c>
      <c r="K126">
        <f t="shared" si="7"/>
        <v>-1.1577235772357721</v>
      </c>
      <c r="L126">
        <f>82 - trueraw!E125</f>
        <v>17</v>
      </c>
      <c r="M126">
        <f t="shared" si="5"/>
        <v>0.93089430894308944</v>
      </c>
      <c r="N126">
        <f t="shared" si="6"/>
        <v>0.13821138211382111</v>
      </c>
    </row>
    <row r="127" spans="1:14" x14ac:dyDescent="0.3">
      <c r="A127" t="str">
        <f>trueraw!B126</f>
        <v>Wendell Carter Jr.</v>
      </c>
      <c r="B127">
        <f>trueraw!G126*$M127 + $N127*Q$3</f>
        <v>0.85158536585365852</v>
      </c>
      <c r="C127">
        <f>trueraw!H126*$M127 + $N127*R$3</f>
        <v>-0.82878048780487801</v>
      </c>
      <c r="D127">
        <f>trueraw!I126*$M127 + $N127*S$3</f>
        <v>-1.5398780487804877</v>
      </c>
      <c r="E127">
        <f>trueraw!J126*$M127 + $N127*T$3</f>
        <v>-0.36756097560975609</v>
      </c>
      <c r="F127">
        <f>trueraw!K126*$M127 + $N127*U$3</f>
        <v>1.3932926829268291</v>
      </c>
      <c r="G127">
        <f>trueraw!L126*$M127 + $N127*V$3</f>
        <v>-0.4973170731707317</v>
      </c>
      <c r="H127">
        <f>trueraw!M126*$M127 + $N127*W$3</f>
        <v>-0.85036585365853656</v>
      </c>
      <c r="I127">
        <f>trueraw!N126*$M127 + $N127*X$3</f>
        <v>0.58243902439024386</v>
      </c>
      <c r="J127">
        <f>trueraw!O126*$M127 + $N127*Y$3</f>
        <v>0.22804878048780489</v>
      </c>
      <c r="K127">
        <f t="shared" si="7"/>
        <v>-1.0285365853658539</v>
      </c>
      <c r="L127">
        <f>82 - trueraw!E126</f>
        <v>15</v>
      </c>
      <c r="M127">
        <f t="shared" si="5"/>
        <v>0.93902439024390238</v>
      </c>
      <c r="N127">
        <f t="shared" si="6"/>
        <v>0.12195121951219512</v>
      </c>
    </row>
    <row r="128" spans="1:14" x14ac:dyDescent="0.3">
      <c r="A128" t="str">
        <f>trueraw!B127</f>
        <v>Montrezl Harrell</v>
      </c>
      <c r="B128">
        <f>trueraw!G127*$M128 + $N128*Q$3</f>
        <v>2.3536585365853657</v>
      </c>
      <c r="C128">
        <f>trueraw!H127*$M128 + $N128*R$3</f>
        <v>-1.2660162601626017</v>
      </c>
      <c r="D128">
        <f>trueraw!I127*$M128 + $N128*S$3</f>
        <v>-1.8707317073170733</v>
      </c>
      <c r="E128">
        <f>trueraw!J127*$M128 + $N128*T$3</f>
        <v>-0.16243902439024388</v>
      </c>
      <c r="F128">
        <f>trueraw!K127*$M128 + $N128*U$3</f>
        <v>0.51170731707317074</v>
      </c>
      <c r="G128">
        <f>trueraw!L127*$M128 + $N128*V$3</f>
        <v>-0.93951219512195117</v>
      </c>
      <c r="H128">
        <f>trueraw!M127*$M128 + $N128*W$3</f>
        <v>-0.56894308943089433</v>
      </c>
      <c r="I128">
        <f>trueraw!N127*$M128 + $N128*X$3</f>
        <v>0.33154471544715447</v>
      </c>
      <c r="J128">
        <f>trueraw!O127*$M128 + $N128*Y$3</f>
        <v>0.61837398373983743</v>
      </c>
      <c r="K128">
        <f t="shared" si="7"/>
        <v>-0.99235772357723584</v>
      </c>
      <c r="L128">
        <f>82 - trueraw!E127</f>
        <v>14</v>
      </c>
      <c r="M128">
        <f t="shared" si="5"/>
        <v>0.94308943089430897</v>
      </c>
      <c r="N128">
        <f t="shared" si="6"/>
        <v>0.11382113821138212</v>
      </c>
    </row>
    <row r="129" spans="1:14" x14ac:dyDescent="0.3">
      <c r="A129" t="str">
        <f>trueraw!B128</f>
        <v>Larry Nance Jr.</v>
      </c>
      <c r="B129">
        <f>trueraw!G128*$M129 + $N129*Q$3</f>
        <v>0.23170731707317074</v>
      </c>
      <c r="C129">
        <f>trueraw!H128*$M129 + $N129*R$3</f>
        <v>-0.68130081300813006</v>
      </c>
      <c r="D129">
        <f>trueraw!I128*$M129 + $N129*S$3</f>
        <v>-0.81447154471544714</v>
      </c>
      <c r="E129">
        <f>trueraw!J128*$M129 + $N129*T$3</f>
        <v>-1.011219512195122</v>
      </c>
      <c r="F129">
        <f>trueraw!K128*$M129 + $N129*U$3</f>
        <v>0.1344715447154472</v>
      </c>
      <c r="G129">
        <f>trueraw!L128*$M129 + $N129*V$3</f>
        <v>-0.18504065040650408</v>
      </c>
      <c r="H129">
        <f>trueraw!M128*$M129 + $N129*W$3</f>
        <v>1.3078048780487805</v>
      </c>
      <c r="I129">
        <f>trueraw!N128*$M129 + $N129*X$3</f>
        <v>-0.37577235772357725</v>
      </c>
      <c r="J129">
        <f>trueraw!O128*$M129 + $N129*Y$3</f>
        <v>0.3920325203252033</v>
      </c>
      <c r="K129">
        <f t="shared" si="7"/>
        <v>-1.0017886178861786</v>
      </c>
      <c r="L129">
        <f>82 - trueraw!E128</f>
        <v>14</v>
      </c>
      <c r="M129">
        <f t="shared" si="5"/>
        <v>0.94308943089430897</v>
      </c>
      <c r="N129">
        <f t="shared" si="6"/>
        <v>0.11382113821138212</v>
      </c>
    </row>
    <row r="130" spans="1:14" x14ac:dyDescent="0.3">
      <c r="A130" t="str">
        <f>trueraw!B129</f>
        <v>Devonte' Graham</v>
      </c>
      <c r="B130">
        <f>trueraw!G129*$M130 + $N130*Q$3</f>
        <v>-1.9753658536585363</v>
      </c>
      <c r="C130">
        <f>trueraw!H129*$M130 + $N130*R$3</f>
        <v>0.54975609756097554</v>
      </c>
      <c r="D130">
        <f>trueraw!I129*$M130 + $N130*S$3</f>
        <v>1.4063414634146341</v>
      </c>
      <c r="E130">
        <f>trueraw!J129*$M130 + $N130*T$3</f>
        <v>2.4390243902439046E-2</v>
      </c>
      <c r="F130">
        <f>trueraw!K129*$M130 + $N130*U$3</f>
        <v>-1.0751219512195123</v>
      </c>
      <c r="G130">
        <f>trueraw!L129*$M130 + $N130*V$3</f>
        <v>1.2082926829268292</v>
      </c>
      <c r="H130">
        <f>trueraw!M129*$M130 + $N130*W$3</f>
        <v>-0.18</v>
      </c>
      <c r="I130">
        <f>trueraw!N129*$M130 + $N130*X$3</f>
        <v>-1.0712195121951218</v>
      </c>
      <c r="J130">
        <f>trueraw!O129*$M130 + $N130*Y$3</f>
        <v>0.23951219512195121</v>
      </c>
      <c r="K130">
        <f t="shared" si="7"/>
        <v>-0.87341463414634113</v>
      </c>
      <c r="L130">
        <f>82 - trueraw!E129</f>
        <v>12</v>
      </c>
      <c r="M130">
        <f t="shared" si="5"/>
        <v>0.95121951219512191</v>
      </c>
      <c r="N130">
        <f t="shared" si="6"/>
        <v>9.7560975609756087E-2</v>
      </c>
    </row>
    <row r="131" spans="1:14" x14ac:dyDescent="0.3">
      <c r="A131" t="str">
        <f>trueraw!B130</f>
        <v>Cade Cunningham</v>
      </c>
      <c r="B131">
        <f>trueraw!G130*$M131 + $N131*Q$3</f>
        <v>-0.94934959349593506</v>
      </c>
      <c r="C131">
        <f>trueraw!H130*$M131 + $N131*R$3</f>
        <v>0.87910569105691061</v>
      </c>
      <c r="D131">
        <f>trueraw!I130*$M131 + $N131*S$3</f>
        <v>0.15577235772357728</v>
      </c>
      <c r="E131">
        <f>trueraw!J130*$M131 + $N131*T$3</f>
        <v>0.35747967479674803</v>
      </c>
      <c r="F131">
        <f>trueraw!K130*$M131 + $N131*U$3</f>
        <v>-0.16235772357723574</v>
      </c>
      <c r="G131">
        <f>trueraw!L130*$M131 + $N131*V$3</f>
        <v>0.42747967479674798</v>
      </c>
      <c r="H131">
        <f>trueraw!M130*$M131 + $N131*W$3</f>
        <v>0.79008130081300809</v>
      </c>
      <c r="I131">
        <f>trueraw!N130*$M131 + $N131*X$3</f>
        <v>7.4796747967479704E-2</v>
      </c>
      <c r="J131">
        <f>trueraw!O130*$M131 + $N131*Y$3</f>
        <v>-2.2003252032520324</v>
      </c>
      <c r="K131">
        <f t="shared" ref="K131:K179" si="8">SUM(B131:J131)</f>
        <v>-0.62731707317073138</v>
      </c>
      <c r="L131">
        <f>82 - trueraw!E130</f>
        <v>8</v>
      </c>
      <c r="M131">
        <f t="shared" ref="M131:M179" si="9">(1-L131/82/3)</f>
        <v>0.96747967479674801</v>
      </c>
      <c r="N131">
        <f t="shared" ref="N131:N179" si="10">(L131/82)*(2/3)</f>
        <v>6.5040650406504058E-2</v>
      </c>
    </row>
    <row r="132" spans="1:14" x14ac:dyDescent="0.3">
      <c r="A132" t="str">
        <f>trueraw!B131</f>
        <v>Spencer Dinwiddie</v>
      </c>
      <c r="B132">
        <f>trueraw!G131*$M132 + $N132*Q$3</f>
        <v>-0.88605691056910563</v>
      </c>
      <c r="C132">
        <f>trueraw!H131*$M132 + $N132*R$3</f>
        <v>0.3199186991869919</v>
      </c>
      <c r="D132">
        <f>trueraw!I131*$M132 + $N132*S$3</f>
        <v>0.1917886178861789</v>
      </c>
      <c r="E132">
        <f>trueraw!J131*$M132 + $N132*T$3</f>
        <v>0.41369918699187003</v>
      </c>
      <c r="F132">
        <f>trueraw!K131*$M132 + $N132*U$3</f>
        <v>-0.58605691056910558</v>
      </c>
      <c r="G132">
        <f>trueraw!L131*$M132 + $N132*V$3</f>
        <v>1.9389024390243903</v>
      </c>
      <c r="H132">
        <f>trueraw!M131*$M132 + $N132*W$3</f>
        <v>-0.36101626016260163</v>
      </c>
      <c r="I132">
        <f>trueraw!N131*$M132 + $N132*X$3</f>
        <v>-0.56569105691056909</v>
      </c>
      <c r="J132">
        <f>trueraw!O131*$M132 + $N132*Y$3</f>
        <v>-1.5261788617886181</v>
      </c>
      <c r="K132">
        <f t="shared" si="8"/>
        <v>-1.060691056910569</v>
      </c>
      <c r="L132">
        <f>82 - trueraw!E131</f>
        <v>13</v>
      </c>
      <c r="M132">
        <f t="shared" si="9"/>
        <v>0.94715447154471544</v>
      </c>
      <c r="N132">
        <f t="shared" si="10"/>
        <v>0.1056910569105691</v>
      </c>
    </row>
    <row r="133" spans="1:14" x14ac:dyDescent="0.3">
      <c r="A133" t="str">
        <f>trueraw!B132</f>
        <v>Tim Hardaway Jr.</v>
      </c>
      <c r="B133">
        <f>trueraw!G132*$M133 + $N133*Q$3</f>
        <v>-0.42577235772357724</v>
      </c>
      <c r="C133">
        <f>trueraw!H132*$M133 + $N133*R$3</f>
        <v>0.2343089430894309</v>
      </c>
      <c r="D133">
        <f>trueraw!I132*$M133 + $N133*S$3</f>
        <v>1.5641056910569104</v>
      </c>
      <c r="E133">
        <f>trueraw!J132*$M133 + $N133*T$3</f>
        <v>0.60081300813008132</v>
      </c>
      <c r="F133">
        <f>trueraw!K132*$M133 + $N133*U$3</f>
        <v>-0.64174796747967477</v>
      </c>
      <c r="G133">
        <f>trueraw!L132*$M133 + $N133*V$3</f>
        <v>-0.49040650406504066</v>
      </c>
      <c r="H133">
        <f>trueraw!M132*$M133 + $N133*W$3</f>
        <v>-1.3037804878048782</v>
      </c>
      <c r="I133">
        <f>trueraw!N132*$M133 + $N133*X$3</f>
        <v>-0.78475609756097575</v>
      </c>
      <c r="J133">
        <f>trueraw!O132*$M133 + $N133*Y$3</f>
        <v>0.77158536585365856</v>
      </c>
      <c r="K133">
        <f t="shared" si="8"/>
        <v>-0.47565040650406554</v>
      </c>
      <c r="L133">
        <f>82 - trueraw!E132</f>
        <v>5</v>
      </c>
      <c r="M133">
        <f t="shared" si="9"/>
        <v>0.97967479674796754</v>
      </c>
      <c r="N133">
        <f t="shared" si="10"/>
        <v>4.065040650406504E-2</v>
      </c>
    </row>
    <row r="134" spans="1:14" x14ac:dyDescent="0.3">
      <c r="A134" t="str">
        <f>trueraw!B133</f>
        <v>Duncan Robinson</v>
      </c>
      <c r="B134">
        <f>trueraw!G133*$M134 + $N134*Q$3</f>
        <v>-0.38471544715447153</v>
      </c>
      <c r="C134">
        <f>trueraw!H133*$M134 + $N134*R$3</f>
        <v>0.50552845528455281</v>
      </c>
      <c r="D134">
        <f>trueraw!I133*$M134 + $N134*S$3</f>
        <v>1.7764227642276422</v>
      </c>
      <c r="E134">
        <f>trueraw!J133*$M134 + $N134*T$3</f>
        <v>-0.14308943089430892</v>
      </c>
      <c r="F134">
        <f>trueraw!K133*$M134 + $N134*U$3</f>
        <v>-0.67804878048780481</v>
      </c>
      <c r="G134">
        <f>trueraw!L133*$M134 + $N134*V$3</f>
        <v>-0.55934959349593494</v>
      </c>
      <c r="H134">
        <f>trueraw!M133*$M134 + $N134*W$3</f>
        <v>-0.87268292682926829</v>
      </c>
      <c r="I134">
        <f>trueraw!N133*$M134 + $N134*X$3</f>
        <v>-0.58536585365853655</v>
      </c>
      <c r="J134">
        <f>trueraw!O133*$M134 + $N134*Y$3</f>
        <v>0.62552845528455281</v>
      </c>
      <c r="K134">
        <f t="shared" si="8"/>
        <v>-0.31577235772357715</v>
      </c>
      <c r="L134">
        <f>82 - trueraw!E133</f>
        <v>2</v>
      </c>
      <c r="M134">
        <f t="shared" si="9"/>
        <v>0.99186991869918695</v>
      </c>
      <c r="N134">
        <f t="shared" si="10"/>
        <v>1.6260162601626015E-2</v>
      </c>
    </row>
    <row r="135" spans="1:14" x14ac:dyDescent="0.3">
      <c r="A135" t="str">
        <f>trueraw!B134</f>
        <v>Dorian Finney-Smith</v>
      </c>
      <c r="B135">
        <f>trueraw!G134*$M135 + $N135*Q$3</f>
        <v>0.25028455284552847</v>
      </c>
      <c r="C135">
        <f>trueraw!H134*$M135 + $N135*R$3</f>
        <v>-0.04</v>
      </c>
      <c r="D135">
        <f>trueraw!I134*$M135 + $N135*S$3</f>
        <v>0.15186991869918701</v>
      </c>
      <c r="E135">
        <f>trueraw!J134*$M135 + $N135*T$3</f>
        <v>-0.72130081300813009</v>
      </c>
      <c r="F135">
        <f>trueraw!K134*$M135 + $N135*U$3</f>
        <v>-2.9227642276422772E-2</v>
      </c>
      <c r="G135">
        <f>trueraw!L134*$M135 + $N135*V$3</f>
        <v>-0.67573170731707322</v>
      </c>
      <c r="H135">
        <f>trueraw!M134*$M135 + $N135*W$3</f>
        <v>-0.21601626016260164</v>
      </c>
      <c r="I135">
        <f>trueraw!N134*$M135 + $N135*X$3</f>
        <v>-0.44890243902439025</v>
      </c>
      <c r="J135">
        <f>trueraw!O134*$M135 + $N135*Y$3</f>
        <v>1.0391056910569105</v>
      </c>
      <c r="K135">
        <f t="shared" si="8"/>
        <v>-0.68991869918699211</v>
      </c>
      <c r="L135">
        <f>82 - trueraw!E134</f>
        <v>7</v>
      </c>
      <c r="M135">
        <f t="shared" si="9"/>
        <v>0.97154471544715448</v>
      </c>
      <c r="N135">
        <f t="shared" si="10"/>
        <v>5.6910569105691061E-2</v>
      </c>
    </row>
    <row r="136" spans="1:14" x14ac:dyDescent="0.3">
      <c r="A136" t="str">
        <f>trueraw!B135</f>
        <v>Terance Mann</v>
      </c>
      <c r="B136">
        <f>trueraw!G135*$M136 + $N136*Q$3</f>
        <v>0.41609756097560974</v>
      </c>
      <c r="C136">
        <f>trueraw!H135*$M136 + $N136*R$3</f>
        <v>0.69170731707317068</v>
      </c>
      <c r="D136">
        <f>trueraw!I135*$M136 + $N136*S$3</f>
        <v>-0.74</v>
      </c>
      <c r="E136">
        <f>trueraw!J135*$M136 + $N136*T$3</f>
        <v>-0.41414634146341461</v>
      </c>
      <c r="F136">
        <f>trueraw!K135*$M136 + $N136*U$3</f>
        <v>0.18292682926829268</v>
      </c>
      <c r="G136">
        <f>trueraw!L135*$M136 + $N136*V$3</f>
        <v>-0.20780487804878051</v>
      </c>
      <c r="H136">
        <f>trueraw!M135*$M136 + $N136*W$3</f>
        <v>-0.80146341463414628</v>
      </c>
      <c r="I136">
        <f>trueraw!N135*$M136 + $N136*X$3</f>
        <v>-0.57707317073170727</v>
      </c>
      <c r="J136">
        <f>trueraw!O135*$M136 + $N136*Y$3</f>
        <v>0.82292682926829264</v>
      </c>
      <c r="K136">
        <f t="shared" si="8"/>
        <v>-0.62682926829268293</v>
      </c>
      <c r="L136">
        <f>82 - trueraw!E135</f>
        <v>6</v>
      </c>
      <c r="M136">
        <f t="shared" si="9"/>
        <v>0.97560975609756095</v>
      </c>
      <c r="N136">
        <f t="shared" si="10"/>
        <v>4.8780487804878044E-2</v>
      </c>
    </row>
    <row r="137" spans="1:14" x14ac:dyDescent="0.3">
      <c r="A137" t="str">
        <f>trueraw!B136</f>
        <v>Serge Ibaka</v>
      </c>
      <c r="B137">
        <f>trueraw!G136*$M137 + $N137*Q$3</f>
        <v>0.75121951219512206</v>
      </c>
      <c r="C137">
        <f>trueraw!H136*$M137 + $N137*R$3</f>
        <v>0.30292682926829273</v>
      </c>
      <c r="D137">
        <f>trueraw!I136*$M137 + $N137*S$3</f>
        <v>-0.96341463414634154</v>
      </c>
      <c r="E137">
        <f>trueraw!J136*$M137 + $N137*T$3</f>
        <v>-0.71365853658536582</v>
      </c>
      <c r="F137">
        <f>trueraw!K136*$M137 + $N137*U$3</f>
        <v>0.26536585365853671</v>
      </c>
      <c r="G137">
        <f>trueraw!L136*$M137 + $N137*V$3</f>
        <v>-0.72341463414634155</v>
      </c>
      <c r="H137">
        <f>trueraw!M136*$M137 + $N137*W$3</f>
        <v>-2.1165853658536586</v>
      </c>
      <c r="I137">
        <f>trueraw!N136*$M137 + $N137*X$3</f>
        <v>0.8580487804878052</v>
      </c>
      <c r="J137">
        <f>trueraw!O136*$M137 + $N137*Y$3</f>
        <v>0.84829268292682936</v>
      </c>
      <c r="K137">
        <f t="shared" si="8"/>
        <v>-1.4912195121951217</v>
      </c>
      <c r="L137">
        <f>82 - trueraw!E136</f>
        <v>18</v>
      </c>
      <c r="M137">
        <f t="shared" si="9"/>
        <v>0.92682926829268297</v>
      </c>
      <c r="N137">
        <f t="shared" si="10"/>
        <v>0.14634146341463414</v>
      </c>
    </row>
    <row r="138" spans="1:14" x14ac:dyDescent="0.3">
      <c r="A138" t="str">
        <f>trueraw!B137</f>
        <v>Jalen Suggs</v>
      </c>
      <c r="B138">
        <f>trueraw!G137*$M138 + $N138*Q$3</f>
        <v>-0.53963414634146334</v>
      </c>
      <c r="C138">
        <f>trueraw!H137*$M138 + $N138*R$3</f>
        <v>-0.29048780487804876</v>
      </c>
      <c r="D138">
        <f>trueraw!I137*$M138 + $N138*S$3</f>
        <v>-0.37036585365853658</v>
      </c>
      <c r="E138">
        <f>trueraw!J137*$M138 + $N138*T$3</f>
        <v>0.16500000000000004</v>
      </c>
      <c r="F138">
        <f>trueraw!K137*$M138 + $N138*U$3</f>
        <v>-0.3812195121951219</v>
      </c>
      <c r="G138">
        <f>trueraw!L137*$M138 + $N138*V$3</f>
        <v>1.2804878048780486</v>
      </c>
      <c r="H138">
        <f>trueraw!M137*$M138 + $N138*W$3</f>
        <v>1.3540243902439024</v>
      </c>
      <c r="I138">
        <f>trueraw!N137*$M138 + $N138*X$3</f>
        <v>-0.6198780487804878</v>
      </c>
      <c r="J138">
        <f>trueraw!O137*$M138 + $N138*Y$3</f>
        <v>-1.4720731707317074</v>
      </c>
      <c r="K138">
        <f t="shared" si="8"/>
        <v>-0.87414634146341474</v>
      </c>
      <c r="L138">
        <f>82 - trueraw!E137</f>
        <v>9</v>
      </c>
      <c r="M138">
        <f t="shared" si="9"/>
        <v>0.96341463414634143</v>
      </c>
      <c r="N138">
        <f t="shared" si="10"/>
        <v>7.3170731707317069E-2</v>
      </c>
    </row>
    <row r="139" spans="1:14" x14ac:dyDescent="0.3">
      <c r="A139" t="str">
        <f>trueraw!B138</f>
        <v>Royce O'Neale</v>
      </c>
      <c r="B139">
        <f>trueraw!G138*$M139 + $N139*Q$3</f>
        <v>-8.975609756097562E-2</v>
      </c>
      <c r="C139">
        <f>trueraw!H138*$M139 + $N139*R$3</f>
        <v>0.21260162601626018</v>
      </c>
      <c r="D139">
        <f>trueraw!I138*$M139 + $N139*S$3</f>
        <v>-0.25617886178861793</v>
      </c>
      <c r="E139">
        <f>trueraw!J138*$M139 + $N139*T$3</f>
        <v>-1.0807723577235773</v>
      </c>
      <c r="F139">
        <f>trueraw!K138*$M139 + $N139*U$3</f>
        <v>0.66056910569105698</v>
      </c>
      <c r="G139">
        <f>trueraw!L138*$M139 + $N139*V$3</f>
        <v>-0.20939024390243904</v>
      </c>
      <c r="H139">
        <f>trueraw!M138*$M139 + $N139*W$3</f>
        <v>-0.35203252032520327</v>
      </c>
      <c r="I139">
        <f>trueraw!N138*$M139 + $N139*X$3</f>
        <v>-0.1574390243902439</v>
      </c>
      <c r="J139">
        <f>trueraw!O138*$M139 + $N139*Y$3</f>
        <v>0.52418699186991868</v>
      </c>
      <c r="K139">
        <f t="shared" si="8"/>
        <v>-0.74821138211382121</v>
      </c>
      <c r="L139">
        <f>82 - trueraw!E138</f>
        <v>7</v>
      </c>
      <c r="M139">
        <f t="shared" si="9"/>
        <v>0.97154471544715448</v>
      </c>
      <c r="N139">
        <f t="shared" si="10"/>
        <v>5.6910569105691061E-2</v>
      </c>
    </row>
    <row r="140" spans="1:14" x14ac:dyDescent="0.3">
      <c r="A140" t="str">
        <f>trueraw!B139</f>
        <v>Lauri Markkanen</v>
      </c>
      <c r="B140">
        <f>trueraw!G139*$M140 + $N140*Q$3</f>
        <v>0.33544715447154472</v>
      </c>
      <c r="C140">
        <f>trueraw!H139*$M140 + $N140*R$3</f>
        <v>0.39382113821138215</v>
      </c>
      <c r="D140">
        <f>trueraw!I139*$M140 + $N140*S$3</f>
        <v>0.40211382113821142</v>
      </c>
      <c r="E140">
        <f>trueraw!J139*$M140 + $N140*T$3</f>
        <v>-0.18130081300813009</v>
      </c>
      <c r="F140">
        <f>trueraw!K139*$M140 + $N140*U$3</f>
        <v>-4.4715447154471538E-2</v>
      </c>
      <c r="G140">
        <f>trueraw!L139*$M140 + $N140*V$3</f>
        <v>-1.0809756097560976</v>
      </c>
      <c r="H140">
        <f>trueraw!M139*$M140 + $N140*W$3</f>
        <v>-1.2573983739837398</v>
      </c>
      <c r="I140">
        <f>trueraw!N139*$M140 + $N140*X$3</f>
        <v>-0.65869918699187002</v>
      </c>
      <c r="J140">
        <f>trueraw!O139*$M140 + $N140*Y$3</f>
        <v>0.81642276422764237</v>
      </c>
      <c r="K140">
        <f t="shared" si="8"/>
        <v>-1.2752845528455286</v>
      </c>
      <c r="L140">
        <f>82 - trueraw!E139</f>
        <v>14</v>
      </c>
      <c r="M140">
        <f t="shared" si="9"/>
        <v>0.94308943089430897</v>
      </c>
      <c r="N140">
        <f t="shared" si="10"/>
        <v>0.11382113821138212</v>
      </c>
    </row>
    <row r="141" spans="1:14" x14ac:dyDescent="0.3">
      <c r="A141" t="str">
        <f>trueraw!B140</f>
        <v>Derrick Rose</v>
      </c>
      <c r="B141">
        <f>trueraw!G140*$M141 + $N141*Q$3</f>
        <v>0.14829268292682929</v>
      </c>
      <c r="C141">
        <f>trueraw!H140*$M141 + $N141*R$3</f>
        <v>0.88158536585365843</v>
      </c>
      <c r="D141">
        <f>trueraw!I140*$M141 + $N141*S$3</f>
        <v>-0.98004065040650412</v>
      </c>
      <c r="E141">
        <f>trueraw!J140*$M141 + $N141*T$3</f>
        <v>-0.2702439024390243</v>
      </c>
      <c r="F141">
        <f>trueraw!K140*$M141 + $N141*U$3</f>
        <v>-1.2700813008130081</v>
      </c>
      <c r="G141">
        <f>trueraw!L140*$M141 + $N141*V$3</f>
        <v>0.34743902439024388</v>
      </c>
      <c r="H141">
        <f>trueraw!M140*$M141 + $N141*W$3</f>
        <v>-0.23345528455284548</v>
      </c>
      <c r="I141">
        <f>trueraw!N140*$M141 + $N141*X$3</f>
        <v>-0.55166666666666664</v>
      </c>
      <c r="J141">
        <f>trueraw!O140*$M141 + $N141*Y$3</f>
        <v>0.36085365853658535</v>
      </c>
      <c r="K141">
        <f t="shared" si="8"/>
        <v>-1.5673170731707318</v>
      </c>
      <c r="L141">
        <f>82 - trueraw!E140</f>
        <v>17</v>
      </c>
      <c r="M141">
        <f t="shared" si="9"/>
        <v>0.93089430894308944</v>
      </c>
      <c r="N141">
        <f t="shared" si="10"/>
        <v>0.13821138211382111</v>
      </c>
    </row>
    <row r="142" spans="1:14" x14ac:dyDescent="0.3">
      <c r="A142" t="str">
        <f>trueraw!B141</f>
        <v>Facundo Campazzo</v>
      </c>
      <c r="B142">
        <f>trueraw!G141*$M142 + $N142*Q$3</f>
        <v>-0.67451219512195115</v>
      </c>
      <c r="C142">
        <f>trueraw!H141*$M142 + $N142*R$3</f>
        <v>0.52841463414634149</v>
      </c>
      <c r="D142">
        <f>trueraw!I141*$M142 + $N142*S$3</f>
        <v>-0.35109756097560973</v>
      </c>
      <c r="E142">
        <f>trueraw!J141*$M142 + $N142*T$3</f>
        <v>-1.0392682926829269</v>
      </c>
      <c r="F142">
        <f>trueraw!K141*$M142 + $N142*U$3</f>
        <v>-1.151951219512195</v>
      </c>
      <c r="G142">
        <f>trueraw!L141*$M142 + $N142*V$3</f>
        <v>0.70243902439024386</v>
      </c>
      <c r="H142">
        <f>trueraw!M141*$M142 + $N142*W$3</f>
        <v>1.3347560975609756</v>
      </c>
      <c r="I142">
        <f>trueraw!N141*$M142 + $N142*X$3</f>
        <v>-0.74512195121951219</v>
      </c>
      <c r="J142">
        <f>trueraw!O141*$M142 + $N142*Y$3</f>
        <v>0.40658536585365856</v>
      </c>
      <c r="K142">
        <f t="shared" si="8"/>
        <v>-0.98975609756097571</v>
      </c>
      <c r="L142">
        <f>82 - trueraw!E141</f>
        <v>9</v>
      </c>
      <c r="M142">
        <f t="shared" si="9"/>
        <v>0.96341463414634143</v>
      </c>
      <c r="N142">
        <f t="shared" si="10"/>
        <v>7.3170731707317069E-2</v>
      </c>
    </row>
    <row r="143" spans="1:14" x14ac:dyDescent="0.3">
      <c r="A143" t="str">
        <f>trueraw!B142</f>
        <v>Jeremy Lamb</v>
      </c>
      <c r="B143">
        <f>trueraw!G142*$M143 + $N143*Q$3</f>
        <v>-0.37739837398373982</v>
      </c>
      <c r="C143">
        <f>trueraw!H142*$M143 + $N143*R$3</f>
        <v>0.71577235772357728</v>
      </c>
      <c r="D143">
        <f>trueraw!I142*$M143 + $N143*S$3</f>
        <v>-0.6079674796747967</v>
      </c>
      <c r="E143">
        <f>trueraw!J142*$M143 + $N143*T$3</f>
        <v>-0.90195121951219503</v>
      </c>
      <c r="F143">
        <f>trueraw!K142*$M143 + $N143*U$3</f>
        <v>-0.91300813008130066</v>
      </c>
      <c r="G143">
        <f>trueraw!L142*$M143 + $N143*V$3</f>
        <v>-0.88943089430894295</v>
      </c>
      <c r="H143">
        <f>trueraw!M142*$M143 + $N143*W$3</f>
        <v>-0.4619512195121952</v>
      </c>
      <c r="I143">
        <f>trueraw!N142*$M143 + $N143*X$3</f>
        <v>5.3170731707317037E-2</v>
      </c>
      <c r="J143">
        <f>trueraw!O142*$M143 + $N143*Y$3</f>
        <v>1.4089430894308943</v>
      </c>
      <c r="K143">
        <f t="shared" si="8"/>
        <v>-1.9738211382113813</v>
      </c>
      <c r="L143">
        <f>82 - trueraw!E142</f>
        <v>22</v>
      </c>
      <c r="M143">
        <f t="shared" si="9"/>
        <v>0.91056910569105687</v>
      </c>
      <c r="N143">
        <f t="shared" si="10"/>
        <v>0.17886178861788618</v>
      </c>
    </row>
    <row r="144" spans="1:14" x14ac:dyDescent="0.3">
      <c r="A144" t="str">
        <f>trueraw!B143</f>
        <v>Will Barton</v>
      </c>
      <c r="B144">
        <f>trueraw!G143*$M144 + $N144*Q$3</f>
        <v>-0.71975609756097558</v>
      </c>
      <c r="C144">
        <f>trueraw!H143*$M144 + $N144*R$3</f>
        <v>9.3170731707317073E-2</v>
      </c>
      <c r="D144">
        <f>trueraw!I143*$M144 + $N144*S$3</f>
        <v>7.4634146341463425E-2</v>
      </c>
      <c r="E144">
        <f>trueraw!J143*$M144 + $N144*T$3</f>
        <v>0.11000000000000004</v>
      </c>
      <c r="F144">
        <f>trueraw!K143*$M144 + $N144*U$3</f>
        <v>-0.47585365853658529</v>
      </c>
      <c r="G144">
        <f>trueraw!L143*$M144 + $N144*V$3</f>
        <v>0.17146341463414635</v>
      </c>
      <c r="H144">
        <f>trueraw!M143*$M144 + $N144*W$3</f>
        <v>-4.6829268292682913E-2</v>
      </c>
      <c r="I144">
        <f>trueraw!N143*$M144 + $N144*X$3</f>
        <v>-0.37682926829268293</v>
      </c>
      <c r="J144">
        <f>trueraw!O143*$M144 + $N144*Y$3</f>
        <v>-9.3414634146341435E-2</v>
      </c>
      <c r="K144">
        <f t="shared" si="8"/>
        <v>-1.2634146341463413</v>
      </c>
      <c r="L144">
        <f>82 - trueraw!E143</f>
        <v>12</v>
      </c>
      <c r="M144">
        <f t="shared" si="9"/>
        <v>0.95121951219512191</v>
      </c>
      <c r="N144">
        <f t="shared" si="10"/>
        <v>9.7560975609756087E-2</v>
      </c>
    </row>
    <row r="145" spans="1:14" x14ac:dyDescent="0.3">
      <c r="A145" t="str">
        <f>trueraw!B144</f>
        <v>T.J. Warren</v>
      </c>
      <c r="B145">
        <f>trueraw!G144*$M145 + $N145*Q$3</f>
        <v>1.4292682926829268</v>
      </c>
      <c r="C145">
        <f>trueraw!H144*$M145 + $N145*R$3</f>
        <v>0.17560975609756097</v>
      </c>
      <c r="D145">
        <f>trueraw!I144*$M145 + $N145*S$3</f>
        <v>-1.1185365853658538</v>
      </c>
      <c r="E145">
        <f>trueraw!J144*$M145 + $N145*T$3</f>
        <v>-0.25756097560975594</v>
      </c>
      <c r="F145">
        <f>trueraw!K144*$M145 + $N145*U$3</f>
        <v>-1.2141463414634144</v>
      </c>
      <c r="G145">
        <f>trueraw!L144*$M145 + $N145*V$3</f>
        <v>-1.1453658536585365</v>
      </c>
      <c r="H145">
        <f>trueraw!M144*$M145 + $N145*W$3</f>
        <v>-1.708780487804878</v>
      </c>
      <c r="I145">
        <f>trueraw!N144*$M145 + $N145*X$3</f>
        <v>-0.70195121951219508</v>
      </c>
      <c r="J145">
        <f>trueraw!O144*$M145 + $N145*Y$3</f>
        <v>1.1112195121951218</v>
      </c>
      <c r="K145">
        <f t="shared" si="8"/>
        <v>-3.4302439024390239</v>
      </c>
      <c r="L145">
        <f>82 - trueraw!E144</f>
        <v>42</v>
      </c>
      <c r="M145">
        <f t="shared" si="9"/>
        <v>0.82926829268292679</v>
      </c>
      <c r="N145">
        <f t="shared" si="10"/>
        <v>0.34146341463414631</v>
      </c>
    </row>
    <row r="146" spans="1:14" x14ac:dyDescent="0.3">
      <c r="A146" t="str">
        <f>trueraw!B145</f>
        <v>Marcus Morris Sr.</v>
      </c>
      <c r="B146">
        <f>trueraw!G145*$M146 + $N146*Q$3</f>
        <v>0.10715447154471545</v>
      </c>
      <c r="C146">
        <f>trueraw!H145*$M146 + $N146*R$3</f>
        <v>0.19882113821138211</v>
      </c>
      <c r="D146">
        <f>trueraw!I145*$M146 + $N146*S$3</f>
        <v>0.78743902439024394</v>
      </c>
      <c r="E146">
        <f>trueraw!J145*$M146 + $N146*T$3</f>
        <v>-0.11048780487804875</v>
      </c>
      <c r="F146">
        <f>trueraw!K145*$M146 + $N146*U$3</f>
        <v>-0.45081300813008129</v>
      </c>
      <c r="G146">
        <f>trueraw!L145*$M146 + $N146*V$3</f>
        <v>-0.99987804878048792</v>
      </c>
      <c r="H146">
        <f>trueraw!M145*$M146 + $N146*W$3</f>
        <v>-0.91467479674796759</v>
      </c>
      <c r="I146">
        <f>trueraw!N145*$M146 + $N146*X$3</f>
        <v>-0.61630081300813011</v>
      </c>
      <c r="J146">
        <f>trueraw!O145*$M146 + $N146*Y$3</f>
        <v>0.75951219512195123</v>
      </c>
      <c r="K146">
        <f t="shared" si="8"/>
        <v>-1.239227642276423</v>
      </c>
      <c r="L146">
        <f>82 - trueraw!E145</f>
        <v>11</v>
      </c>
      <c r="M146">
        <f t="shared" si="9"/>
        <v>0.95528455284552849</v>
      </c>
      <c r="N146">
        <f t="shared" si="10"/>
        <v>8.943089430894309E-2</v>
      </c>
    </row>
    <row r="147" spans="1:14" x14ac:dyDescent="0.3">
      <c r="A147" t="str">
        <f>trueraw!B146</f>
        <v>LaMarcus Aldridge</v>
      </c>
      <c r="B147">
        <f>trueraw!G146*$M147 + $N147*Q$3</f>
        <v>0.58048780487804885</v>
      </c>
      <c r="C147">
        <f>trueraw!H146*$M147 + $N147*R$3</f>
        <v>0.41402439024390242</v>
      </c>
      <c r="D147">
        <f>trueraw!I146*$M147 + $N147*S$3</f>
        <v>-1.2609756097560976</v>
      </c>
      <c r="E147">
        <f>trueraw!J146*$M147 + $N147*T$3</f>
        <v>-0.69914634146341459</v>
      </c>
      <c r="F147">
        <f>trueraw!K146*$M147 + $N147*U$3</f>
        <v>-0.59243902439024387</v>
      </c>
      <c r="G147">
        <f>trueraw!L146*$M147 + $N147*V$3</f>
        <v>-0.92585365853658552</v>
      </c>
      <c r="H147">
        <f>trueraw!M146*$M147 + $N147*W$3</f>
        <v>-1.6551219512195123</v>
      </c>
      <c r="I147">
        <f>trueraw!N146*$M147 + $N147*X$3</f>
        <v>0.60243902439024388</v>
      </c>
      <c r="J147">
        <f>trueraw!O146*$M147 + $N147*Y$3</f>
        <v>1.1582926829268292</v>
      </c>
      <c r="K147">
        <f t="shared" si="8"/>
        <v>-2.3782926829268289</v>
      </c>
      <c r="L147">
        <f>82 - trueraw!E146</f>
        <v>27</v>
      </c>
      <c r="M147">
        <f t="shared" si="9"/>
        <v>0.8902439024390244</v>
      </c>
      <c r="N147">
        <f t="shared" si="10"/>
        <v>0.21951219512195122</v>
      </c>
    </row>
    <row r="148" spans="1:14" x14ac:dyDescent="0.3">
      <c r="A148" t="str">
        <f>trueraw!B147</f>
        <v>Cameron Payne</v>
      </c>
      <c r="B148">
        <f>trueraw!G147*$M148 + $N148*Q$3</f>
        <v>0.42308943089430895</v>
      </c>
      <c r="C148">
        <f>trueraw!H147*$M148 + $N148*R$3</f>
        <v>0.42048780487804877</v>
      </c>
      <c r="D148">
        <f>trueraw!I147*$M148 + $N148*S$3</f>
        <v>-0.39333333333333331</v>
      </c>
      <c r="E148">
        <f>trueraw!J147*$M148 + $N148*T$3</f>
        <v>-0.68796747967479677</v>
      </c>
      <c r="F148">
        <f>trueraw!K147*$M148 + $N148*U$3</f>
        <v>-1.00130081300813</v>
      </c>
      <c r="G148">
        <f>trueraw!L147*$M148 + $N148*V$3</f>
        <v>0.63918699186991879</v>
      </c>
      <c r="H148">
        <f>trueraw!M147*$M148 + $N148*W$3</f>
        <v>-0.6580487804878048</v>
      </c>
      <c r="I148">
        <f>trueraw!N147*$M148 + $N148*X$3</f>
        <v>-0.51252032520325208</v>
      </c>
      <c r="J148">
        <f>trueraw!O147*$M148 + $N148*Y$3</f>
        <v>0.58373983739837398</v>
      </c>
      <c r="K148">
        <f t="shared" si="8"/>
        <v>-1.1866666666666668</v>
      </c>
      <c r="L148">
        <f>82 - trueraw!E147</f>
        <v>10</v>
      </c>
      <c r="M148">
        <f t="shared" si="9"/>
        <v>0.95934959349593496</v>
      </c>
      <c r="N148">
        <f t="shared" si="10"/>
        <v>8.1300813008130079E-2</v>
      </c>
    </row>
    <row r="149" spans="1:14" x14ac:dyDescent="0.3">
      <c r="A149" t="str">
        <f>trueraw!B148</f>
        <v>Nicolas Batum</v>
      </c>
      <c r="B149">
        <f>trueraw!G148*$M149 + $N149*Q$3</f>
        <v>0.15491869918699186</v>
      </c>
      <c r="C149">
        <f>trueraw!H148*$M149 + $N149*R$3</f>
        <v>-1.1341463414634148E-2</v>
      </c>
      <c r="D149">
        <f>trueraw!I148*$M149 + $N149*S$3</f>
        <v>-0.33979674796747972</v>
      </c>
      <c r="E149">
        <f>trueraw!J148*$M149 + $N149*T$3</f>
        <v>-1.0657723577235774</v>
      </c>
      <c r="F149">
        <f>trueraw!K148*$M149 + $N149*U$3</f>
        <v>-0.41260162601626016</v>
      </c>
      <c r="G149">
        <f>trueraw!L148*$M149 + $N149*V$3</f>
        <v>-0.49357723577235774</v>
      </c>
      <c r="H149">
        <f>trueraw!M148*$M149 + $N149*W$3</f>
        <v>-0.1122357723577236</v>
      </c>
      <c r="I149">
        <f>trueraw!N148*$M149 + $N149*X$3</f>
        <v>-9.0894308943089433E-2</v>
      </c>
      <c r="J149">
        <f>trueraw!O148*$M149 + $N149*Y$3</f>
        <v>1.1129674796747968</v>
      </c>
      <c r="K149">
        <f t="shared" si="8"/>
        <v>-1.2583333333333335</v>
      </c>
      <c r="L149">
        <f>82 - trueraw!E148</f>
        <v>11</v>
      </c>
      <c r="M149">
        <f t="shared" si="9"/>
        <v>0.95528455284552849</v>
      </c>
      <c r="N149">
        <f t="shared" si="10"/>
        <v>8.943089430894309E-2</v>
      </c>
    </row>
    <row r="150" spans="1:14" x14ac:dyDescent="0.3">
      <c r="A150" t="str">
        <f>trueraw!B149</f>
        <v>Terrence Ross</v>
      </c>
      <c r="B150">
        <f>trueraw!G149*$M150 + $N150*Q$3</f>
        <v>-1.2678048780487805</v>
      </c>
      <c r="C150">
        <f>trueraw!H149*$M150 + $N150*R$3</f>
        <v>1.0068292682926832</v>
      </c>
      <c r="D150">
        <f>trueraw!I149*$M150 + $N150*S$3</f>
        <v>6.0162601626016221E-3</v>
      </c>
      <c r="E150">
        <f>trueraw!J149*$M150 + $N150*T$3</f>
        <v>4.504065040650404E-2</v>
      </c>
      <c r="F150">
        <f>trueraw!K149*$M150 + $N150*U$3</f>
        <v>-0.81804878048780494</v>
      </c>
      <c r="G150">
        <f>trueraw!L149*$M150 + $N150*V$3</f>
        <v>-0.36422764227642279</v>
      </c>
      <c r="H150">
        <f>trueraw!M149*$M150 + $N150*W$3</f>
        <v>-1.2520325203252025E-2</v>
      </c>
      <c r="I150">
        <f>trueraw!N149*$M150 + $N150*X$3</f>
        <v>-0.27203252032520331</v>
      </c>
      <c r="J150">
        <f>trueraw!O149*$M150 + $N150*Y$3</f>
        <v>0.20341463414634151</v>
      </c>
      <c r="K150">
        <f t="shared" si="8"/>
        <v>-1.4733333333333334</v>
      </c>
      <c r="L150">
        <f>82 - trueraw!E149</f>
        <v>14</v>
      </c>
      <c r="M150">
        <f t="shared" si="9"/>
        <v>0.94308943089430897</v>
      </c>
      <c r="N150">
        <f t="shared" si="10"/>
        <v>0.11382113821138212</v>
      </c>
    </row>
    <row r="151" spans="1:14" x14ac:dyDescent="0.3">
      <c r="A151" t="str">
        <f>trueraw!B150</f>
        <v>Thaddeus Young</v>
      </c>
      <c r="B151">
        <f>trueraw!G150*$M151 + $N151*Q$3</f>
        <v>1.5917073170731706</v>
      </c>
      <c r="C151">
        <f>trueraw!H150*$M151 + $N151*R$3</f>
        <v>-1.2480487804878049</v>
      </c>
      <c r="D151">
        <f>trueraw!I150*$M151 + $N151*S$3</f>
        <v>-1.6756097560975609</v>
      </c>
      <c r="E151">
        <f>trueraw!J150*$M151 + $N151*T$3</f>
        <v>-0.53682926829268285</v>
      </c>
      <c r="F151">
        <f>trueraw!K150*$M151 + $N151*U$3</f>
        <v>0.11390243902439029</v>
      </c>
      <c r="G151">
        <f>trueraw!L150*$M151 + $N151*V$3</f>
        <v>0.46634146341463412</v>
      </c>
      <c r="H151">
        <f>trueraw!M150*$M151 + $N151*W$3</f>
        <v>0.10536585365853657</v>
      </c>
      <c r="I151">
        <f>trueraw!N150*$M151 + $N151*X$3</f>
        <v>-0.10097560975609754</v>
      </c>
      <c r="J151">
        <f>trueraw!O150*$M151 + $N151*Y$3</f>
        <v>-0.14097560975609758</v>
      </c>
      <c r="K151">
        <f t="shared" si="8"/>
        <v>-1.4251219512195124</v>
      </c>
      <c r="L151">
        <f>82 - trueraw!E150</f>
        <v>12</v>
      </c>
      <c r="M151">
        <f t="shared" si="9"/>
        <v>0.95121951219512191</v>
      </c>
      <c r="N151">
        <f t="shared" si="10"/>
        <v>9.7560975609756087E-2</v>
      </c>
    </row>
    <row r="152" spans="1:14" x14ac:dyDescent="0.3">
      <c r="A152" t="str">
        <f>trueraw!B151</f>
        <v>Seth Curry</v>
      </c>
      <c r="B152">
        <f>trueraw!G151*$M152 + $N152*Q$3</f>
        <v>7.926829268292683E-2</v>
      </c>
      <c r="C152">
        <f>trueraw!H151*$M152 + $N152*R$3</f>
        <v>0.45463414634146337</v>
      </c>
      <c r="D152">
        <f>trueraw!I151*$M152 + $N152*S$3</f>
        <v>0.43609756097560975</v>
      </c>
      <c r="E152">
        <f>trueraw!J151*$M152 + $N152*T$3</f>
        <v>-0.27999999999999997</v>
      </c>
      <c r="F152">
        <f>trueraw!K151*$M152 + $N152*U$3</f>
        <v>-1.1797560975609755</v>
      </c>
      <c r="G152">
        <f>trueraw!L151*$M152 + $N152*V$3</f>
        <v>-0.13292682926829266</v>
      </c>
      <c r="H152">
        <f>trueraw!M151*$M152 + $N152*W$3</f>
        <v>-0.39878048780487807</v>
      </c>
      <c r="I152">
        <f>trueraw!N151*$M152 + $N152*X$3</f>
        <v>-1.0712195121951218</v>
      </c>
      <c r="J152">
        <f>trueraw!O151*$M152 + $N152*Y$3</f>
        <v>0.66756097560975602</v>
      </c>
      <c r="K152">
        <f t="shared" si="8"/>
        <v>-1.4251219512195124</v>
      </c>
      <c r="L152">
        <f>82 - trueraw!E151</f>
        <v>12</v>
      </c>
      <c r="M152">
        <f t="shared" si="9"/>
        <v>0.95121951219512191</v>
      </c>
      <c r="N152">
        <f t="shared" si="10"/>
        <v>9.7560975609756087E-2</v>
      </c>
    </row>
    <row r="153" spans="1:14" x14ac:dyDescent="0.3">
      <c r="A153" t="str">
        <f>trueraw!B152</f>
        <v>RJ Barrett</v>
      </c>
      <c r="B153">
        <f>trueraw!G152*$M153 + $N153*Q$3</f>
        <v>-0.48808943089430895</v>
      </c>
      <c r="C153">
        <f>trueraw!H152*$M153 + $N153*R$3</f>
        <v>-0.28288617886178863</v>
      </c>
      <c r="D153">
        <f>trueraw!I152*$M153 + $N153*S$3</f>
        <v>7.4146341463414617E-2</v>
      </c>
      <c r="E153">
        <f>trueraw!J152*$M153 + $N153*T$3</f>
        <v>0.70686991869918703</v>
      </c>
      <c r="F153">
        <f>trueraw!K152*$M153 + $N153*U$3</f>
        <v>0.3010975609756098</v>
      </c>
      <c r="G153">
        <f>trueraw!L152*$M153 + $N153*V$3</f>
        <v>0.11121951219512197</v>
      </c>
      <c r="H153">
        <f>trueraw!M152*$M153 + $N153*W$3</f>
        <v>-0.54634146341463419</v>
      </c>
      <c r="I153">
        <f>trueraw!N152*$M153 + $N153*X$3</f>
        <v>-0.58491869918699191</v>
      </c>
      <c r="J153">
        <f>trueraw!O152*$M153 + $N153*Y$3</f>
        <v>-0.38906504065040648</v>
      </c>
      <c r="K153">
        <f t="shared" si="8"/>
        <v>-1.0979674796747969</v>
      </c>
      <c r="L153">
        <f>82 - trueraw!E152</f>
        <v>7</v>
      </c>
      <c r="M153">
        <f t="shared" si="9"/>
        <v>0.97154471544715448</v>
      </c>
      <c r="N153">
        <f t="shared" si="10"/>
        <v>5.6910569105691061E-2</v>
      </c>
    </row>
    <row r="154" spans="1:14" x14ac:dyDescent="0.3">
      <c r="A154" t="str">
        <f>trueraw!B153</f>
        <v>Dillon Brooks</v>
      </c>
      <c r="B154">
        <f>trueraw!G153*$M154 + $N154*Q$3</f>
        <v>-1.2105691056910568</v>
      </c>
      <c r="C154">
        <f>trueraw!H153*$M154 + $N154*R$3</f>
        <v>0.55983739837398372</v>
      </c>
      <c r="D154">
        <f>trueraw!I153*$M154 + $N154*S$3</f>
        <v>0.14609756097560977</v>
      </c>
      <c r="E154">
        <f>trueraw!J153*$M154 + $N154*T$3</f>
        <v>0.45422764227642287</v>
      </c>
      <c r="F154">
        <f>trueraw!K153*$M154 + $N154*U$3</f>
        <v>-0.94601626016260165</v>
      </c>
      <c r="G154">
        <f>trueraw!L153*$M154 + $N154*V$3</f>
        <v>-0.32715447154471544</v>
      </c>
      <c r="H154">
        <f>trueraw!M153*$M154 + $N154*W$3</f>
        <v>0.71268292682926837</v>
      </c>
      <c r="I154">
        <f>trueraw!N153*$M154 + $N154*X$3</f>
        <v>-0.3895934959349594</v>
      </c>
      <c r="J154">
        <f>trueraw!O153*$M154 + $N154*Y$3</f>
        <v>-0.16861788617886178</v>
      </c>
      <c r="K154">
        <f t="shared" si="8"/>
        <v>-1.1691056910569102</v>
      </c>
      <c r="L154">
        <f>82 - trueraw!E153</f>
        <v>8</v>
      </c>
      <c r="M154">
        <f t="shared" si="9"/>
        <v>0.96747967479674801</v>
      </c>
      <c r="N154">
        <f t="shared" si="10"/>
        <v>6.5040650406504058E-2</v>
      </c>
    </row>
    <row r="155" spans="1:14" x14ac:dyDescent="0.3">
      <c r="A155" t="str">
        <f>trueraw!B154</f>
        <v>Daniel Theis</v>
      </c>
      <c r="B155">
        <f>trueraw!G154*$M155 + $N155*Q$3</f>
        <v>1.2017073170731707</v>
      </c>
      <c r="C155">
        <f>trueraw!H154*$M155 + $N155*R$3</f>
        <v>-0.92463414634146335</v>
      </c>
      <c r="D155">
        <f>trueraw!I154*$M155 + $N155*S$3</f>
        <v>-1.0287804878048781</v>
      </c>
      <c r="E155">
        <f>trueraw!J154*$M155 + $N155*T$3</f>
        <v>-0.70804878048780484</v>
      </c>
      <c r="F155">
        <f>trueraw!K154*$M155 + $N155*U$3</f>
        <v>8.5365853658536606E-2</v>
      </c>
      <c r="G155">
        <f>trueraw!L154*$M155 + $N155*V$3</f>
        <v>-0.65609756097560978</v>
      </c>
      <c r="H155">
        <f>trueraw!M154*$M155 + $N155*W$3</f>
        <v>-0.93146341463414628</v>
      </c>
      <c r="I155">
        <f>trueraw!N154*$M155 + $N155*X$3</f>
        <v>0.67902439024390238</v>
      </c>
      <c r="J155">
        <f>trueraw!O154*$M155 + $N155*Y$3</f>
        <v>0.79121951219512199</v>
      </c>
      <c r="K155">
        <f t="shared" si="8"/>
        <v>-1.4917073170731709</v>
      </c>
      <c r="L155">
        <f>82 - trueraw!E154</f>
        <v>12</v>
      </c>
      <c r="M155">
        <f t="shared" si="9"/>
        <v>0.95121951219512191</v>
      </c>
      <c r="N155">
        <f t="shared" si="10"/>
        <v>9.7560975609756087E-2</v>
      </c>
    </row>
    <row r="156" spans="1:14" x14ac:dyDescent="0.3">
      <c r="A156" t="str">
        <f>trueraw!B155</f>
        <v>Donte DiVincenzo</v>
      </c>
      <c r="B156">
        <f>trueraw!G155*$M156 + $N156*Q$3</f>
        <v>-0.60504065040650401</v>
      </c>
      <c r="C156">
        <f>trueraw!H155*$M156 + $N156*R$3</f>
        <v>-0.23121951219512193</v>
      </c>
      <c r="D156">
        <f>trueraw!I155*$M156 + $N156*S$3</f>
        <v>-1.609756097560977E-2</v>
      </c>
      <c r="E156">
        <f>trueraw!J155*$M156 + $N156*T$3</f>
        <v>-0.82</v>
      </c>
      <c r="F156">
        <f>trueraw!K155*$M156 + $N156*U$3</f>
        <v>-9.3495934959349603E-2</v>
      </c>
      <c r="G156">
        <f>trueraw!L155*$M156 + $N156*V$3</f>
        <v>-0.11544715447154469</v>
      </c>
      <c r="H156">
        <f>trueraw!M155*$M156 + $N156*W$3</f>
        <v>7.5284552845528374E-2</v>
      </c>
      <c r="I156">
        <f>trueraw!N155*$M156 + $N156*X$3</f>
        <v>-0.94845528455284556</v>
      </c>
      <c r="J156">
        <f>trueraw!O155*$M156 + $N156*Y$3</f>
        <v>0.53479674796747967</v>
      </c>
      <c r="K156">
        <f t="shared" si="8"/>
        <v>-2.219674796747968</v>
      </c>
      <c r="L156">
        <f>82 - trueraw!E155</f>
        <v>22</v>
      </c>
      <c r="M156">
        <f t="shared" si="9"/>
        <v>0.91056910569105687</v>
      </c>
      <c r="N156">
        <f t="shared" si="10"/>
        <v>0.17886178861788618</v>
      </c>
    </row>
    <row r="157" spans="1:14" x14ac:dyDescent="0.3">
      <c r="A157" t="str">
        <f>trueraw!B156</f>
        <v>Jae Crowder</v>
      </c>
      <c r="B157">
        <f>trueraw!G156*$M157 + $N157*Q$3</f>
        <v>-0.88162601626016257</v>
      </c>
      <c r="C157">
        <f>trueraw!H156*$M157 + $N157*R$3</f>
        <v>-7.8373983739837408E-2</v>
      </c>
      <c r="D157">
        <f>trueraw!I156*$M157 + $N157*S$3</f>
        <v>0.72910569105691059</v>
      </c>
      <c r="E157">
        <f>trueraw!J156*$M157 + $N157*T$3</f>
        <v>-0.6495934959349593</v>
      </c>
      <c r="F157">
        <f>trueraw!K156*$M157 + $N157*U$3</f>
        <v>-0.24341463414634146</v>
      </c>
      <c r="G157">
        <f>trueraw!L156*$M157 + $N157*V$3</f>
        <v>-0.44487804878048787</v>
      </c>
      <c r="H157">
        <f>trueraw!M156*$M157 + $N157*W$3</f>
        <v>-0.4086178861788618</v>
      </c>
      <c r="I157">
        <f>trueraw!N156*$M157 + $N157*X$3</f>
        <v>-0.40699186991869918</v>
      </c>
      <c r="J157">
        <f>trueraw!O156*$M157 + $N157*Y$3</f>
        <v>0.90991869918699186</v>
      </c>
      <c r="K157">
        <f t="shared" si="8"/>
        <v>-1.4744715447154475</v>
      </c>
      <c r="L157">
        <f>82 - trueraw!E156</f>
        <v>10</v>
      </c>
      <c r="M157">
        <f t="shared" si="9"/>
        <v>0.95934959349593496</v>
      </c>
      <c r="N157">
        <f t="shared" si="10"/>
        <v>8.1300813008130079E-2</v>
      </c>
    </row>
    <row r="158" spans="1:14" x14ac:dyDescent="0.3">
      <c r="A158" t="str">
        <f>trueraw!B157</f>
        <v>Bojan Bogdanovic</v>
      </c>
      <c r="B158">
        <f>trueraw!G157*$M158 + $N158*Q$3</f>
        <v>-0.71390243902439021</v>
      </c>
      <c r="C158">
        <f>trueraw!H157*$M158 + $N158*R$3</f>
        <v>1.3372357723577237</v>
      </c>
      <c r="D158">
        <f>trueraw!I157*$M158 + $N158*S$3</f>
        <v>0.84747967479674813</v>
      </c>
      <c r="E158">
        <f>trueraw!J157*$M158 + $N158*T$3</f>
        <v>0.51243902439024391</v>
      </c>
      <c r="F158">
        <f>trueraw!K157*$M158 + $N158*U$3</f>
        <v>-0.47</v>
      </c>
      <c r="G158">
        <f>trueraw!L157*$M158 + $N158*V$3</f>
        <v>-0.49016260162601627</v>
      </c>
      <c r="H158">
        <f>trueraw!M157*$M158 + $N158*W$3</f>
        <v>-0.82666666666666666</v>
      </c>
      <c r="I158">
        <f>trueraw!N157*$M158 + $N158*X$3</f>
        <v>-1.0237398373983739</v>
      </c>
      <c r="J158">
        <f>trueraw!O157*$M158 + $N158*Y$3</f>
        <v>-0.2343089430894309</v>
      </c>
      <c r="K158">
        <f t="shared" si="8"/>
        <v>-1.0616260162601623</v>
      </c>
      <c r="L158">
        <f>82 - trueraw!E157</f>
        <v>4</v>
      </c>
      <c r="M158">
        <f t="shared" si="9"/>
        <v>0.98373983739837401</v>
      </c>
      <c r="N158">
        <f t="shared" si="10"/>
        <v>3.2520325203252029E-2</v>
      </c>
    </row>
    <row r="159" spans="1:14" x14ac:dyDescent="0.3">
      <c r="A159" t="str">
        <f>trueraw!B158</f>
        <v>Josh Hart</v>
      </c>
      <c r="B159">
        <f>trueraw!G158*$M159 + $N159*Q$3</f>
        <v>-0.22829268292682925</v>
      </c>
      <c r="C159">
        <f>trueraw!H158*$M159 + $N159*R$3</f>
        <v>8.2073170731707307E-2</v>
      </c>
      <c r="D159">
        <f>trueraw!I158*$M159 + $N159*S$3</f>
        <v>-0.63841463414634148</v>
      </c>
      <c r="E159">
        <f>trueraw!J158*$M159 + $N159*T$3</f>
        <v>-0.9309756097560975</v>
      </c>
      <c r="F159">
        <f>trueraw!K158*$M159 + $N159*U$3</f>
        <v>0.79231707317073163</v>
      </c>
      <c r="G159">
        <f>trueraw!L158*$M159 + $N159*V$3</f>
        <v>-0.45975609756097557</v>
      </c>
      <c r="H159">
        <f>trueraw!M158*$M159 + $N159*W$3</f>
        <v>-0.61560975609756097</v>
      </c>
      <c r="I159">
        <f>trueraw!N158*$M159 + $N159*X$3</f>
        <v>-0.7040243902439024</v>
      </c>
      <c r="J159">
        <f>trueraw!O158*$M159 + $N159*Y$3</f>
        <v>0.81024390243902433</v>
      </c>
      <c r="K159">
        <f t="shared" si="8"/>
        <v>-1.892439024390244</v>
      </c>
      <c r="L159">
        <f>82 - trueraw!E158</f>
        <v>15</v>
      </c>
      <c r="M159">
        <f t="shared" si="9"/>
        <v>0.93902439024390238</v>
      </c>
      <c r="N159">
        <f t="shared" si="10"/>
        <v>0.12195121951219512</v>
      </c>
    </row>
    <row r="160" spans="1:14" x14ac:dyDescent="0.3">
      <c r="A160" t="str">
        <f>trueraw!B159</f>
        <v>Oshae Brissett</v>
      </c>
      <c r="B160">
        <f>trueraw!G159*$M160 + $N160*Q$3</f>
        <v>0.33284552845528459</v>
      </c>
      <c r="C160">
        <f>trueraw!H159*$M160 + $N160*R$3</f>
        <v>-6.7317073170731698E-2</v>
      </c>
      <c r="D160">
        <f>trueraw!I159*$M160 + $N160*S$3</f>
        <v>-0.71723577235772362</v>
      </c>
      <c r="E160">
        <f>trueraw!J159*$M160 + $N160*T$3</f>
        <v>-1.0567479674796747</v>
      </c>
      <c r="F160">
        <f>trueraw!K159*$M160 + $N160*U$3</f>
        <v>-0.61252032520325206</v>
      </c>
      <c r="G160">
        <f>trueraw!L159*$M160 + $N160*V$3</f>
        <v>-1.2536585365853659</v>
      </c>
      <c r="H160">
        <f>trueraw!M159*$M160 + $N160*W$3</f>
        <v>-0.88991869918699185</v>
      </c>
      <c r="I160">
        <f>trueraw!N159*$M160 + $N160*X$3</f>
        <v>0.26260162601626014</v>
      </c>
      <c r="J160">
        <f>trueraw!O159*$M160 + $N160*Y$3</f>
        <v>1.6092682926829267</v>
      </c>
      <c r="K160">
        <f t="shared" si="8"/>
        <v>-2.3926829268292682</v>
      </c>
      <c r="L160">
        <f>82 - trueraw!E159</f>
        <v>22</v>
      </c>
      <c r="M160">
        <f t="shared" si="9"/>
        <v>0.91056910569105687</v>
      </c>
      <c r="N160">
        <f t="shared" si="10"/>
        <v>0.17886178861788618</v>
      </c>
    </row>
    <row r="161" spans="1:14" x14ac:dyDescent="0.3">
      <c r="A161" t="str">
        <f>trueraw!B160</f>
        <v>Dennis Schroder</v>
      </c>
      <c r="B161">
        <f>trueraw!G160*$M161 + $N161*Q$3</f>
        <v>-0.64943089430894319</v>
      </c>
      <c r="C161">
        <f>trueraw!H160*$M161 + $N161*R$3</f>
        <v>1.0726016260162603</v>
      </c>
      <c r="D161">
        <f>trueraw!I160*$M161 + $N161*S$3</f>
        <v>-0.67626016260162602</v>
      </c>
      <c r="E161">
        <f>trueraw!J160*$M161 + $N161*T$3</f>
        <v>-4.8780487804872541E-4</v>
      </c>
      <c r="F161">
        <f>trueraw!K160*$M161 + $N161*U$3</f>
        <v>-0.81056910569105689</v>
      </c>
      <c r="G161">
        <f>trueraw!L160*$M161 + $N161*V$3</f>
        <v>1.2498373983739837</v>
      </c>
      <c r="H161">
        <f>trueraw!M160*$M161 + $N161*W$3</f>
        <v>0.21926829268292689</v>
      </c>
      <c r="I161">
        <f>trueraw!N160*$M161 + $N161*X$3</f>
        <v>-0.87333333333333329</v>
      </c>
      <c r="J161">
        <f>trueraw!O160*$M161 + $N161*Y$3</f>
        <v>-0.97162601626016265</v>
      </c>
      <c r="K161">
        <f t="shared" si="8"/>
        <v>-1.44</v>
      </c>
      <c r="L161">
        <f>82 - trueraw!E160</f>
        <v>8</v>
      </c>
      <c r="M161">
        <f t="shared" si="9"/>
        <v>0.96747967479674801</v>
      </c>
      <c r="N161">
        <f t="shared" si="10"/>
        <v>6.5040650406504058E-2</v>
      </c>
    </row>
    <row r="162" spans="1:14" x14ac:dyDescent="0.3">
      <c r="A162" t="str">
        <f>trueraw!B161</f>
        <v>Malik Beasley</v>
      </c>
      <c r="B162">
        <f>trueraw!G161*$M162 + $N162*Q$3</f>
        <v>-0.59020325203252033</v>
      </c>
      <c r="C162">
        <f>trueraw!H161*$M162 + $N162*R$3</f>
        <v>0.24658536585365853</v>
      </c>
      <c r="D162">
        <f>trueraw!I161*$M162 + $N162*S$3</f>
        <v>1.0262601626016261</v>
      </c>
      <c r="E162">
        <f>trueraw!J161*$M162 + $N162*T$3</f>
        <v>0.18565040650406511</v>
      </c>
      <c r="F162">
        <f>trueraw!K161*$M162 + $N162*U$3</f>
        <v>-0.71829268292682935</v>
      </c>
      <c r="G162">
        <f>trueraw!L161*$M162 + $N162*V$3</f>
        <v>-0.53178861788617882</v>
      </c>
      <c r="H162">
        <f>trueraw!M161*$M162 + $N162*W$3</f>
        <v>-0.82869918699187006</v>
      </c>
      <c r="I162">
        <f>trueraw!N161*$M162 + $N162*X$3</f>
        <v>-0.94109756097560981</v>
      </c>
      <c r="J162">
        <f>trueraw!O161*$M162 + $N162*Y$3</f>
        <v>0.45382113821138209</v>
      </c>
      <c r="K162">
        <f t="shared" si="8"/>
        <v>-1.6977642276422762</v>
      </c>
      <c r="L162">
        <f>82 - trueraw!E161</f>
        <v>11</v>
      </c>
      <c r="M162">
        <f t="shared" si="9"/>
        <v>0.95528455284552849</v>
      </c>
      <c r="N162">
        <f t="shared" si="10"/>
        <v>8.943089430894309E-2</v>
      </c>
    </row>
    <row r="163" spans="1:14" x14ac:dyDescent="0.3">
      <c r="A163" t="str">
        <f>trueraw!B162</f>
        <v>Victor Oladipo</v>
      </c>
      <c r="B163">
        <f>trueraw!G162*$M163 + $N163*Q$3</f>
        <v>-0.82398373983739848</v>
      </c>
      <c r="C163">
        <f>trueraw!H162*$M163 + $N163*R$3</f>
        <v>-0.2098780487804878</v>
      </c>
      <c r="D163">
        <f>trueraw!I162*$M163 + $N163*S$3</f>
        <v>-0.44983739837398362</v>
      </c>
      <c r="E163">
        <f>trueraw!J162*$M163 + $N163*T$3</f>
        <v>-0.49930894308943075</v>
      </c>
      <c r="F163">
        <f>trueraw!K162*$M163 + $N163*U$3</f>
        <v>-1.1149999999999998</v>
      </c>
      <c r="G163">
        <f>trueraw!L162*$M163 + $N163*V$3</f>
        <v>-0.15341463414634143</v>
      </c>
      <c r="H163">
        <f>trueraw!M162*$M163 + $N163*W$3</f>
        <v>-0.38654471544715441</v>
      </c>
      <c r="I163">
        <f>trueraw!N162*$M163 + $N163*X$3</f>
        <v>-0.89873983739837393</v>
      </c>
      <c r="J163">
        <f>trueraw!O162*$M163 + $N163*Y$3</f>
        <v>0.27772357723577223</v>
      </c>
      <c r="K163">
        <f t="shared" si="8"/>
        <v>-4.2589837398373982</v>
      </c>
      <c r="L163">
        <f>82 - trueraw!E162</f>
        <v>47</v>
      </c>
      <c r="M163">
        <f t="shared" si="9"/>
        <v>0.80894308943089432</v>
      </c>
      <c r="N163">
        <f t="shared" si="10"/>
        <v>0.38211382113821135</v>
      </c>
    </row>
    <row r="164" spans="1:14" x14ac:dyDescent="0.3">
      <c r="A164" t="str">
        <f>trueraw!B163</f>
        <v>Alperen Sengun</v>
      </c>
      <c r="B164">
        <f>trueraw!G163*$M164 + $N164*Q$3</f>
        <v>1.1065853658536584</v>
      </c>
      <c r="C164">
        <f>trueraw!H163*$M164 + $N164*R$3</f>
        <v>0.13121951219512196</v>
      </c>
      <c r="D164">
        <f>trueraw!I163*$M164 + $N164*S$3</f>
        <v>-1.3331707317073169</v>
      </c>
      <c r="E164">
        <f>trueraw!J163*$M164 + $N164*T$3</f>
        <v>-0.61292682926829256</v>
      </c>
      <c r="F164">
        <f>trueraw!K163*$M164 + $N164*U$3</f>
        <v>0.39926829268292685</v>
      </c>
      <c r="G164">
        <f>trueraw!L163*$M164 + $N164*V$3</f>
        <v>-0.91292682926829272</v>
      </c>
      <c r="H164">
        <f>trueraw!M163*$M164 + $N164*W$3</f>
        <v>-0.93146341463414628</v>
      </c>
      <c r="I164">
        <f>trueraw!N163*$M164 + $N164*X$3</f>
        <v>0.55536585365853652</v>
      </c>
      <c r="J164">
        <f>trueraw!O163*$M164 + $N164*Y$3</f>
        <v>-0.22658536585365852</v>
      </c>
      <c r="K164">
        <f t="shared" si="8"/>
        <v>-1.8246341463414635</v>
      </c>
      <c r="L164">
        <f>82 - trueraw!E163</f>
        <v>12</v>
      </c>
      <c r="M164">
        <f t="shared" si="9"/>
        <v>0.95121951219512191</v>
      </c>
      <c r="N164">
        <f t="shared" si="10"/>
        <v>9.7560975609756087E-2</v>
      </c>
    </row>
    <row r="165" spans="1:14" x14ac:dyDescent="0.3">
      <c r="A165" t="str">
        <f>trueraw!B164</f>
        <v>Ricky Rubio</v>
      </c>
      <c r="B165">
        <f>trueraw!G164*$M165 + $N165*Q$3</f>
        <v>-0.88146341463414624</v>
      </c>
      <c r="C165">
        <f>trueraw!H164*$M165 + $N165*R$3</f>
        <v>0.64487804878048782</v>
      </c>
      <c r="D165">
        <f>trueraw!I164*$M165 + $N165*S$3</f>
        <v>-0.97170731707317071</v>
      </c>
      <c r="E165">
        <f>trueraw!J164*$M165 + $N165*T$3</f>
        <v>-1.0790243902439025</v>
      </c>
      <c r="F165">
        <f>trueraw!K164*$M165 + $N165*U$3</f>
        <v>-1.0085365853658534</v>
      </c>
      <c r="G165">
        <f>trueraw!L164*$M165 + $N165*V$3</f>
        <v>1.2843902439024391</v>
      </c>
      <c r="H165">
        <f>trueraw!M164*$M165 + $N165*W$3</f>
        <v>0.88536585365853648</v>
      </c>
      <c r="I165">
        <f>trueraw!N164*$M165 + $N165*X$3</f>
        <v>-1.0997560975609755</v>
      </c>
      <c r="J165">
        <f>trueraw!O164*$M165 + $N165*Y$3</f>
        <v>0.36317073170731706</v>
      </c>
      <c r="K165">
        <f t="shared" si="8"/>
        <v>-1.8626829268292675</v>
      </c>
      <c r="L165">
        <f>82 - trueraw!E164</f>
        <v>12</v>
      </c>
      <c r="M165">
        <f t="shared" si="9"/>
        <v>0.95121951219512191</v>
      </c>
      <c r="N165">
        <f t="shared" si="10"/>
        <v>9.7560975609756087E-2</v>
      </c>
    </row>
    <row r="166" spans="1:14" x14ac:dyDescent="0.3">
      <c r="A166" t="str">
        <f>trueraw!B165</f>
        <v>Tyler Herro</v>
      </c>
      <c r="B166">
        <f>trueraw!G165*$M166 + $N166*Q$3</f>
        <v>-0.45341463414634142</v>
      </c>
      <c r="C166">
        <f>trueraw!H165*$M166 + $N166*R$3</f>
        <v>0.32146341463414635</v>
      </c>
      <c r="D166">
        <f>trueraw!I165*$M166 + $N166*S$3</f>
        <v>0.11268292682926828</v>
      </c>
      <c r="E166">
        <f>trueraw!J165*$M166 + $N166*T$3</f>
        <v>2.4390243902439046E-2</v>
      </c>
      <c r="F166">
        <f>trueraw!K165*$M166 + $N166*U$3</f>
        <v>-0.20951219512195118</v>
      </c>
      <c r="G166">
        <f>trueraw!L165*$M166 + $N166*V$3</f>
        <v>0.14292682926829267</v>
      </c>
      <c r="H166">
        <f>trueraw!M165*$M166 + $N166*W$3</f>
        <v>-1.0360975609756098</v>
      </c>
      <c r="I166">
        <f>trueraw!N165*$M166 + $N166*X$3</f>
        <v>-0.66219512195121943</v>
      </c>
      <c r="J166">
        <f>trueraw!O165*$M166 + $N166*Y$3</f>
        <v>-0.15048780487804875</v>
      </c>
      <c r="K166">
        <f t="shared" si="8"/>
        <v>-1.9102439024390241</v>
      </c>
      <c r="L166">
        <f>82 - trueraw!E165</f>
        <v>12</v>
      </c>
      <c r="M166">
        <f t="shared" si="9"/>
        <v>0.95121951219512191</v>
      </c>
      <c r="N166">
        <f t="shared" si="10"/>
        <v>9.7560975609756087E-2</v>
      </c>
    </row>
    <row r="167" spans="1:14" x14ac:dyDescent="0.3">
      <c r="A167" t="str">
        <f>trueraw!B166</f>
        <v>Monte Morris</v>
      </c>
      <c r="B167">
        <f>trueraw!G166*$M167 + $N167*Q$3</f>
        <v>0.31707317073170732</v>
      </c>
      <c r="C167">
        <f>trueraw!H166*$M167 + $N167*R$3</f>
        <v>0.22634146341463413</v>
      </c>
      <c r="D167">
        <f>trueraw!I166*$M167 + $N167*S$3</f>
        <v>-0.67682926829268286</v>
      </c>
      <c r="E167">
        <f>trueraw!J166*$M167 + $N167*T$3</f>
        <v>-0.57487804878048776</v>
      </c>
      <c r="F167">
        <f>trueraw!K166*$M167 + $N167*U$3</f>
        <v>-1.3129268292682925</v>
      </c>
      <c r="G167">
        <f>trueraw!L166*$M167 + $N167*V$3</f>
        <v>0.17146341463414635</v>
      </c>
      <c r="H167">
        <f>trueraw!M166*$M167 + $N167*W$3</f>
        <v>-0.60804878048780486</v>
      </c>
      <c r="I167">
        <f>trueraw!N166*$M167 + $N167*X$3</f>
        <v>-0.59560975609756095</v>
      </c>
      <c r="J167">
        <f>trueraw!O166*$M167 + $N167*Y$3</f>
        <v>1.1241463414634145</v>
      </c>
      <c r="K167">
        <f t="shared" si="8"/>
        <v>-1.9292682926829268</v>
      </c>
      <c r="L167">
        <f>82 - trueraw!E166</f>
        <v>12</v>
      </c>
      <c r="M167">
        <f t="shared" si="9"/>
        <v>0.95121951219512191</v>
      </c>
      <c r="N167">
        <f t="shared" si="10"/>
        <v>9.7560975609756087E-2</v>
      </c>
    </row>
    <row r="168" spans="1:14" x14ac:dyDescent="0.3">
      <c r="A168" t="str">
        <f>trueraw!B167</f>
        <v>Kyle Kuzma</v>
      </c>
      <c r="B168">
        <f>trueraw!G167*$M168 + $N168*Q$3</f>
        <v>-0.41723577235772358</v>
      </c>
      <c r="C168">
        <f>trueraw!H167*$M168 + $N168*R$3</f>
        <v>-0.37861788617886183</v>
      </c>
      <c r="D168">
        <f>trueraw!I167*$M168 + $N168*S$3</f>
        <v>0.36861788617886182</v>
      </c>
      <c r="E168">
        <f>trueraw!J167*$M168 + $N168*T$3</f>
        <v>8.6585365853658586E-2</v>
      </c>
      <c r="F168">
        <f>trueraw!K167*$M168 + $N168*U$3</f>
        <v>0.3504065040650407</v>
      </c>
      <c r="G168">
        <f>trueraw!L167*$M168 + $N168*V$3</f>
        <v>-0.54967479674796749</v>
      </c>
      <c r="H168">
        <f>trueraw!M167*$M168 + $N168*W$3</f>
        <v>-1.1835772357723577</v>
      </c>
      <c r="I168">
        <f>trueraw!N167*$M168 + $N168*X$3</f>
        <v>2.6422764227642295E-2</v>
      </c>
      <c r="J168">
        <f>trueraw!O167*$M168 + $N168*Y$3</f>
        <v>-2.3495934959349596E-2</v>
      </c>
      <c r="K168">
        <f t="shared" si="8"/>
        <v>-1.7205691056910568</v>
      </c>
      <c r="L168">
        <f>82 - trueraw!E167</f>
        <v>8</v>
      </c>
      <c r="M168">
        <f t="shared" si="9"/>
        <v>0.96747967479674801</v>
      </c>
      <c r="N168">
        <f t="shared" si="10"/>
        <v>6.5040650406504058E-2</v>
      </c>
    </row>
    <row r="169" spans="1:14" x14ac:dyDescent="0.3">
      <c r="A169" t="str">
        <f>trueraw!B168</f>
        <v>Justin Holiday</v>
      </c>
      <c r="B169">
        <f>trueraw!G168*$M169 + $N169*Q$3</f>
        <v>-0.68439024390243897</v>
      </c>
      <c r="C169">
        <f>trueraw!H168*$M169 + $N169*R$3</f>
        <v>-0.12853658536585366</v>
      </c>
      <c r="D169">
        <f>trueraw!I168*$M169 + $N169*S$3</f>
        <v>0.47365853658536589</v>
      </c>
      <c r="E169">
        <f>trueraw!J168*$M169 + $N169*T$3</f>
        <v>-0.66804878048780492</v>
      </c>
      <c r="F169">
        <f>trueraw!K168*$M169 + $N169*U$3</f>
        <v>-0.78479674796747967</v>
      </c>
      <c r="G169">
        <f>trueraw!L168*$M169 + $N169*V$3</f>
        <v>-0.67707317073170736</v>
      </c>
      <c r="H169">
        <f>trueraw!M168*$M169 + $N169*W$3</f>
        <v>-3.2520325203251599E-4</v>
      </c>
      <c r="I169">
        <f>trueraw!N168*$M169 + $N169*X$3</f>
        <v>-5.9674796747967475E-2</v>
      </c>
      <c r="J169">
        <f>trueraw!O168*$M169 + $N169*Y$3</f>
        <v>1.0543902439024391</v>
      </c>
      <c r="K169">
        <f t="shared" si="8"/>
        <v>-1.4747967479674797</v>
      </c>
      <c r="L169">
        <f>82 - trueraw!E168</f>
        <v>4</v>
      </c>
      <c r="M169">
        <f t="shared" si="9"/>
        <v>0.98373983739837401</v>
      </c>
      <c r="N169">
        <f t="shared" si="10"/>
        <v>3.2520325203252029E-2</v>
      </c>
    </row>
    <row r="170" spans="1:14" x14ac:dyDescent="0.3">
      <c r="A170" t="str">
        <f>trueraw!B169</f>
        <v>Jalen Green</v>
      </c>
      <c r="B170">
        <f>trueraw!G169*$M170 + $N170*Q$3</f>
        <v>-0.79975609756097554</v>
      </c>
      <c r="C170">
        <f>trueraw!H169*$M170 + $N170*R$3</f>
        <v>8.5243902439024383E-2</v>
      </c>
      <c r="D170">
        <f>trueraw!I169*$M170 + $N170*S$3</f>
        <v>0.67012195121951212</v>
      </c>
      <c r="E170">
        <f>trueraw!J169*$M170 + $N170*T$3</f>
        <v>0.48292682926829272</v>
      </c>
      <c r="F170">
        <f>trueraw!K169*$M170 + $N170*U$3</f>
        <v>-0.67987804878048785</v>
      </c>
      <c r="G170">
        <f>trueraw!L169*$M170 + $N170*V$3</f>
        <v>-0.27060975609756099</v>
      </c>
      <c r="H170">
        <f>trueraw!M169*$M170 + $N170*W$3</f>
        <v>0.73743902439024378</v>
      </c>
      <c r="I170">
        <f>trueraw!N169*$M170 + $N170*X$3</f>
        <v>-0.84146341463414631</v>
      </c>
      <c r="J170">
        <f>trueraw!O169*$M170 + $N170*Y$3</f>
        <v>-1.2215853658536586</v>
      </c>
      <c r="K170">
        <f t="shared" si="8"/>
        <v>-1.8375609756097564</v>
      </c>
      <c r="L170">
        <f>82 - trueraw!E169</f>
        <v>9</v>
      </c>
      <c r="M170">
        <f t="shared" si="9"/>
        <v>0.96341463414634143</v>
      </c>
      <c r="N170">
        <f t="shared" si="10"/>
        <v>7.3170731707317069E-2</v>
      </c>
    </row>
    <row r="171" spans="1:14" x14ac:dyDescent="0.3">
      <c r="A171" t="str">
        <f>trueraw!B170</f>
        <v>Aleksej Pokusevski</v>
      </c>
      <c r="B171">
        <f>trueraw!G170*$M171 + $N171*Q$3</f>
        <v>-0.61512195121951219</v>
      </c>
      <c r="C171">
        <f>trueraw!H170*$M171 + $N171*R$3</f>
        <v>-9.707317073170732E-2</v>
      </c>
      <c r="D171">
        <f>trueraw!I170*$M171 + $N171*S$3</f>
        <v>0.18878048780487805</v>
      </c>
      <c r="E171">
        <f>trueraw!J170*$M171 + $N171*T$3</f>
        <v>-0.22292682926829263</v>
      </c>
      <c r="F171">
        <f>trueraw!K170*$M171 + $N171*U$3</f>
        <v>0.15195121951219515</v>
      </c>
      <c r="G171">
        <f>trueraw!L170*$M171 + $N171*V$3</f>
        <v>-0.19</v>
      </c>
      <c r="H171">
        <f>trueraw!M170*$M171 + $N171*W$3</f>
        <v>-1.2739024390243903</v>
      </c>
      <c r="I171">
        <f>trueraw!N170*$M171 + $N171*X$3</f>
        <v>1.0309756097560976</v>
      </c>
      <c r="J171">
        <f>trueraw!O170*$M171 + $N171*Y$3</f>
        <v>-1.0636585365853659</v>
      </c>
      <c r="K171">
        <f t="shared" si="8"/>
        <v>-2.0909756097560979</v>
      </c>
      <c r="L171">
        <f>82 - trueraw!E170</f>
        <v>12</v>
      </c>
      <c r="M171">
        <f t="shared" si="9"/>
        <v>0.95121951219512191</v>
      </c>
      <c r="N171">
        <f t="shared" si="10"/>
        <v>9.7560975609756087E-2</v>
      </c>
    </row>
    <row r="172" spans="1:14" x14ac:dyDescent="0.3">
      <c r="A172" t="str">
        <f>trueraw!B171</f>
        <v>Nicolas Claxton</v>
      </c>
      <c r="B172">
        <f>trueraw!G171*$M172 + $N172*Q$3</f>
        <v>1.6497560975609755</v>
      </c>
      <c r="C172">
        <f>trueraw!H171*$M172 + $N172*R$3</f>
        <v>-2.5941463414634143</v>
      </c>
      <c r="D172">
        <f>trueraw!I171*$M172 + $N172*S$3</f>
        <v>-1.8779268292682925</v>
      </c>
      <c r="E172">
        <f>trueraw!J171*$M172 + $N172*T$3</f>
        <v>-1.109390243902439</v>
      </c>
      <c r="F172">
        <f>trueraw!K171*$M172 + $N172*U$3</f>
        <v>0.10682926829268294</v>
      </c>
      <c r="G172">
        <f>trueraw!L171*$M172 + $N172*V$3</f>
        <v>-1.032560975609756</v>
      </c>
      <c r="H172">
        <f>trueraw!M171*$M172 + $N172*W$3</f>
        <v>-0.50292682926829269</v>
      </c>
      <c r="I172">
        <f>trueraw!N171*$M172 + $N172*X$3</f>
        <v>1.8219512195121952</v>
      </c>
      <c r="J172">
        <f>trueraw!O171*$M172 + $N172*Y$3</f>
        <v>1.2140243902439025</v>
      </c>
      <c r="K172">
        <f t="shared" si="8"/>
        <v>-2.324390243902438</v>
      </c>
      <c r="L172">
        <f>82 - trueraw!E171</f>
        <v>15</v>
      </c>
      <c r="M172">
        <f t="shared" si="9"/>
        <v>0.93902439024390238</v>
      </c>
      <c r="N172">
        <f t="shared" si="10"/>
        <v>0.12195121951219512</v>
      </c>
    </row>
    <row r="173" spans="1:14" x14ac:dyDescent="0.3">
      <c r="A173" t="str">
        <f>trueraw!B172</f>
        <v>Patrick Williams</v>
      </c>
      <c r="B173">
        <f>trueraw!G172*$M173 + $N173*Q$3</f>
        <v>0.44073170731707317</v>
      </c>
      <c r="C173">
        <f>trueraw!H172*$M173 + $N173*R$3</f>
        <v>-0.39195121951219508</v>
      </c>
      <c r="D173">
        <f>trueraw!I172*$M173 + $N173*S$3</f>
        <v>-0.97170731707317071</v>
      </c>
      <c r="E173">
        <f>trueraw!J172*$M173 + $N173*T$3</f>
        <v>-0.68902439024390238</v>
      </c>
      <c r="F173">
        <f>trueraw!K172*$M173 + $N173*U$3</f>
        <v>-0.1714634146341463</v>
      </c>
      <c r="G173">
        <f>trueraw!L172*$M173 + $N173*V$3</f>
        <v>-0.77024390243902441</v>
      </c>
      <c r="H173">
        <f>trueraw!M172*$M173 + $N173*W$3</f>
        <v>2.9268292682926855E-2</v>
      </c>
      <c r="I173">
        <f>trueraw!N172*$M173 + $N173*X$3</f>
        <v>9.8780487804878067E-2</v>
      </c>
      <c r="J173">
        <f>trueraw!O172*$M173 + $N173*Y$3</f>
        <v>0.22999999999999998</v>
      </c>
      <c r="K173">
        <f t="shared" si="8"/>
        <v>-2.1956097560975611</v>
      </c>
      <c r="L173">
        <f>82 - trueraw!E172</f>
        <v>12</v>
      </c>
      <c r="M173">
        <f t="shared" si="9"/>
        <v>0.95121951219512191</v>
      </c>
      <c r="N173">
        <f t="shared" si="10"/>
        <v>9.7560975609756087E-2</v>
      </c>
    </row>
    <row r="174" spans="1:14" x14ac:dyDescent="0.3">
      <c r="A174" t="str">
        <f>trueraw!B173</f>
        <v>Desmond Bane</v>
      </c>
      <c r="B174">
        <f>trueraw!G173*$M174 + $N174*Q$3</f>
        <v>2.8780487804878047E-2</v>
      </c>
      <c r="C174">
        <f>trueraw!H173*$M174 + $N174*R$3</f>
        <v>0.20085365853658535</v>
      </c>
      <c r="D174">
        <f>trueraw!I173*$M174 + $N174*S$3</f>
        <v>0.21731707317073168</v>
      </c>
      <c r="E174">
        <f>trueraw!J173*$M174 + $N174*T$3</f>
        <v>-0.56719512195121946</v>
      </c>
      <c r="F174">
        <f>trueraw!K173*$M174 + $N174*U$3</f>
        <v>-0.66060975609756101</v>
      </c>
      <c r="G174">
        <f>trueraw!L173*$M174 + $N174*V$3</f>
        <v>-0.49219512195121951</v>
      </c>
      <c r="H174">
        <f>trueraw!M173*$M174 + $N174*W$3</f>
        <v>-0.65951219512195114</v>
      </c>
      <c r="I174">
        <f>trueraw!N173*$M174 + $N174*X$3</f>
        <v>-0.77402439024390235</v>
      </c>
      <c r="J174">
        <f>trueraw!O173*$M174 + $N174*Y$3</f>
        <v>0.71487804878048777</v>
      </c>
      <c r="K174">
        <f t="shared" si="8"/>
        <v>-1.9917073170731703</v>
      </c>
      <c r="L174">
        <f>82 - trueraw!E173</f>
        <v>9</v>
      </c>
      <c r="M174">
        <f t="shared" si="9"/>
        <v>0.96341463414634143</v>
      </c>
      <c r="N174">
        <f t="shared" si="10"/>
        <v>7.3170731707317069E-2</v>
      </c>
    </row>
    <row r="175" spans="1:14" x14ac:dyDescent="0.3">
      <c r="A175" t="str">
        <f>trueraw!B174</f>
        <v>Marvin Bagley III</v>
      </c>
      <c r="B175">
        <f>trueraw!G174*$M175 + $N175*Q$3</f>
        <v>0.86634146341463414</v>
      </c>
      <c r="C175">
        <f>trueraw!H174*$M175 + $N175*R$3</f>
        <v>-0.81170731707317079</v>
      </c>
      <c r="D175">
        <f>trueraw!I174*$M175 + $N175*S$3</f>
        <v>-1.0227642276422764</v>
      </c>
      <c r="E175">
        <f>trueraw!J174*$M175 + $N175*T$3</f>
        <v>-0.20203252032520322</v>
      </c>
      <c r="F175">
        <f>trueraw!K174*$M175 + $N175*U$3</f>
        <v>0.66804878048780503</v>
      </c>
      <c r="G175">
        <f>trueraw!L174*$M175 + $N175*V$3</f>
        <v>-1.0826016260162601</v>
      </c>
      <c r="H175">
        <f>trueraw!M174*$M175 + $N175*W$3</f>
        <v>-1.3505691056910569</v>
      </c>
      <c r="I175">
        <f>trueraw!N174*$M175 + $N175*X$3</f>
        <v>-0.28268292682926827</v>
      </c>
      <c r="J175">
        <f>trueraw!O174*$M175 + $N175*Y$3</f>
        <v>0.45105691056910568</v>
      </c>
      <c r="K175">
        <f t="shared" si="8"/>
        <v>-2.7669105691056908</v>
      </c>
      <c r="L175">
        <f>82 - trueraw!E174</f>
        <v>20</v>
      </c>
      <c r="M175">
        <f t="shared" si="9"/>
        <v>0.91869918699186992</v>
      </c>
      <c r="N175">
        <f t="shared" si="10"/>
        <v>0.16260162601626016</v>
      </c>
    </row>
    <row r="176" spans="1:14" x14ac:dyDescent="0.3">
      <c r="A176" t="str">
        <f>trueraw!B175</f>
        <v>Trevor Ariza</v>
      </c>
      <c r="B176">
        <f>trueraw!G175*$M176 + $N176*Q$3</f>
        <v>-0.23983739837398374</v>
      </c>
      <c r="C176">
        <f>trueraw!H175*$M176 + $N176*R$3</f>
        <v>4.487804878048781E-2</v>
      </c>
      <c r="D176">
        <f>trueraw!I175*$M176 + $N176*S$3</f>
        <v>-0.44666666666666666</v>
      </c>
      <c r="E176">
        <f>trueraw!J175*$M176 + $N176*T$3</f>
        <v>-0.99235772357723584</v>
      </c>
      <c r="F176">
        <f>trueraw!K175*$M176 + $N176*U$3</f>
        <v>-0.59170731707317081</v>
      </c>
      <c r="G176">
        <f>trueraw!L175*$M176 + $N176*V$3</f>
        <v>-0.79804878048780492</v>
      </c>
      <c r="H176">
        <f>trueraw!M175*$M176 + $N176*W$3</f>
        <v>-0.40861788617886186</v>
      </c>
      <c r="I176">
        <f>trueraw!N175*$M176 + $N176*X$3</f>
        <v>-0.24373983739837402</v>
      </c>
      <c r="J176">
        <f>trueraw!O175*$M176 + $N176*Y$3</f>
        <v>1.3256910569105691</v>
      </c>
      <c r="K176">
        <f t="shared" si="8"/>
        <v>-2.3504065040650404</v>
      </c>
      <c r="L176">
        <f>82 - trueraw!E175</f>
        <v>14</v>
      </c>
      <c r="M176">
        <f t="shared" si="9"/>
        <v>0.94308943089430897</v>
      </c>
      <c r="N176">
        <f t="shared" si="10"/>
        <v>0.11382113821138212</v>
      </c>
    </row>
    <row r="177" spans="1:14" x14ac:dyDescent="0.3">
      <c r="A177" t="str">
        <f>trueraw!B176</f>
        <v>Cameron Johnson</v>
      </c>
      <c r="B177">
        <f>trueraw!G176*$M177 + $N177*Q$3</f>
        <v>-0.61300813008130084</v>
      </c>
      <c r="C177">
        <f>trueraw!H176*$M177 + $N177*R$3</f>
        <v>9.4308943089430899E-2</v>
      </c>
      <c r="D177">
        <f>trueraw!I176*$M177 + $N177*S$3</f>
        <v>0.47967479674796754</v>
      </c>
      <c r="E177">
        <f>trueraw!J176*$M177 + $N177*T$3</f>
        <v>-0.53447154471544711</v>
      </c>
      <c r="F177">
        <f>trueraw!K176*$M177 + $N177*U$3</f>
        <v>-0.58878048780487802</v>
      </c>
      <c r="G177">
        <f>trueraw!L176*$M177 + $N177*V$3</f>
        <v>-0.7039024390243902</v>
      </c>
      <c r="H177">
        <f>trueraw!M176*$M177 + $N177*W$3</f>
        <v>-0.70601626016260166</v>
      </c>
      <c r="I177">
        <f>trueraw!N176*$M177 + $N177*X$3</f>
        <v>-0.56048780487804872</v>
      </c>
      <c r="J177">
        <f>trueraw!O176*$M177 + $N177*Y$3</f>
        <v>1.0250406504065042</v>
      </c>
      <c r="K177">
        <f t="shared" si="8"/>
        <v>-2.107642276422764</v>
      </c>
      <c r="L177">
        <f>82 - trueraw!E176</f>
        <v>10</v>
      </c>
      <c r="M177">
        <f t="shared" si="9"/>
        <v>0.95934959349593496</v>
      </c>
      <c r="N177">
        <f t="shared" si="10"/>
        <v>8.1300813008130079E-2</v>
      </c>
    </row>
    <row r="178" spans="1:14" x14ac:dyDescent="0.3">
      <c r="A178" t="str">
        <f>trueraw!B177</f>
        <v>Juan Toscano-Anderson</v>
      </c>
      <c r="B178">
        <f>trueraw!G177*$M178 + $N178*Q$3</f>
        <v>0.76926829268292685</v>
      </c>
      <c r="C178">
        <f>trueraw!H177*$M178 + $N178*R$3</f>
        <v>-0.1248780487804878</v>
      </c>
      <c r="D178">
        <f>trueraw!I177*$M178 + $N178*S$3</f>
        <v>-1.1445528455284553</v>
      </c>
      <c r="E178">
        <f>trueraw!J177*$M178 + $N178*T$3</f>
        <v>-1.3413008130081299</v>
      </c>
      <c r="F178">
        <f>trueraw!K177*$M178 + $N178*U$3</f>
        <v>-0.38422764227642281</v>
      </c>
      <c r="G178">
        <f>trueraw!L177*$M178 + $N178*V$3</f>
        <v>-0.10959349593495937</v>
      </c>
      <c r="H178">
        <f>trueraw!M177*$M178 + $N178*W$3</f>
        <v>-0.43691056910569109</v>
      </c>
      <c r="I178">
        <f>trueraw!N177*$M178 + $N178*X$3</f>
        <v>-0.20601626016260166</v>
      </c>
      <c r="J178">
        <f>trueraw!O177*$M178 + $N178*Y$3</f>
        <v>0.58065040650406519</v>
      </c>
      <c r="K178">
        <f t="shared" si="8"/>
        <v>-2.397560975609756</v>
      </c>
      <c r="L178">
        <f>82 - trueraw!E177</f>
        <v>14</v>
      </c>
      <c r="M178">
        <f t="shared" si="9"/>
        <v>0.94308943089430897</v>
      </c>
      <c r="N178">
        <f t="shared" si="10"/>
        <v>0.11382113821138212</v>
      </c>
    </row>
    <row r="179" spans="1:14" x14ac:dyDescent="0.3">
      <c r="A179" t="str">
        <f>trueraw!B178</f>
        <v>Enes Kanter</v>
      </c>
      <c r="B179">
        <f>trueraw!G178*$M179 + $N179*Q$3</f>
        <v>1.5074796747967478</v>
      </c>
      <c r="C179">
        <f>trueraw!H178*$M179 + $N179*R$3</f>
        <v>-3.5772357723577236E-3</v>
      </c>
      <c r="D179">
        <f>trueraw!I178*$M179 + $N179*S$3</f>
        <v>-1.9282926829268292</v>
      </c>
      <c r="E179">
        <f>trueraw!J178*$M179 + $N179*T$3</f>
        <v>-1.1478048780487804</v>
      </c>
      <c r="F179">
        <f>trueraw!K178*$M179 + $N179*U$3</f>
        <v>0.71691056910569095</v>
      </c>
      <c r="G179">
        <f>trueraw!L178*$M179 + $N179*V$3</f>
        <v>-1.1899186991869919</v>
      </c>
      <c r="H179">
        <f>trueraw!M178*$M179 + $N179*W$3</f>
        <v>-1.7549593495934959</v>
      </c>
      <c r="I179">
        <f>trueraw!N178*$M179 + $N179*X$3</f>
        <v>-0.32016260162601629</v>
      </c>
      <c r="J179">
        <f>trueraw!O178*$M179 + $N179*Y$3</f>
        <v>1.1904065040650407</v>
      </c>
      <c r="K179">
        <f t="shared" si="8"/>
        <v>-2.9299186991869917</v>
      </c>
      <c r="L179">
        <f>82 - trueraw!E178</f>
        <v>22</v>
      </c>
      <c r="M179">
        <f t="shared" si="9"/>
        <v>0.91056910569105687</v>
      </c>
      <c r="N179">
        <f t="shared" si="10"/>
        <v>0.17886178861788618</v>
      </c>
    </row>
    <row r="180" spans="1:14" x14ac:dyDescent="0.3">
      <c r="A180" t="str">
        <f>trueraw!B179</f>
        <v>zero-z-1</v>
      </c>
      <c r="B180">
        <f>trueraw!G179*$M180 + $N180*Q$3</f>
        <v>0</v>
      </c>
      <c r="C180">
        <f>trueraw!H179*$M180 + $N180*R$3</f>
        <v>0</v>
      </c>
      <c r="D180">
        <f>trueraw!I179*$M180 + $N180*S$3</f>
        <v>0</v>
      </c>
      <c r="E180">
        <f>trueraw!J179*$M180 + $N180*T$3</f>
        <v>0</v>
      </c>
      <c r="F180">
        <f>trueraw!K179*$M180 + $N180*U$3</f>
        <v>0</v>
      </c>
      <c r="G180">
        <f>trueraw!L179*$M180 + $N180*V$3</f>
        <v>0</v>
      </c>
      <c r="H180">
        <f>trueraw!M179*$M180 + $N180*W$3</f>
        <v>0</v>
      </c>
      <c r="I180">
        <f>trueraw!N179*$M180 + $N180*X$3</f>
        <v>0</v>
      </c>
      <c r="J180">
        <f>trueraw!O179*$M180 + $N180*Y$3</f>
        <v>0</v>
      </c>
      <c r="K180">
        <f t="shared" ref="K180:K189" si="11">SUM(B180:J180)</f>
        <v>0</v>
      </c>
      <c r="L180">
        <f>82 - trueraw!E179</f>
        <v>0</v>
      </c>
      <c r="M180">
        <f t="shared" ref="M180:M189" si="12">(1-L180/82/3)</f>
        <v>1</v>
      </c>
      <c r="N180">
        <f t="shared" ref="N180:N189" si="13">(L180/82)*(2/3)</f>
        <v>0</v>
      </c>
    </row>
    <row r="181" spans="1:14" x14ac:dyDescent="0.3">
      <c r="A181" t="str">
        <f>trueraw!B180</f>
        <v>zero-z-2</v>
      </c>
      <c r="B181">
        <f>trueraw!G180*$M181 + $N181*Q$3</f>
        <v>0</v>
      </c>
      <c r="C181">
        <f>trueraw!H180*$M181 + $N181*R$3</f>
        <v>0</v>
      </c>
      <c r="D181">
        <f>trueraw!I180*$M181 + $N181*S$3</f>
        <v>0</v>
      </c>
      <c r="E181">
        <f>trueraw!J180*$M181 + $N181*T$3</f>
        <v>0</v>
      </c>
      <c r="F181">
        <f>trueraw!K180*$M181 + $N181*U$3</f>
        <v>0</v>
      </c>
      <c r="G181">
        <f>trueraw!L180*$M181 + $N181*V$3</f>
        <v>0</v>
      </c>
      <c r="H181">
        <f>trueraw!M180*$M181 + $N181*W$3</f>
        <v>0</v>
      </c>
      <c r="I181">
        <f>trueraw!N180*$M181 + $N181*X$3</f>
        <v>0</v>
      </c>
      <c r="J181">
        <f>trueraw!O180*$M181 + $N181*Y$3</f>
        <v>0</v>
      </c>
      <c r="K181">
        <f t="shared" si="11"/>
        <v>0</v>
      </c>
      <c r="L181">
        <f>82 - trueraw!E180</f>
        <v>0</v>
      </c>
      <c r="M181">
        <f t="shared" si="12"/>
        <v>1</v>
      </c>
      <c r="N181">
        <f t="shared" si="13"/>
        <v>0</v>
      </c>
    </row>
    <row r="182" spans="1:14" x14ac:dyDescent="0.3">
      <c r="A182" t="str">
        <f>trueraw!B181</f>
        <v>zero-z-3</v>
      </c>
      <c r="B182">
        <f>trueraw!G181*$M182 + $N182*Q$3</f>
        <v>0</v>
      </c>
      <c r="C182">
        <f>trueraw!H181*$M182 + $N182*R$3</f>
        <v>0</v>
      </c>
      <c r="D182">
        <f>trueraw!I181*$M182 + $N182*S$3</f>
        <v>0</v>
      </c>
      <c r="E182">
        <f>trueraw!J181*$M182 + $N182*T$3</f>
        <v>0</v>
      </c>
      <c r="F182">
        <f>trueraw!K181*$M182 + $N182*U$3</f>
        <v>0</v>
      </c>
      <c r="G182">
        <f>trueraw!L181*$M182 + $N182*V$3</f>
        <v>0</v>
      </c>
      <c r="H182">
        <f>trueraw!M181*$M182 + $N182*W$3</f>
        <v>0</v>
      </c>
      <c r="I182">
        <f>trueraw!N181*$M182 + $N182*X$3</f>
        <v>0</v>
      </c>
      <c r="J182">
        <f>trueraw!O181*$M182 + $N182*Y$3</f>
        <v>0</v>
      </c>
      <c r="K182">
        <f t="shared" si="11"/>
        <v>0</v>
      </c>
      <c r="L182">
        <f>82 - trueraw!E181</f>
        <v>0</v>
      </c>
      <c r="M182">
        <f t="shared" si="12"/>
        <v>1</v>
      </c>
      <c r="N182">
        <f t="shared" si="13"/>
        <v>0</v>
      </c>
    </row>
    <row r="183" spans="1:14" x14ac:dyDescent="0.3">
      <c r="A183" t="str">
        <f>trueraw!B182</f>
        <v>zero-z-4</v>
      </c>
      <c r="B183">
        <f>trueraw!G182*$M183 + $N183*Q$3</f>
        <v>0</v>
      </c>
      <c r="C183">
        <f>trueraw!H182*$M183 + $N183*R$3</f>
        <v>0</v>
      </c>
      <c r="D183">
        <f>trueraw!I182*$M183 + $N183*S$3</f>
        <v>0</v>
      </c>
      <c r="E183">
        <f>trueraw!J182*$M183 + $N183*T$3</f>
        <v>0</v>
      </c>
      <c r="F183">
        <f>trueraw!K182*$M183 + $N183*U$3</f>
        <v>0</v>
      </c>
      <c r="G183">
        <f>trueraw!L182*$M183 + $N183*V$3</f>
        <v>0</v>
      </c>
      <c r="H183">
        <f>trueraw!M182*$M183 + $N183*W$3</f>
        <v>0</v>
      </c>
      <c r="I183">
        <f>trueraw!N182*$M183 + $N183*X$3</f>
        <v>0</v>
      </c>
      <c r="J183">
        <f>trueraw!O182*$M183 + $N183*Y$3</f>
        <v>0</v>
      </c>
      <c r="K183">
        <f t="shared" si="11"/>
        <v>0</v>
      </c>
      <c r="L183">
        <f>82 - trueraw!E182</f>
        <v>0</v>
      </c>
      <c r="M183">
        <f t="shared" si="12"/>
        <v>1</v>
      </c>
      <c r="N183">
        <f t="shared" si="13"/>
        <v>0</v>
      </c>
    </row>
    <row r="184" spans="1:14" x14ac:dyDescent="0.3">
      <c r="A184" t="str">
        <f>trueraw!B183</f>
        <v>zero-z-5</v>
      </c>
      <c r="B184">
        <f>trueraw!G183*$M184 + $N184*Q$3</f>
        <v>0</v>
      </c>
      <c r="C184">
        <f>trueraw!H183*$M184 + $N184*R$3</f>
        <v>0</v>
      </c>
      <c r="D184">
        <f>trueraw!I183*$M184 + $N184*S$3</f>
        <v>0</v>
      </c>
      <c r="E184">
        <f>trueraw!J183*$M184 + $N184*T$3</f>
        <v>0</v>
      </c>
      <c r="F184">
        <f>trueraw!K183*$M184 + $N184*U$3</f>
        <v>0</v>
      </c>
      <c r="G184">
        <f>trueraw!L183*$M184 + $N184*V$3</f>
        <v>0</v>
      </c>
      <c r="H184">
        <f>trueraw!M183*$M184 + $N184*W$3</f>
        <v>0</v>
      </c>
      <c r="I184">
        <f>trueraw!N183*$M184 + $N184*X$3</f>
        <v>0</v>
      </c>
      <c r="J184">
        <f>trueraw!O183*$M184 + $N184*Y$3</f>
        <v>0</v>
      </c>
      <c r="K184">
        <f t="shared" si="11"/>
        <v>0</v>
      </c>
      <c r="L184">
        <f>82 - trueraw!E183</f>
        <v>0</v>
      </c>
      <c r="M184">
        <f t="shared" si="12"/>
        <v>1</v>
      </c>
      <c r="N184">
        <f t="shared" si="13"/>
        <v>0</v>
      </c>
    </row>
    <row r="185" spans="1:14" x14ac:dyDescent="0.3">
      <c r="A185" t="str">
        <f>trueraw!B184</f>
        <v>zero-z-6</v>
      </c>
      <c r="B185">
        <f>trueraw!G184*$M185 + $N185*Q$3</f>
        <v>0</v>
      </c>
      <c r="C185">
        <f>trueraw!H184*$M185 + $N185*R$3</f>
        <v>0</v>
      </c>
      <c r="D185">
        <f>trueraw!I184*$M185 + $N185*S$3</f>
        <v>0</v>
      </c>
      <c r="E185">
        <f>trueraw!J184*$M185 + $N185*T$3</f>
        <v>0</v>
      </c>
      <c r="F185">
        <f>trueraw!K184*$M185 + $N185*U$3</f>
        <v>0</v>
      </c>
      <c r="G185">
        <f>trueraw!L184*$M185 + $N185*V$3</f>
        <v>0</v>
      </c>
      <c r="H185">
        <f>trueraw!M184*$M185 + $N185*W$3</f>
        <v>0</v>
      </c>
      <c r="I185">
        <f>trueraw!N184*$M185 + $N185*X$3</f>
        <v>0</v>
      </c>
      <c r="J185">
        <f>trueraw!O184*$M185 + $N185*Y$3</f>
        <v>0</v>
      </c>
      <c r="K185">
        <f t="shared" si="11"/>
        <v>0</v>
      </c>
      <c r="L185">
        <f>82 - trueraw!E184</f>
        <v>0</v>
      </c>
      <c r="M185">
        <f t="shared" si="12"/>
        <v>1</v>
      </c>
      <c r="N185">
        <f t="shared" si="13"/>
        <v>0</v>
      </c>
    </row>
    <row r="186" spans="1:14" x14ac:dyDescent="0.3">
      <c r="A186" t="str">
        <f>trueraw!B185</f>
        <v>zero-z-7</v>
      </c>
      <c r="B186">
        <f>trueraw!G185*$M186 + $N186*Q$3</f>
        <v>0</v>
      </c>
      <c r="C186">
        <f>trueraw!H185*$M186 + $N186*R$3</f>
        <v>0</v>
      </c>
      <c r="D186">
        <f>trueraw!I185*$M186 + $N186*S$3</f>
        <v>0</v>
      </c>
      <c r="E186">
        <f>trueraw!J185*$M186 + $N186*T$3</f>
        <v>0</v>
      </c>
      <c r="F186">
        <f>trueraw!K185*$M186 + $N186*U$3</f>
        <v>0</v>
      </c>
      <c r="G186">
        <f>trueraw!L185*$M186 + $N186*V$3</f>
        <v>0</v>
      </c>
      <c r="H186">
        <f>trueraw!M185*$M186 + $N186*W$3</f>
        <v>0</v>
      </c>
      <c r="I186">
        <f>trueraw!N185*$M186 + $N186*X$3</f>
        <v>0</v>
      </c>
      <c r="J186">
        <f>trueraw!O185*$M186 + $N186*Y$3</f>
        <v>0</v>
      </c>
      <c r="K186">
        <f t="shared" si="11"/>
        <v>0</v>
      </c>
      <c r="L186">
        <f>82 - trueraw!E185</f>
        <v>0</v>
      </c>
      <c r="M186">
        <f t="shared" si="12"/>
        <v>1</v>
      </c>
      <c r="N186">
        <f t="shared" si="13"/>
        <v>0</v>
      </c>
    </row>
    <row r="187" spans="1:14" x14ac:dyDescent="0.3">
      <c r="A187" t="str">
        <f>trueraw!B186</f>
        <v>zero-z-8</v>
      </c>
      <c r="B187">
        <f>trueraw!G186*$M187 + $N187*Q$3</f>
        <v>0</v>
      </c>
      <c r="C187">
        <f>trueraw!H186*$M187 + $N187*R$3</f>
        <v>0</v>
      </c>
      <c r="D187">
        <f>trueraw!I186*$M187 + $N187*S$3</f>
        <v>0</v>
      </c>
      <c r="E187">
        <f>trueraw!J186*$M187 + $N187*T$3</f>
        <v>0</v>
      </c>
      <c r="F187">
        <f>trueraw!K186*$M187 + $N187*U$3</f>
        <v>0</v>
      </c>
      <c r="G187">
        <f>trueraw!L186*$M187 + $N187*V$3</f>
        <v>0</v>
      </c>
      <c r="H187">
        <f>trueraw!M186*$M187 + $N187*W$3</f>
        <v>0</v>
      </c>
      <c r="I187">
        <f>trueraw!N186*$M187 + $N187*X$3</f>
        <v>0</v>
      </c>
      <c r="J187">
        <f>trueraw!O186*$M187 + $N187*Y$3</f>
        <v>0</v>
      </c>
      <c r="K187">
        <f t="shared" si="11"/>
        <v>0</v>
      </c>
      <c r="L187">
        <f>82 - trueraw!E186</f>
        <v>0</v>
      </c>
      <c r="M187">
        <f t="shared" si="12"/>
        <v>1</v>
      </c>
      <c r="N187">
        <f t="shared" si="13"/>
        <v>0</v>
      </c>
    </row>
    <row r="188" spans="1:14" x14ac:dyDescent="0.3">
      <c r="A188" t="str">
        <f>trueraw!B187</f>
        <v>zero-z-9</v>
      </c>
      <c r="B188">
        <f>trueraw!G187*$M188 + $N188*Q$3</f>
        <v>0</v>
      </c>
      <c r="C188">
        <f>trueraw!H187*$M188 + $N188*R$3</f>
        <v>0</v>
      </c>
      <c r="D188">
        <f>trueraw!I187*$M188 + $N188*S$3</f>
        <v>0</v>
      </c>
      <c r="E188">
        <f>trueraw!J187*$M188 + $N188*T$3</f>
        <v>0</v>
      </c>
      <c r="F188">
        <f>trueraw!K187*$M188 + $N188*U$3</f>
        <v>0</v>
      </c>
      <c r="G188">
        <f>trueraw!L187*$M188 + $N188*V$3</f>
        <v>0</v>
      </c>
      <c r="H188">
        <f>trueraw!M187*$M188 + $N188*W$3</f>
        <v>0</v>
      </c>
      <c r="I188">
        <f>trueraw!N187*$M188 + $N188*X$3</f>
        <v>0</v>
      </c>
      <c r="J188">
        <f>trueraw!O187*$M188 + $N188*Y$3</f>
        <v>0</v>
      </c>
      <c r="K188">
        <f t="shared" si="11"/>
        <v>0</v>
      </c>
      <c r="L188">
        <f>82 - trueraw!E187</f>
        <v>0</v>
      </c>
      <c r="M188">
        <f t="shared" si="12"/>
        <v>1</v>
      </c>
      <c r="N188">
        <f t="shared" si="13"/>
        <v>0</v>
      </c>
    </row>
    <row r="189" spans="1:14" x14ac:dyDescent="0.3">
      <c r="A189" t="str">
        <f>trueraw!B188</f>
        <v>zero-z-10</v>
      </c>
      <c r="B189">
        <f>trueraw!G188*$M189 + $N189*Q$3</f>
        <v>0</v>
      </c>
      <c r="C189">
        <f>trueraw!H188*$M189 + $N189*R$3</f>
        <v>0</v>
      </c>
      <c r="D189">
        <f>trueraw!I188*$M189 + $N189*S$3</f>
        <v>0</v>
      </c>
      <c r="E189">
        <f>trueraw!J188*$M189 + $N189*T$3</f>
        <v>0</v>
      </c>
      <c r="F189">
        <f>trueraw!K188*$M189 + $N189*U$3</f>
        <v>0</v>
      </c>
      <c r="G189">
        <f>trueraw!L188*$M189 + $N189*V$3</f>
        <v>0</v>
      </c>
      <c r="H189">
        <f>trueraw!M188*$M189 + $N189*W$3</f>
        <v>0</v>
      </c>
      <c r="I189">
        <f>trueraw!N188*$M189 + $N189*X$3</f>
        <v>0</v>
      </c>
      <c r="J189">
        <f>trueraw!O188*$M189 + $N189*Y$3</f>
        <v>0</v>
      </c>
      <c r="K189">
        <f t="shared" si="11"/>
        <v>0</v>
      </c>
      <c r="L189">
        <f>82 - trueraw!E188</f>
        <v>0</v>
      </c>
      <c r="M189">
        <f t="shared" si="12"/>
        <v>1</v>
      </c>
      <c r="N189">
        <f t="shared" si="13"/>
        <v>0</v>
      </c>
    </row>
    <row r="190" spans="1:14" x14ac:dyDescent="0.3">
      <c r="A190" t="str">
        <f>trueraw!B189</f>
        <v>zero-z-11</v>
      </c>
      <c r="B190">
        <f>trueraw!G189*$M190 + $N190*Q$3</f>
        <v>0</v>
      </c>
      <c r="C190">
        <f>trueraw!H189*$M190 + $N190*R$3</f>
        <v>0</v>
      </c>
      <c r="D190">
        <f>trueraw!I189*$M190 + $N190*S$3</f>
        <v>0</v>
      </c>
      <c r="E190">
        <f>trueraw!J189*$M190 + $N190*T$3</f>
        <v>0</v>
      </c>
      <c r="F190">
        <f>trueraw!K189*$M190 + $N190*U$3</f>
        <v>0</v>
      </c>
      <c r="G190">
        <f>trueraw!L189*$M190 + $N190*V$3</f>
        <v>0</v>
      </c>
      <c r="H190">
        <f>trueraw!M189*$M190 + $N190*W$3</f>
        <v>0</v>
      </c>
      <c r="I190">
        <f>trueraw!N189*$M190 + $N190*X$3</f>
        <v>0</v>
      </c>
      <c r="J190">
        <f>trueraw!O189*$M190 + $N190*Y$3</f>
        <v>0</v>
      </c>
      <c r="K190">
        <f t="shared" ref="K190:K219" si="14">SUM(B190:J190)</f>
        <v>0</v>
      </c>
      <c r="L190">
        <f>82 - trueraw!E189</f>
        <v>0</v>
      </c>
      <c r="M190">
        <f t="shared" ref="M190:M219" si="15">(1-L190/82/3)</f>
        <v>1</v>
      </c>
      <c r="N190">
        <f t="shared" ref="N190:N219" si="16">(L190/82)*(2/3)</f>
        <v>0</v>
      </c>
    </row>
    <row r="191" spans="1:14" x14ac:dyDescent="0.3">
      <c r="A191" t="str">
        <f>trueraw!B190</f>
        <v>zero-z-12</v>
      </c>
      <c r="B191">
        <f>trueraw!G190*$M191 + $N191*Q$3</f>
        <v>0</v>
      </c>
      <c r="C191">
        <f>trueraw!H190*$M191 + $N191*R$3</f>
        <v>0</v>
      </c>
      <c r="D191">
        <f>trueraw!I190*$M191 + $N191*S$3</f>
        <v>0</v>
      </c>
      <c r="E191">
        <f>trueraw!J190*$M191 + $N191*T$3</f>
        <v>0</v>
      </c>
      <c r="F191">
        <f>trueraw!K190*$M191 + $N191*U$3</f>
        <v>0</v>
      </c>
      <c r="G191">
        <f>trueraw!L190*$M191 + $N191*V$3</f>
        <v>0</v>
      </c>
      <c r="H191">
        <f>trueraw!M190*$M191 + $N191*W$3</f>
        <v>0</v>
      </c>
      <c r="I191">
        <f>trueraw!N190*$M191 + $N191*X$3</f>
        <v>0</v>
      </c>
      <c r="J191">
        <f>trueraw!O190*$M191 + $N191*Y$3</f>
        <v>0</v>
      </c>
      <c r="K191">
        <f t="shared" si="14"/>
        <v>0</v>
      </c>
      <c r="L191">
        <f>82 - trueraw!E190</f>
        <v>0</v>
      </c>
      <c r="M191">
        <f t="shared" si="15"/>
        <v>1</v>
      </c>
      <c r="N191">
        <f t="shared" si="16"/>
        <v>0</v>
      </c>
    </row>
    <row r="192" spans="1:14" x14ac:dyDescent="0.3">
      <c r="A192" t="str">
        <f>trueraw!B191</f>
        <v>zero-z-13</v>
      </c>
      <c r="B192">
        <f>trueraw!G191*$M192 + $N192*Q$3</f>
        <v>0</v>
      </c>
      <c r="C192">
        <f>trueraw!H191*$M192 + $N192*R$3</f>
        <v>0</v>
      </c>
      <c r="D192">
        <f>trueraw!I191*$M192 + $N192*S$3</f>
        <v>0</v>
      </c>
      <c r="E192">
        <f>trueraw!J191*$M192 + $N192*T$3</f>
        <v>0</v>
      </c>
      <c r="F192">
        <f>trueraw!K191*$M192 + $N192*U$3</f>
        <v>0</v>
      </c>
      <c r="G192">
        <f>trueraw!L191*$M192 + $N192*V$3</f>
        <v>0</v>
      </c>
      <c r="H192">
        <f>trueraw!M191*$M192 + $N192*W$3</f>
        <v>0</v>
      </c>
      <c r="I192">
        <f>trueraw!N191*$M192 + $N192*X$3</f>
        <v>0</v>
      </c>
      <c r="J192">
        <f>trueraw!O191*$M192 + $N192*Y$3</f>
        <v>0</v>
      </c>
      <c r="K192">
        <f t="shared" si="14"/>
        <v>0</v>
      </c>
      <c r="L192">
        <f>82 - trueraw!E191</f>
        <v>0</v>
      </c>
      <c r="M192">
        <f t="shared" si="15"/>
        <v>1</v>
      </c>
      <c r="N192">
        <f t="shared" si="16"/>
        <v>0</v>
      </c>
    </row>
    <row r="193" spans="1:14" x14ac:dyDescent="0.3">
      <c r="A193" t="str">
        <f>trueraw!B192</f>
        <v>zero-z-14</v>
      </c>
      <c r="B193">
        <f>trueraw!G192*$M193 + $N193*Q$3</f>
        <v>0</v>
      </c>
      <c r="C193">
        <f>trueraw!H192*$M193 + $N193*R$3</f>
        <v>0</v>
      </c>
      <c r="D193">
        <f>trueraw!I192*$M193 + $N193*S$3</f>
        <v>0</v>
      </c>
      <c r="E193">
        <f>trueraw!J192*$M193 + $N193*T$3</f>
        <v>0</v>
      </c>
      <c r="F193">
        <f>trueraw!K192*$M193 + $N193*U$3</f>
        <v>0</v>
      </c>
      <c r="G193">
        <f>trueraw!L192*$M193 + $N193*V$3</f>
        <v>0</v>
      </c>
      <c r="H193">
        <f>trueraw!M192*$M193 + $N193*W$3</f>
        <v>0</v>
      </c>
      <c r="I193">
        <f>trueraw!N192*$M193 + $N193*X$3</f>
        <v>0</v>
      </c>
      <c r="J193">
        <f>trueraw!O192*$M193 + $N193*Y$3</f>
        <v>0</v>
      </c>
      <c r="K193">
        <f t="shared" si="14"/>
        <v>0</v>
      </c>
      <c r="L193">
        <f>82 - trueraw!E192</f>
        <v>0</v>
      </c>
      <c r="M193">
        <f t="shared" si="15"/>
        <v>1</v>
      </c>
      <c r="N193">
        <f t="shared" si="16"/>
        <v>0</v>
      </c>
    </row>
    <row r="194" spans="1:14" x14ac:dyDescent="0.3">
      <c r="A194" t="str">
        <f>trueraw!B193</f>
        <v>zero-z-15</v>
      </c>
      <c r="B194">
        <f>trueraw!G193*$M194 + $N194*Q$3</f>
        <v>0</v>
      </c>
      <c r="C194">
        <f>trueraw!H193*$M194 + $N194*R$3</f>
        <v>0</v>
      </c>
      <c r="D194">
        <f>trueraw!I193*$M194 + $N194*S$3</f>
        <v>0</v>
      </c>
      <c r="E194">
        <f>trueraw!J193*$M194 + $N194*T$3</f>
        <v>0</v>
      </c>
      <c r="F194">
        <f>trueraw!K193*$M194 + $N194*U$3</f>
        <v>0</v>
      </c>
      <c r="G194">
        <f>trueraw!L193*$M194 + $N194*V$3</f>
        <v>0</v>
      </c>
      <c r="H194">
        <f>trueraw!M193*$M194 + $N194*W$3</f>
        <v>0</v>
      </c>
      <c r="I194">
        <f>trueraw!N193*$M194 + $N194*X$3</f>
        <v>0</v>
      </c>
      <c r="J194">
        <f>trueraw!O193*$M194 + $N194*Y$3</f>
        <v>0</v>
      </c>
      <c r="K194">
        <f t="shared" si="14"/>
        <v>0</v>
      </c>
      <c r="L194">
        <f>82 - trueraw!E193</f>
        <v>0</v>
      </c>
      <c r="M194">
        <f t="shared" si="15"/>
        <v>1</v>
      </c>
      <c r="N194">
        <f t="shared" si="16"/>
        <v>0</v>
      </c>
    </row>
    <row r="195" spans="1:14" x14ac:dyDescent="0.3">
      <c r="A195" t="str">
        <f>trueraw!B194</f>
        <v>zero-z-16</v>
      </c>
      <c r="B195">
        <f>trueraw!G194*$M195 + $N195*Q$3</f>
        <v>0</v>
      </c>
      <c r="C195">
        <f>trueraw!H194*$M195 + $N195*R$3</f>
        <v>0</v>
      </c>
      <c r="D195">
        <f>trueraw!I194*$M195 + $N195*S$3</f>
        <v>0</v>
      </c>
      <c r="E195">
        <f>trueraw!J194*$M195 + $N195*T$3</f>
        <v>0</v>
      </c>
      <c r="F195">
        <f>trueraw!K194*$M195 + $N195*U$3</f>
        <v>0</v>
      </c>
      <c r="G195">
        <f>trueraw!L194*$M195 + $N195*V$3</f>
        <v>0</v>
      </c>
      <c r="H195">
        <f>trueraw!M194*$M195 + $N195*W$3</f>
        <v>0</v>
      </c>
      <c r="I195">
        <f>trueraw!N194*$M195 + $N195*X$3</f>
        <v>0</v>
      </c>
      <c r="J195">
        <f>trueraw!O194*$M195 + $N195*Y$3</f>
        <v>0</v>
      </c>
      <c r="K195">
        <f t="shared" si="14"/>
        <v>0</v>
      </c>
      <c r="L195">
        <f>82 - trueraw!E194</f>
        <v>0</v>
      </c>
      <c r="M195">
        <f t="shared" si="15"/>
        <v>1</v>
      </c>
      <c r="N195">
        <f t="shared" si="16"/>
        <v>0</v>
      </c>
    </row>
    <row r="196" spans="1:14" x14ac:dyDescent="0.3">
      <c r="A196" t="str">
        <f>trueraw!B195</f>
        <v>zero-z-17</v>
      </c>
      <c r="B196">
        <f>trueraw!G195*$M196 + $N196*Q$3</f>
        <v>0</v>
      </c>
      <c r="C196">
        <f>trueraw!H195*$M196 + $N196*R$3</f>
        <v>0</v>
      </c>
      <c r="D196">
        <f>trueraw!I195*$M196 + $N196*S$3</f>
        <v>0</v>
      </c>
      <c r="E196">
        <f>trueraw!J195*$M196 + $N196*T$3</f>
        <v>0</v>
      </c>
      <c r="F196">
        <f>trueraw!K195*$M196 + $N196*U$3</f>
        <v>0</v>
      </c>
      <c r="G196">
        <f>trueraw!L195*$M196 + $N196*V$3</f>
        <v>0</v>
      </c>
      <c r="H196">
        <f>trueraw!M195*$M196 + $N196*W$3</f>
        <v>0</v>
      </c>
      <c r="I196">
        <f>trueraw!N195*$M196 + $N196*X$3</f>
        <v>0</v>
      </c>
      <c r="J196">
        <f>trueraw!O195*$M196 + $N196*Y$3</f>
        <v>0</v>
      </c>
      <c r="K196">
        <f t="shared" si="14"/>
        <v>0</v>
      </c>
      <c r="L196">
        <f>82 - trueraw!E195</f>
        <v>0</v>
      </c>
      <c r="M196">
        <f t="shared" si="15"/>
        <v>1</v>
      </c>
      <c r="N196">
        <f t="shared" si="16"/>
        <v>0</v>
      </c>
    </row>
    <row r="197" spans="1:14" x14ac:dyDescent="0.3">
      <c r="A197" t="str">
        <f>trueraw!B196</f>
        <v>zero-z-18</v>
      </c>
      <c r="B197">
        <f>trueraw!G196*$M197 + $N197*Q$3</f>
        <v>0</v>
      </c>
      <c r="C197">
        <f>trueraw!H196*$M197 + $N197*R$3</f>
        <v>0</v>
      </c>
      <c r="D197">
        <f>trueraw!I196*$M197 + $N197*S$3</f>
        <v>0</v>
      </c>
      <c r="E197">
        <f>trueraw!J196*$M197 + $N197*T$3</f>
        <v>0</v>
      </c>
      <c r="F197">
        <f>trueraw!K196*$M197 + $N197*U$3</f>
        <v>0</v>
      </c>
      <c r="G197">
        <f>trueraw!L196*$M197 + $N197*V$3</f>
        <v>0</v>
      </c>
      <c r="H197">
        <f>trueraw!M196*$M197 + $N197*W$3</f>
        <v>0</v>
      </c>
      <c r="I197">
        <f>trueraw!N196*$M197 + $N197*X$3</f>
        <v>0</v>
      </c>
      <c r="J197">
        <f>trueraw!O196*$M197 + $N197*Y$3</f>
        <v>0</v>
      </c>
      <c r="K197">
        <f t="shared" si="14"/>
        <v>0</v>
      </c>
      <c r="L197">
        <f>82 - trueraw!E196</f>
        <v>0</v>
      </c>
      <c r="M197">
        <f t="shared" si="15"/>
        <v>1</v>
      </c>
      <c r="N197">
        <f t="shared" si="16"/>
        <v>0</v>
      </c>
    </row>
    <row r="198" spans="1:14" x14ac:dyDescent="0.3">
      <c r="A198" t="str">
        <f>trueraw!B197</f>
        <v>zero-z-19</v>
      </c>
      <c r="B198">
        <f>trueraw!G197*$M198 + $N198*Q$3</f>
        <v>0</v>
      </c>
      <c r="C198">
        <f>trueraw!H197*$M198 + $N198*R$3</f>
        <v>0</v>
      </c>
      <c r="D198">
        <f>trueraw!I197*$M198 + $N198*S$3</f>
        <v>0</v>
      </c>
      <c r="E198">
        <f>trueraw!J197*$M198 + $N198*T$3</f>
        <v>0</v>
      </c>
      <c r="F198">
        <f>trueraw!K197*$M198 + $N198*U$3</f>
        <v>0</v>
      </c>
      <c r="G198">
        <f>trueraw!L197*$M198 + $N198*V$3</f>
        <v>0</v>
      </c>
      <c r="H198">
        <f>trueraw!M197*$M198 + $N198*W$3</f>
        <v>0</v>
      </c>
      <c r="I198">
        <f>trueraw!N197*$M198 + $N198*X$3</f>
        <v>0</v>
      </c>
      <c r="J198">
        <f>trueraw!O197*$M198 + $N198*Y$3</f>
        <v>0</v>
      </c>
      <c r="K198">
        <f t="shared" si="14"/>
        <v>0</v>
      </c>
      <c r="L198">
        <f>82 - trueraw!E197</f>
        <v>0</v>
      </c>
      <c r="M198">
        <f t="shared" si="15"/>
        <v>1</v>
      </c>
      <c r="N198">
        <f t="shared" si="16"/>
        <v>0</v>
      </c>
    </row>
    <row r="199" spans="1:14" x14ac:dyDescent="0.3">
      <c r="A199" t="str">
        <f>trueraw!B198</f>
        <v>zero-z-20</v>
      </c>
      <c r="B199">
        <f>trueraw!G198*$M199 + $N199*Q$3</f>
        <v>0</v>
      </c>
      <c r="C199">
        <f>trueraw!H198*$M199 + $N199*R$3</f>
        <v>0</v>
      </c>
      <c r="D199">
        <f>trueraw!I198*$M199 + $N199*S$3</f>
        <v>0</v>
      </c>
      <c r="E199">
        <f>trueraw!J198*$M199 + $N199*T$3</f>
        <v>0</v>
      </c>
      <c r="F199">
        <f>trueraw!K198*$M199 + $N199*U$3</f>
        <v>0</v>
      </c>
      <c r="G199">
        <f>trueraw!L198*$M199 + $N199*V$3</f>
        <v>0</v>
      </c>
      <c r="H199">
        <f>trueraw!M198*$M199 + $N199*W$3</f>
        <v>0</v>
      </c>
      <c r="I199">
        <f>trueraw!N198*$M199 + $N199*X$3</f>
        <v>0</v>
      </c>
      <c r="J199">
        <f>trueraw!O198*$M199 + $N199*Y$3</f>
        <v>0</v>
      </c>
      <c r="K199">
        <f t="shared" si="14"/>
        <v>0</v>
      </c>
      <c r="L199">
        <f>82 - trueraw!E198</f>
        <v>0</v>
      </c>
      <c r="M199">
        <f t="shared" si="15"/>
        <v>1</v>
      </c>
      <c r="N199">
        <f t="shared" si="16"/>
        <v>0</v>
      </c>
    </row>
    <row r="200" spans="1:14" x14ac:dyDescent="0.3">
      <c r="A200" t="str">
        <f>trueraw!B199</f>
        <v>zero-z-21</v>
      </c>
      <c r="B200">
        <f>trueraw!G199*$M200 + $N200*Q$3</f>
        <v>0</v>
      </c>
      <c r="C200">
        <f>trueraw!H199*$M200 + $N200*R$3</f>
        <v>0</v>
      </c>
      <c r="D200">
        <f>trueraw!I199*$M200 + $N200*S$3</f>
        <v>0</v>
      </c>
      <c r="E200">
        <f>trueraw!J199*$M200 + $N200*T$3</f>
        <v>0</v>
      </c>
      <c r="F200">
        <f>trueraw!K199*$M200 + $N200*U$3</f>
        <v>0</v>
      </c>
      <c r="G200">
        <f>trueraw!L199*$M200 + $N200*V$3</f>
        <v>0</v>
      </c>
      <c r="H200">
        <f>trueraw!M199*$M200 + $N200*W$3</f>
        <v>0</v>
      </c>
      <c r="I200">
        <f>trueraw!N199*$M200 + $N200*X$3</f>
        <v>0</v>
      </c>
      <c r="J200">
        <f>trueraw!O199*$M200 + $N200*Y$3</f>
        <v>0</v>
      </c>
      <c r="K200">
        <f t="shared" si="14"/>
        <v>0</v>
      </c>
      <c r="L200">
        <f>82 - trueraw!E199</f>
        <v>0</v>
      </c>
      <c r="M200">
        <f t="shared" si="15"/>
        <v>1</v>
      </c>
      <c r="N200">
        <f t="shared" si="16"/>
        <v>0</v>
      </c>
    </row>
    <row r="201" spans="1:14" x14ac:dyDescent="0.3">
      <c r="A201" t="str">
        <f>trueraw!B200</f>
        <v>zero-z-22</v>
      </c>
      <c r="B201">
        <f>trueraw!G200*$M201 + $N201*Q$3</f>
        <v>0</v>
      </c>
      <c r="C201">
        <f>trueraw!H200*$M201 + $N201*R$3</f>
        <v>0</v>
      </c>
      <c r="D201">
        <f>trueraw!I200*$M201 + $N201*S$3</f>
        <v>0</v>
      </c>
      <c r="E201">
        <f>trueraw!J200*$M201 + $N201*T$3</f>
        <v>0</v>
      </c>
      <c r="F201">
        <f>trueraw!K200*$M201 + $N201*U$3</f>
        <v>0</v>
      </c>
      <c r="G201">
        <f>trueraw!L200*$M201 + $N201*V$3</f>
        <v>0</v>
      </c>
      <c r="H201">
        <f>trueraw!M200*$M201 + $N201*W$3</f>
        <v>0</v>
      </c>
      <c r="I201">
        <f>trueraw!N200*$M201 + $N201*X$3</f>
        <v>0</v>
      </c>
      <c r="J201">
        <f>trueraw!O200*$M201 + $N201*Y$3</f>
        <v>0</v>
      </c>
      <c r="K201">
        <f t="shared" si="14"/>
        <v>0</v>
      </c>
      <c r="L201">
        <f>82 - trueraw!E200</f>
        <v>0</v>
      </c>
      <c r="M201">
        <f t="shared" si="15"/>
        <v>1</v>
      </c>
      <c r="N201">
        <f t="shared" si="16"/>
        <v>0</v>
      </c>
    </row>
    <row r="202" spans="1:14" x14ac:dyDescent="0.3">
      <c r="A202" t="str">
        <f>trueraw!B201</f>
        <v>zero-z-23</v>
      </c>
      <c r="B202">
        <f>trueraw!G201*$M202 + $N202*Q$3</f>
        <v>0</v>
      </c>
      <c r="C202">
        <f>trueraw!H201*$M202 + $N202*R$3</f>
        <v>0</v>
      </c>
      <c r="D202">
        <f>trueraw!I201*$M202 + $N202*S$3</f>
        <v>0</v>
      </c>
      <c r="E202">
        <f>trueraw!J201*$M202 + $N202*T$3</f>
        <v>0</v>
      </c>
      <c r="F202">
        <f>trueraw!K201*$M202 + $N202*U$3</f>
        <v>0</v>
      </c>
      <c r="G202">
        <f>trueraw!L201*$M202 + $N202*V$3</f>
        <v>0</v>
      </c>
      <c r="H202">
        <f>trueraw!M201*$M202 + $N202*W$3</f>
        <v>0</v>
      </c>
      <c r="I202">
        <f>trueraw!N201*$M202 + $N202*X$3</f>
        <v>0</v>
      </c>
      <c r="J202">
        <f>trueraw!O201*$M202 + $N202*Y$3</f>
        <v>0</v>
      </c>
      <c r="K202">
        <f t="shared" si="14"/>
        <v>0</v>
      </c>
      <c r="L202">
        <f>82 - trueraw!E201</f>
        <v>0</v>
      </c>
      <c r="M202">
        <f t="shared" si="15"/>
        <v>1</v>
      </c>
      <c r="N202">
        <f t="shared" si="16"/>
        <v>0</v>
      </c>
    </row>
    <row r="203" spans="1:14" x14ac:dyDescent="0.3">
      <c r="A203" t="str">
        <f>trueraw!B202</f>
        <v>zero-z-24</v>
      </c>
      <c r="B203">
        <f>trueraw!G202*$M203 + $N203*Q$3</f>
        <v>0</v>
      </c>
      <c r="C203">
        <f>trueraw!H202*$M203 + $N203*R$3</f>
        <v>0</v>
      </c>
      <c r="D203">
        <f>trueraw!I202*$M203 + $N203*S$3</f>
        <v>0</v>
      </c>
      <c r="E203">
        <f>trueraw!J202*$M203 + $N203*T$3</f>
        <v>0</v>
      </c>
      <c r="F203">
        <f>trueraw!K202*$M203 + $N203*U$3</f>
        <v>0</v>
      </c>
      <c r="G203">
        <f>trueraw!L202*$M203 + $N203*V$3</f>
        <v>0</v>
      </c>
      <c r="H203">
        <f>trueraw!M202*$M203 + $N203*W$3</f>
        <v>0</v>
      </c>
      <c r="I203">
        <f>trueraw!N202*$M203 + $N203*X$3</f>
        <v>0</v>
      </c>
      <c r="J203">
        <f>trueraw!O202*$M203 + $N203*Y$3</f>
        <v>0</v>
      </c>
      <c r="K203">
        <f t="shared" si="14"/>
        <v>0</v>
      </c>
      <c r="L203">
        <f>82 - trueraw!E202</f>
        <v>0</v>
      </c>
      <c r="M203">
        <f t="shared" si="15"/>
        <v>1</v>
      </c>
      <c r="N203">
        <f t="shared" si="16"/>
        <v>0</v>
      </c>
    </row>
    <row r="204" spans="1:14" x14ac:dyDescent="0.3">
      <c r="A204" t="str">
        <f>trueraw!B203</f>
        <v>zero-z-25</v>
      </c>
      <c r="B204">
        <f>trueraw!G203*$M204 + $N204*Q$3</f>
        <v>0</v>
      </c>
      <c r="C204">
        <f>trueraw!H203*$M204 + $N204*R$3</f>
        <v>0</v>
      </c>
      <c r="D204">
        <f>trueraw!I203*$M204 + $N204*S$3</f>
        <v>0</v>
      </c>
      <c r="E204">
        <f>trueraw!J203*$M204 + $N204*T$3</f>
        <v>0</v>
      </c>
      <c r="F204">
        <f>trueraw!K203*$M204 + $N204*U$3</f>
        <v>0</v>
      </c>
      <c r="G204">
        <f>trueraw!L203*$M204 + $N204*V$3</f>
        <v>0</v>
      </c>
      <c r="H204">
        <f>trueraw!M203*$M204 + $N204*W$3</f>
        <v>0</v>
      </c>
      <c r="I204">
        <f>trueraw!N203*$M204 + $N204*X$3</f>
        <v>0</v>
      </c>
      <c r="J204">
        <f>trueraw!O203*$M204 + $N204*Y$3</f>
        <v>0</v>
      </c>
      <c r="K204">
        <f t="shared" si="14"/>
        <v>0</v>
      </c>
      <c r="L204">
        <f>82 - trueraw!E203</f>
        <v>0</v>
      </c>
      <c r="M204">
        <f t="shared" si="15"/>
        <v>1</v>
      </c>
      <c r="N204">
        <f t="shared" si="16"/>
        <v>0</v>
      </c>
    </row>
    <row r="205" spans="1:14" x14ac:dyDescent="0.3">
      <c r="A205" t="str">
        <f>trueraw!B204</f>
        <v>zero-z-26</v>
      </c>
      <c r="B205">
        <f>trueraw!G204*$M205 + $N205*Q$3</f>
        <v>0</v>
      </c>
      <c r="C205">
        <f>trueraw!H204*$M205 + $N205*R$3</f>
        <v>0</v>
      </c>
      <c r="D205">
        <f>trueraw!I204*$M205 + $N205*S$3</f>
        <v>0</v>
      </c>
      <c r="E205">
        <f>trueraw!J204*$M205 + $N205*T$3</f>
        <v>0</v>
      </c>
      <c r="F205">
        <f>trueraw!K204*$M205 + $N205*U$3</f>
        <v>0</v>
      </c>
      <c r="G205">
        <f>trueraw!L204*$M205 + $N205*V$3</f>
        <v>0</v>
      </c>
      <c r="H205">
        <f>trueraw!M204*$M205 + $N205*W$3</f>
        <v>0</v>
      </c>
      <c r="I205">
        <f>trueraw!N204*$M205 + $N205*X$3</f>
        <v>0</v>
      </c>
      <c r="J205">
        <f>trueraw!O204*$M205 + $N205*Y$3</f>
        <v>0</v>
      </c>
      <c r="K205">
        <f t="shared" si="14"/>
        <v>0</v>
      </c>
      <c r="L205">
        <f>82 - trueraw!E204</f>
        <v>0</v>
      </c>
      <c r="M205">
        <f t="shared" si="15"/>
        <v>1</v>
      </c>
      <c r="N205">
        <f t="shared" si="16"/>
        <v>0</v>
      </c>
    </row>
    <row r="206" spans="1:14" x14ac:dyDescent="0.3">
      <c r="A206" t="str">
        <f>trueraw!B205</f>
        <v>zero-z-27</v>
      </c>
      <c r="B206">
        <f>trueraw!G205*$M206 + $N206*Q$3</f>
        <v>0</v>
      </c>
      <c r="C206">
        <f>trueraw!H205*$M206 + $N206*R$3</f>
        <v>0</v>
      </c>
      <c r="D206">
        <f>trueraw!I205*$M206 + $N206*S$3</f>
        <v>0</v>
      </c>
      <c r="E206">
        <f>trueraw!J205*$M206 + $N206*T$3</f>
        <v>0</v>
      </c>
      <c r="F206">
        <f>trueraw!K205*$M206 + $N206*U$3</f>
        <v>0</v>
      </c>
      <c r="G206">
        <f>trueraw!L205*$M206 + $N206*V$3</f>
        <v>0</v>
      </c>
      <c r="H206">
        <f>trueraw!M205*$M206 + $N206*W$3</f>
        <v>0</v>
      </c>
      <c r="I206">
        <f>trueraw!N205*$M206 + $N206*X$3</f>
        <v>0</v>
      </c>
      <c r="J206">
        <f>trueraw!O205*$M206 + $N206*Y$3</f>
        <v>0</v>
      </c>
      <c r="K206">
        <f t="shared" si="14"/>
        <v>0</v>
      </c>
      <c r="L206">
        <f>82 - trueraw!E205</f>
        <v>0</v>
      </c>
      <c r="M206">
        <f t="shared" si="15"/>
        <v>1</v>
      </c>
      <c r="N206">
        <f t="shared" si="16"/>
        <v>0</v>
      </c>
    </row>
    <row r="207" spans="1:14" x14ac:dyDescent="0.3">
      <c r="A207" t="str">
        <f>trueraw!B206</f>
        <v>zero-z-28</v>
      </c>
      <c r="B207">
        <f>trueraw!G206*$M207 + $N207*Q$3</f>
        <v>0</v>
      </c>
      <c r="C207">
        <f>trueraw!H206*$M207 + $N207*R$3</f>
        <v>0</v>
      </c>
      <c r="D207">
        <f>trueraw!I206*$M207 + $N207*S$3</f>
        <v>0</v>
      </c>
      <c r="E207">
        <f>trueraw!J206*$M207 + $N207*T$3</f>
        <v>0</v>
      </c>
      <c r="F207">
        <f>trueraw!K206*$M207 + $N207*U$3</f>
        <v>0</v>
      </c>
      <c r="G207">
        <f>trueraw!L206*$M207 + $N207*V$3</f>
        <v>0</v>
      </c>
      <c r="H207">
        <f>trueraw!M206*$M207 + $N207*W$3</f>
        <v>0</v>
      </c>
      <c r="I207">
        <f>trueraw!N206*$M207 + $N207*X$3</f>
        <v>0</v>
      </c>
      <c r="J207">
        <f>trueraw!O206*$M207 + $N207*Y$3</f>
        <v>0</v>
      </c>
      <c r="K207">
        <f t="shared" si="14"/>
        <v>0</v>
      </c>
      <c r="L207">
        <f>82 - trueraw!E206</f>
        <v>0</v>
      </c>
      <c r="M207">
        <f t="shared" si="15"/>
        <v>1</v>
      </c>
      <c r="N207">
        <f t="shared" si="16"/>
        <v>0</v>
      </c>
    </row>
    <row r="208" spans="1:14" x14ac:dyDescent="0.3">
      <c r="A208" t="str">
        <f>trueraw!B207</f>
        <v>zero-z-29</v>
      </c>
      <c r="B208">
        <f>trueraw!G207*$M208 + $N208*Q$3</f>
        <v>0</v>
      </c>
      <c r="C208">
        <f>trueraw!H207*$M208 + $N208*R$3</f>
        <v>0</v>
      </c>
      <c r="D208">
        <f>trueraw!I207*$M208 + $N208*S$3</f>
        <v>0</v>
      </c>
      <c r="E208">
        <f>trueraw!J207*$M208 + $N208*T$3</f>
        <v>0</v>
      </c>
      <c r="F208">
        <f>trueraw!K207*$M208 + $N208*U$3</f>
        <v>0</v>
      </c>
      <c r="G208">
        <f>trueraw!L207*$M208 + $N208*V$3</f>
        <v>0</v>
      </c>
      <c r="H208">
        <f>trueraw!M207*$M208 + $N208*W$3</f>
        <v>0</v>
      </c>
      <c r="I208">
        <f>trueraw!N207*$M208 + $N208*X$3</f>
        <v>0</v>
      </c>
      <c r="J208">
        <f>trueraw!O207*$M208 + $N208*Y$3</f>
        <v>0</v>
      </c>
      <c r="K208">
        <f t="shared" si="14"/>
        <v>0</v>
      </c>
      <c r="L208">
        <f>82 - trueraw!E207</f>
        <v>0</v>
      </c>
      <c r="M208">
        <f t="shared" si="15"/>
        <v>1</v>
      </c>
      <c r="N208">
        <f t="shared" si="16"/>
        <v>0</v>
      </c>
    </row>
    <row r="209" spans="1:14" x14ac:dyDescent="0.3">
      <c r="A209" t="str">
        <f>trueraw!B208</f>
        <v>zero-z-30</v>
      </c>
      <c r="B209">
        <f>trueraw!G208*$M209 + $N209*Q$3</f>
        <v>0</v>
      </c>
      <c r="C209">
        <f>trueraw!H208*$M209 + $N209*R$3</f>
        <v>0</v>
      </c>
      <c r="D209">
        <f>trueraw!I208*$M209 + $N209*S$3</f>
        <v>0</v>
      </c>
      <c r="E209">
        <f>trueraw!J208*$M209 + $N209*T$3</f>
        <v>0</v>
      </c>
      <c r="F209">
        <f>trueraw!K208*$M209 + $N209*U$3</f>
        <v>0</v>
      </c>
      <c r="G209">
        <f>trueraw!L208*$M209 + $N209*V$3</f>
        <v>0</v>
      </c>
      <c r="H209">
        <f>trueraw!M208*$M209 + $N209*W$3</f>
        <v>0</v>
      </c>
      <c r="I209">
        <f>trueraw!N208*$M209 + $N209*X$3</f>
        <v>0</v>
      </c>
      <c r="J209">
        <f>trueraw!O208*$M209 + $N209*Y$3</f>
        <v>0</v>
      </c>
      <c r="K209">
        <f t="shared" si="14"/>
        <v>0</v>
      </c>
      <c r="L209">
        <f>82 - trueraw!E208</f>
        <v>0</v>
      </c>
      <c r="M209">
        <f t="shared" si="15"/>
        <v>1</v>
      </c>
      <c r="N209">
        <f t="shared" si="16"/>
        <v>0</v>
      </c>
    </row>
    <row r="210" spans="1:14" x14ac:dyDescent="0.3">
      <c r="A210" t="str">
        <f>trueraw!B209</f>
        <v>zero-z-31</v>
      </c>
      <c r="B210">
        <f>trueraw!G209*$M210 + $N210*Q$3</f>
        <v>0</v>
      </c>
      <c r="C210">
        <f>trueraw!H209*$M210 + $N210*R$3</f>
        <v>0</v>
      </c>
      <c r="D210">
        <f>trueraw!I209*$M210 + $N210*S$3</f>
        <v>0</v>
      </c>
      <c r="E210">
        <f>trueraw!J209*$M210 + $N210*T$3</f>
        <v>0</v>
      </c>
      <c r="F210">
        <f>trueraw!K209*$M210 + $N210*U$3</f>
        <v>0</v>
      </c>
      <c r="G210">
        <f>trueraw!L209*$M210 + $N210*V$3</f>
        <v>0</v>
      </c>
      <c r="H210">
        <f>trueraw!M209*$M210 + $N210*W$3</f>
        <v>0</v>
      </c>
      <c r="I210">
        <f>trueraw!N209*$M210 + $N210*X$3</f>
        <v>0</v>
      </c>
      <c r="J210">
        <f>trueraw!O209*$M210 + $N210*Y$3</f>
        <v>0</v>
      </c>
      <c r="K210">
        <f t="shared" si="14"/>
        <v>0</v>
      </c>
      <c r="L210">
        <f>82 - trueraw!E209</f>
        <v>0</v>
      </c>
      <c r="M210">
        <f t="shared" si="15"/>
        <v>1</v>
      </c>
      <c r="N210">
        <f t="shared" si="16"/>
        <v>0</v>
      </c>
    </row>
    <row r="211" spans="1:14" x14ac:dyDescent="0.3">
      <c r="A211" t="str">
        <f>trueraw!B210</f>
        <v>zero-z-32</v>
      </c>
      <c r="B211">
        <f>trueraw!G210*$M211 + $N211*Q$3</f>
        <v>0</v>
      </c>
      <c r="C211">
        <f>trueraw!H210*$M211 + $N211*R$3</f>
        <v>0</v>
      </c>
      <c r="D211">
        <f>trueraw!I210*$M211 + $N211*S$3</f>
        <v>0</v>
      </c>
      <c r="E211">
        <f>trueraw!J210*$M211 + $N211*T$3</f>
        <v>0</v>
      </c>
      <c r="F211">
        <f>trueraw!K210*$M211 + $N211*U$3</f>
        <v>0</v>
      </c>
      <c r="G211">
        <f>trueraw!L210*$M211 + $N211*V$3</f>
        <v>0</v>
      </c>
      <c r="H211">
        <f>trueraw!M210*$M211 + $N211*W$3</f>
        <v>0</v>
      </c>
      <c r="I211">
        <f>trueraw!N210*$M211 + $N211*X$3</f>
        <v>0</v>
      </c>
      <c r="J211">
        <f>trueraw!O210*$M211 + $N211*Y$3</f>
        <v>0</v>
      </c>
      <c r="K211">
        <f t="shared" si="14"/>
        <v>0</v>
      </c>
      <c r="L211">
        <f>82 - trueraw!E210</f>
        <v>0</v>
      </c>
      <c r="M211">
        <f t="shared" si="15"/>
        <v>1</v>
      </c>
      <c r="N211">
        <f t="shared" si="16"/>
        <v>0</v>
      </c>
    </row>
    <row r="212" spans="1:14" x14ac:dyDescent="0.3">
      <c r="A212" t="str">
        <f>trueraw!B211</f>
        <v>zero-z-33</v>
      </c>
      <c r="B212">
        <f>trueraw!G211*$M212 + $N212*Q$3</f>
        <v>0</v>
      </c>
      <c r="C212">
        <f>trueraw!H211*$M212 + $N212*R$3</f>
        <v>0</v>
      </c>
      <c r="D212">
        <f>trueraw!I211*$M212 + $N212*S$3</f>
        <v>0</v>
      </c>
      <c r="E212">
        <f>trueraw!J211*$M212 + $N212*T$3</f>
        <v>0</v>
      </c>
      <c r="F212">
        <f>trueraw!K211*$M212 + $N212*U$3</f>
        <v>0</v>
      </c>
      <c r="G212">
        <f>trueraw!L211*$M212 + $N212*V$3</f>
        <v>0</v>
      </c>
      <c r="H212">
        <f>trueraw!M211*$M212 + $N212*W$3</f>
        <v>0</v>
      </c>
      <c r="I212">
        <f>trueraw!N211*$M212 + $N212*X$3</f>
        <v>0</v>
      </c>
      <c r="J212">
        <f>trueraw!O211*$M212 + $N212*Y$3</f>
        <v>0</v>
      </c>
      <c r="K212">
        <f t="shared" si="14"/>
        <v>0</v>
      </c>
      <c r="L212">
        <f>82 - trueraw!E211</f>
        <v>0</v>
      </c>
      <c r="M212">
        <f t="shared" si="15"/>
        <v>1</v>
      </c>
      <c r="N212">
        <f t="shared" si="16"/>
        <v>0</v>
      </c>
    </row>
    <row r="213" spans="1:14" x14ac:dyDescent="0.3">
      <c r="A213" t="str">
        <f>trueraw!B212</f>
        <v>zero-z-34</v>
      </c>
      <c r="B213">
        <f>trueraw!G212*$M213 + $N213*Q$3</f>
        <v>0</v>
      </c>
      <c r="C213">
        <f>trueraw!H212*$M213 + $N213*R$3</f>
        <v>0</v>
      </c>
      <c r="D213">
        <f>trueraw!I212*$M213 + $N213*S$3</f>
        <v>0</v>
      </c>
      <c r="E213">
        <f>trueraw!J212*$M213 + $N213*T$3</f>
        <v>0</v>
      </c>
      <c r="F213">
        <f>trueraw!K212*$M213 + $N213*U$3</f>
        <v>0</v>
      </c>
      <c r="G213">
        <f>trueraw!L212*$M213 + $N213*V$3</f>
        <v>0</v>
      </c>
      <c r="H213">
        <f>trueraw!M212*$M213 + $N213*W$3</f>
        <v>0</v>
      </c>
      <c r="I213">
        <f>trueraw!N212*$M213 + $N213*X$3</f>
        <v>0</v>
      </c>
      <c r="J213">
        <f>trueraw!O212*$M213 + $N213*Y$3</f>
        <v>0</v>
      </c>
      <c r="K213">
        <f t="shared" si="14"/>
        <v>0</v>
      </c>
      <c r="L213">
        <f>82 - trueraw!E212</f>
        <v>0</v>
      </c>
      <c r="M213">
        <f t="shared" si="15"/>
        <v>1</v>
      </c>
      <c r="N213">
        <f t="shared" si="16"/>
        <v>0</v>
      </c>
    </row>
    <row r="214" spans="1:14" x14ac:dyDescent="0.3">
      <c r="A214" t="str">
        <f>trueraw!B213</f>
        <v>zero-z-35</v>
      </c>
      <c r="B214">
        <f>trueraw!G213*$M214 + $N214*Q$3</f>
        <v>0</v>
      </c>
      <c r="C214">
        <f>trueraw!H213*$M214 + $N214*R$3</f>
        <v>0</v>
      </c>
      <c r="D214">
        <f>trueraw!I213*$M214 + $N214*S$3</f>
        <v>0</v>
      </c>
      <c r="E214">
        <f>trueraw!J213*$M214 + $N214*T$3</f>
        <v>0</v>
      </c>
      <c r="F214">
        <f>trueraw!K213*$M214 + $N214*U$3</f>
        <v>0</v>
      </c>
      <c r="G214">
        <f>trueraw!L213*$M214 + $N214*V$3</f>
        <v>0</v>
      </c>
      <c r="H214">
        <f>trueraw!M213*$M214 + $N214*W$3</f>
        <v>0</v>
      </c>
      <c r="I214">
        <f>trueraw!N213*$M214 + $N214*X$3</f>
        <v>0</v>
      </c>
      <c r="J214">
        <f>trueraw!O213*$M214 + $N214*Y$3</f>
        <v>0</v>
      </c>
      <c r="K214">
        <f t="shared" si="14"/>
        <v>0</v>
      </c>
      <c r="L214">
        <f>82 - trueraw!E213</f>
        <v>0</v>
      </c>
      <c r="M214">
        <f t="shared" si="15"/>
        <v>1</v>
      </c>
      <c r="N214">
        <f t="shared" si="16"/>
        <v>0</v>
      </c>
    </row>
    <row r="215" spans="1:14" x14ac:dyDescent="0.3">
      <c r="A215" t="str">
        <f>trueraw!B214</f>
        <v>zero-z-36</v>
      </c>
      <c r="B215">
        <f>trueraw!G214*$M215 + $N215*Q$3</f>
        <v>0</v>
      </c>
      <c r="C215">
        <f>trueraw!H214*$M215 + $N215*R$3</f>
        <v>0</v>
      </c>
      <c r="D215">
        <f>trueraw!I214*$M215 + $N215*S$3</f>
        <v>0</v>
      </c>
      <c r="E215">
        <f>trueraw!J214*$M215 + $N215*T$3</f>
        <v>0</v>
      </c>
      <c r="F215">
        <f>trueraw!K214*$M215 + $N215*U$3</f>
        <v>0</v>
      </c>
      <c r="G215">
        <f>trueraw!L214*$M215 + $N215*V$3</f>
        <v>0</v>
      </c>
      <c r="H215">
        <f>trueraw!M214*$M215 + $N215*W$3</f>
        <v>0</v>
      </c>
      <c r="I215">
        <f>trueraw!N214*$M215 + $N215*X$3</f>
        <v>0</v>
      </c>
      <c r="J215">
        <f>trueraw!O214*$M215 + $N215*Y$3</f>
        <v>0</v>
      </c>
      <c r="K215">
        <f t="shared" si="14"/>
        <v>0</v>
      </c>
      <c r="L215">
        <f>82 - trueraw!E214</f>
        <v>0</v>
      </c>
      <c r="M215">
        <f t="shared" si="15"/>
        <v>1</v>
      </c>
      <c r="N215">
        <f t="shared" si="16"/>
        <v>0</v>
      </c>
    </row>
    <row r="216" spans="1:14" x14ac:dyDescent="0.3">
      <c r="A216" t="str">
        <f>trueraw!B215</f>
        <v>zero-z-37</v>
      </c>
      <c r="B216">
        <f>trueraw!G215*$M216 + $N216*Q$3</f>
        <v>0</v>
      </c>
      <c r="C216">
        <f>trueraw!H215*$M216 + $N216*R$3</f>
        <v>0</v>
      </c>
      <c r="D216">
        <f>trueraw!I215*$M216 + $N216*S$3</f>
        <v>0</v>
      </c>
      <c r="E216">
        <f>trueraw!J215*$M216 + $N216*T$3</f>
        <v>0</v>
      </c>
      <c r="F216">
        <f>trueraw!K215*$M216 + $N216*U$3</f>
        <v>0</v>
      </c>
      <c r="G216">
        <f>trueraw!L215*$M216 + $N216*V$3</f>
        <v>0</v>
      </c>
      <c r="H216">
        <f>trueraw!M215*$M216 + $N216*W$3</f>
        <v>0</v>
      </c>
      <c r="I216">
        <f>trueraw!N215*$M216 + $N216*X$3</f>
        <v>0</v>
      </c>
      <c r="J216">
        <f>trueraw!O215*$M216 + $N216*Y$3</f>
        <v>0</v>
      </c>
      <c r="K216">
        <f t="shared" si="14"/>
        <v>0</v>
      </c>
      <c r="L216">
        <f>82 - trueraw!E215</f>
        <v>0</v>
      </c>
      <c r="M216">
        <f t="shared" si="15"/>
        <v>1</v>
      </c>
      <c r="N216">
        <f t="shared" si="16"/>
        <v>0</v>
      </c>
    </row>
    <row r="217" spans="1:14" x14ac:dyDescent="0.3">
      <c r="A217" t="str">
        <f>trueraw!B216</f>
        <v>zero-z-38</v>
      </c>
      <c r="B217">
        <f>trueraw!G216*$M217 + $N217*Q$3</f>
        <v>0</v>
      </c>
      <c r="C217">
        <f>trueraw!H216*$M217 + $N217*R$3</f>
        <v>0</v>
      </c>
      <c r="D217">
        <f>trueraw!I216*$M217 + $N217*S$3</f>
        <v>0</v>
      </c>
      <c r="E217">
        <f>trueraw!J216*$M217 + $N217*T$3</f>
        <v>0</v>
      </c>
      <c r="F217">
        <f>trueraw!K216*$M217 + $N217*U$3</f>
        <v>0</v>
      </c>
      <c r="G217">
        <f>trueraw!L216*$M217 + $N217*V$3</f>
        <v>0</v>
      </c>
      <c r="H217">
        <f>trueraw!M216*$M217 + $N217*W$3</f>
        <v>0</v>
      </c>
      <c r="I217">
        <f>trueraw!N216*$M217 + $N217*X$3</f>
        <v>0</v>
      </c>
      <c r="J217">
        <f>trueraw!O216*$M217 + $N217*Y$3</f>
        <v>0</v>
      </c>
      <c r="K217">
        <f t="shared" si="14"/>
        <v>0</v>
      </c>
      <c r="L217">
        <f>82 - trueraw!E216</f>
        <v>0</v>
      </c>
      <c r="M217">
        <f t="shared" si="15"/>
        <v>1</v>
      </c>
      <c r="N217">
        <f t="shared" si="16"/>
        <v>0</v>
      </c>
    </row>
    <row r="218" spans="1:14" x14ac:dyDescent="0.3">
      <c r="A218" t="str">
        <f>trueraw!B217</f>
        <v>zero-z-39</v>
      </c>
      <c r="B218">
        <f>trueraw!G217*$M218 + $N218*Q$3</f>
        <v>0</v>
      </c>
      <c r="C218">
        <f>trueraw!H217*$M218 + $N218*R$3</f>
        <v>0</v>
      </c>
      <c r="D218">
        <f>trueraw!I217*$M218 + $N218*S$3</f>
        <v>0</v>
      </c>
      <c r="E218">
        <f>trueraw!J217*$M218 + $N218*T$3</f>
        <v>0</v>
      </c>
      <c r="F218">
        <f>trueraw!K217*$M218 + $N218*U$3</f>
        <v>0</v>
      </c>
      <c r="G218">
        <f>trueraw!L217*$M218 + $N218*V$3</f>
        <v>0</v>
      </c>
      <c r="H218">
        <f>trueraw!M217*$M218 + $N218*W$3</f>
        <v>0</v>
      </c>
      <c r="I218">
        <f>trueraw!N217*$M218 + $N218*X$3</f>
        <v>0</v>
      </c>
      <c r="J218">
        <f>trueraw!O217*$M218 + $N218*Y$3</f>
        <v>0</v>
      </c>
      <c r="K218">
        <f t="shared" si="14"/>
        <v>0</v>
      </c>
      <c r="L218">
        <f>82 - trueraw!E217</f>
        <v>0</v>
      </c>
      <c r="M218">
        <f t="shared" si="15"/>
        <v>1</v>
      </c>
      <c r="N218">
        <f t="shared" si="16"/>
        <v>0</v>
      </c>
    </row>
    <row r="219" spans="1:14" x14ac:dyDescent="0.3">
      <c r="A219" t="str">
        <f>trueraw!B218</f>
        <v>zero-z-40</v>
      </c>
      <c r="B219">
        <f>trueraw!G218*$M219 + $N219*Q$3</f>
        <v>0</v>
      </c>
      <c r="C219">
        <f>trueraw!H218*$M219 + $N219*R$3</f>
        <v>0</v>
      </c>
      <c r="D219">
        <f>trueraw!I218*$M219 + $N219*S$3</f>
        <v>0</v>
      </c>
      <c r="E219">
        <f>trueraw!J218*$M219 + $N219*T$3</f>
        <v>0</v>
      </c>
      <c r="F219">
        <f>trueraw!K218*$M219 + $N219*U$3</f>
        <v>0</v>
      </c>
      <c r="G219">
        <f>trueraw!L218*$M219 + $N219*V$3</f>
        <v>0</v>
      </c>
      <c r="H219">
        <f>trueraw!M218*$M219 + $N219*W$3</f>
        <v>0</v>
      </c>
      <c r="I219">
        <f>trueraw!N218*$M219 + $N219*X$3</f>
        <v>0</v>
      </c>
      <c r="J219">
        <f>trueraw!O218*$M219 + $N219*Y$3</f>
        <v>0</v>
      </c>
      <c r="K219">
        <f t="shared" si="14"/>
        <v>0</v>
      </c>
      <c r="L219">
        <f>82 - trueraw!E218</f>
        <v>0</v>
      </c>
      <c r="M219">
        <f t="shared" si="15"/>
        <v>1</v>
      </c>
      <c r="N219">
        <f t="shared" si="1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9"/>
  <sheetViews>
    <sheetView workbookViewId="0">
      <selection activeCell="O23" sqref="O23"/>
    </sheetView>
  </sheetViews>
  <sheetFormatPr defaultRowHeight="14.4" x14ac:dyDescent="0.3"/>
  <cols>
    <col min="1" max="1" width="21.33203125" bestFit="1" customWidth="1"/>
    <col min="2" max="10" width="5.44140625" customWidth="1"/>
    <col min="11" max="14" width="5" customWidth="1"/>
    <col min="15" max="15" width="4.77734375" customWidth="1"/>
    <col min="22" max="22" width="5.77734375" customWidth="1"/>
    <col min="23" max="30" width="4.109375" customWidth="1"/>
    <col min="31" max="31" width="4" customWidth="1"/>
    <col min="32" max="32" width="4.109375" bestFit="1" customWidth="1"/>
    <col min="33" max="34" width="4.88671875" customWidth="1"/>
    <col min="35" max="35" width="5.21875" customWidth="1"/>
  </cols>
  <sheetData>
    <row r="1" spans="1:58" x14ac:dyDescent="0.3">
      <c r="B1">
        <f>AVs_avail!I1</f>
        <v>1</v>
      </c>
      <c r="C1">
        <f>AVs_avail!J1</f>
        <v>1</v>
      </c>
      <c r="D1">
        <f>AVs_avail!K1</f>
        <v>1</v>
      </c>
      <c r="E1">
        <f>AVs_avail!L1</f>
        <v>1</v>
      </c>
      <c r="F1">
        <f>AVs_avail!M1</f>
        <v>1</v>
      </c>
      <c r="G1">
        <f>AVs_avail!N1</f>
        <v>1</v>
      </c>
      <c r="H1">
        <f>AVs_avail!O1</f>
        <v>1</v>
      </c>
      <c r="I1">
        <f>AVs_avail!P1</f>
        <v>0</v>
      </c>
      <c r="J1">
        <f>AVs_avail!Q1</f>
        <v>1</v>
      </c>
    </row>
    <row r="2" spans="1:58" x14ac:dyDescent="0.3">
      <c r="A2" t="str">
        <f>injury_attenuated!A2</f>
        <v>PLAYER</v>
      </c>
      <c r="B2" t="str">
        <f>injury_attenuated!B2</f>
        <v>zFG%</v>
      </c>
      <c r="C2" t="str">
        <f>injury_attenuated!C2</f>
        <v>zFT%</v>
      </c>
      <c r="D2" t="str">
        <f>injury_attenuated!D2</f>
        <v>z3PM</v>
      </c>
      <c r="E2" t="str">
        <f>injury_attenuated!E2</f>
        <v>zPTS</v>
      </c>
      <c r="F2" t="str">
        <f>injury_attenuated!F2</f>
        <v>zREB</v>
      </c>
      <c r="G2" t="str">
        <f>injury_attenuated!G2</f>
        <v>zAST</v>
      </c>
      <c r="H2" t="str">
        <f>injury_attenuated!H2</f>
        <v>zSTL</v>
      </c>
      <c r="I2" t="str">
        <f>injury_attenuated!I2</f>
        <v>zBLK</v>
      </c>
      <c r="J2" t="str">
        <f>injury_attenuated!J2</f>
        <v>zTO</v>
      </c>
      <c r="K2" t="s">
        <v>615</v>
      </c>
      <c r="L2" t="s">
        <v>616</v>
      </c>
      <c r="M2" t="s">
        <v>614</v>
      </c>
      <c r="N2" t="s">
        <v>613</v>
      </c>
      <c r="O2" t="s">
        <v>715</v>
      </c>
      <c r="P2" t="s">
        <v>206</v>
      </c>
      <c r="Q2" t="s">
        <v>617</v>
      </c>
      <c r="R2" t="str">
        <f>trueraw!C1</f>
        <v>POS</v>
      </c>
      <c r="S2" t="str">
        <f>trueraw!D1</f>
        <v>TEAM</v>
      </c>
      <c r="T2" t="str">
        <f>trueraw!E1</f>
        <v>GP</v>
      </c>
      <c r="U2" t="str">
        <f>trueraw!F1</f>
        <v>MPG</v>
      </c>
      <c r="V2" t="s">
        <v>194</v>
      </c>
      <c r="W2" t="str">
        <f>GMs!C1</f>
        <v>_______</v>
      </c>
      <c r="X2" t="str">
        <f>GMs!D1</f>
        <v>rob</v>
      </c>
      <c r="Y2" t="str">
        <f>GMs!E1</f>
        <v>rain</v>
      </c>
      <c r="Z2" t="str">
        <f>GMs!F1</f>
        <v>death</v>
      </c>
      <c r="AA2" t="str">
        <f>GMs!G1</f>
        <v>choi</v>
      </c>
      <c r="AB2" t="str">
        <f>GMs!H1</f>
        <v>weed</v>
      </c>
      <c r="AC2" t="str">
        <f>GMs!I1</f>
        <v>car</v>
      </c>
      <c r="AD2" t="str">
        <f>GMs!J1</f>
        <v>cock</v>
      </c>
      <c r="AE2" t="str">
        <f>GMs!K1</f>
        <v>ja</v>
      </c>
      <c r="AF2" t="str">
        <f>GMs!L1</f>
        <v>other</v>
      </c>
      <c r="AG2" t="str">
        <f>GMs!M1</f>
        <v>ii</v>
      </c>
      <c r="AH2" t="str">
        <f>GMs!N1</f>
        <v>andy</v>
      </c>
      <c r="AI2" t="str">
        <f>GMs!O1</f>
        <v>mark</v>
      </c>
      <c r="AT2" t="str">
        <f>GMs!C1</f>
        <v>_______</v>
      </c>
      <c r="AU2" t="str">
        <f>GMs!D1</f>
        <v>rob</v>
      </c>
      <c r="AV2" t="str">
        <f>GMs!E1</f>
        <v>rain</v>
      </c>
      <c r="AW2" t="str">
        <f>GMs!F1</f>
        <v>death</v>
      </c>
      <c r="AX2" t="str">
        <f>GMs!G1</f>
        <v>choi</v>
      </c>
      <c r="AY2" t="str">
        <f>GMs!H1</f>
        <v>weed</v>
      </c>
      <c r="AZ2" t="str">
        <f>GMs!I1</f>
        <v>car</v>
      </c>
      <c r="BA2" t="str">
        <f>GMs!J1</f>
        <v>cock</v>
      </c>
      <c r="BB2" t="str">
        <f>GMs!K1</f>
        <v>ja</v>
      </c>
      <c r="BC2" t="str">
        <f>GMs!L1</f>
        <v>other</v>
      </c>
      <c r="BD2" t="str">
        <f>GMs!M1</f>
        <v>ii</v>
      </c>
      <c r="BE2" t="str">
        <f>GMs!N1</f>
        <v>andy</v>
      </c>
      <c r="BF2" t="str">
        <f>GMs!O1</f>
        <v>mark</v>
      </c>
    </row>
    <row r="3" spans="1:58" x14ac:dyDescent="0.3">
      <c r="A3" t="str">
        <f>injury_attenuated!A3</f>
        <v>Nikola Jokic</v>
      </c>
      <c r="B3">
        <f>injury_attenuated!B3</f>
        <v>3.8260162601626018</v>
      </c>
      <c r="C3">
        <f>injury_attenuated!C3</f>
        <v>2.2524390243902439</v>
      </c>
      <c r="D3">
        <f>injury_attenuated!D3</f>
        <v>-0.41483739837398376</v>
      </c>
      <c r="E3">
        <f>injury_attenuated!E3</f>
        <v>2.1780894308943091</v>
      </c>
      <c r="F3">
        <f>injury_attenuated!F3</f>
        <v>2.4442276422764229</v>
      </c>
      <c r="G3">
        <f>injury_attenuated!G3</f>
        <v>2.6837398373983739</v>
      </c>
      <c r="H3">
        <f>injury_attenuated!H3</f>
        <v>1.1356097560975609</v>
      </c>
      <c r="I3">
        <f>injury_attenuated!I3</f>
        <v>0.40065040650406508</v>
      </c>
      <c r="J3">
        <f>injury_attenuated!J3</f>
        <v>-1.8343495934959351</v>
      </c>
      <c r="K3">
        <f>(SUM($D3:$J3) + $B3)</f>
        <v>10.419146341463415</v>
      </c>
      <c r="L3">
        <f>SUM($B3:$I3)</f>
        <v>14.505934959349592</v>
      </c>
      <c r="M3">
        <f>(SUM($B3:$F3) + SUM($H3:$J3))</f>
        <v>9.9878455284552832</v>
      </c>
      <c r="N3">
        <f>SUM($B3:$J3)</f>
        <v>12.671585365853657</v>
      </c>
      <c r="O3">
        <f>SUMPRODUCT($B3:$J3, $B$1:$J$1)</f>
        <v>12.270934959349592</v>
      </c>
      <c r="P3" s="1" t="str">
        <f>VLOOKUP($A3, 'auction in'!$A$2:$C$218, 3, FALSE)</f>
        <v>mark</v>
      </c>
      <c r="Q3" s="3">
        <f>VLOOKUP($A3, 'auction in'!$A$2:$B$218, 2, FALSE)</f>
        <v>72</v>
      </c>
      <c r="R3" t="str">
        <f>trueraw!C2</f>
        <v xml:space="preserve"> C</v>
      </c>
      <c r="S3" t="str">
        <f>trueraw!D2</f>
        <v>DEN</v>
      </c>
      <c r="T3">
        <f>trueraw!E2</f>
        <v>77</v>
      </c>
      <c r="U3">
        <f>trueraw!F2</f>
        <v>35.1</v>
      </c>
      <c r="V3">
        <v>1</v>
      </c>
      <c r="W3">
        <f t="shared" ref="W3:AI18" si="0">IF(EXACT($P3, W$2), 1, 0)</f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1</v>
      </c>
      <c r="AT3">
        <f t="shared" ref="AT3:AT34" si="1">IF(EXACT($P3, W$2), $N3, 0)</f>
        <v>0</v>
      </c>
      <c r="AU3">
        <f t="shared" ref="AU3:AU34" si="2">IF(EXACT($P3, X$2), $N3, 0)</f>
        <v>0</v>
      </c>
      <c r="AV3">
        <f t="shared" ref="AV3:AV34" si="3">IF(EXACT($P3, Y$2), $N3, 0)</f>
        <v>0</v>
      </c>
      <c r="AW3">
        <f t="shared" ref="AW3:AW34" si="4">IF(EXACT($P3, Z$2), $N3, 0)</f>
        <v>0</v>
      </c>
      <c r="AX3">
        <f t="shared" ref="AX3:AX34" si="5">IF(EXACT($P3, AA$2), $N3, 0)</f>
        <v>0</v>
      </c>
      <c r="AY3">
        <f t="shared" ref="AY3:AY34" si="6">IF(EXACT($P3, AB$2), $N3, 0)</f>
        <v>0</v>
      </c>
      <c r="AZ3">
        <f t="shared" ref="AZ3:AZ34" si="7">IF(EXACT($P3, AC$2), $N3, 0)</f>
        <v>0</v>
      </c>
      <c r="BA3">
        <f t="shared" ref="BA3:BA34" si="8">IF(EXACT($P3, AD$2), $N3, 0)</f>
        <v>0</v>
      </c>
      <c r="BB3">
        <f t="shared" ref="BB3:BB34" si="9">IF(EXACT($P3, AE$2), $N3, 0)</f>
        <v>0</v>
      </c>
      <c r="BC3">
        <f t="shared" ref="BC3:BC34" si="10">IF(EXACT($P3, AF$2), $N3, 0)</f>
        <v>0</v>
      </c>
      <c r="BD3">
        <f t="shared" ref="BD3:BD34" si="11">IF(EXACT($P3, AG$2), $N3, 0)</f>
        <v>0</v>
      </c>
    </row>
    <row r="4" spans="1:58" x14ac:dyDescent="0.3">
      <c r="A4" t="str">
        <f>injury_attenuated!A4</f>
        <v>Stephen Curry</v>
      </c>
      <c r="B4">
        <f>injury_attenuated!B4</f>
        <v>0.52012195121951221</v>
      </c>
      <c r="C4">
        <f>injury_attenuated!C4</f>
        <v>3.476463414634146</v>
      </c>
      <c r="D4">
        <f>injury_attenuated!D4</f>
        <v>3.406219512195122</v>
      </c>
      <c r="E4">
        <f>injury_attenuated!E4</f>
        <v>2.5060975609756095</v>
      </c>
      <c r="F4">
        <f>injury_attenuated!F4</f>
        <v>0.10048780487804881</v>
      </c>
      <c r="G4">
        <f>injury_attenuated!G4</f>
        <v>1.4731707317073168</v>
      </c>
      <c r="H4">
        <f>injury_attenuated!H4</f>
        <v>0.68926829268292678</v>
      </c>
      <c r="I4">
        <f>injury_attenuated!I4</f>
        <v>-1.0534146341463415</v>
      </c>
      <c r="J4">
        <f>injury_attenuated!J4</f>
        <v>-2.0212195121951222</v>
      </c>
      <c r="K4">
        <f t="shared" ref="K4:K67" si="12">(SUM($D4:$J4) + $B4)</f>
        <v>5.6207317073170717</v>
      </c>
      <c r="L4">
        <f t="shared" ref="L4:L67" si="13">SUM($B4:$I4)</f>
        <v>11.11841463414634</v>
      </c>
      <c r="M4">
        <f t="shared" ref="M4:M67" si="14">(SUM($B4:$F4) + SUM($H4:$J4))</f>
        <v>7.6240243902439007</v>
      </c>
      <c r="N4">
        <f t="shared" ref="N4:N67" si="15">SUM($B4:$J4)</f>
        <v>9.0971951219512182</v>
      </c>
      <c r="O4">
        <f>SUMPRODUCT($B4:$J4, $B$1:$J$1)</f>
        <v>10.150609756097559</v>
      </c>
      <c r="P4" s="1" t="str">
        <f>VLOOKUP($A4, 'auction in'!$A$2:$C$218, 3, FALSE)</f>
        <v>rob</v>
      </c>
      <c r="Q4" s="3">
        <f>VLOOKUP($A4, 'auction in'!$A$2:$B$218, 2, FALSE)</f>
        <v>61.247810647466885</v>
      </c>
      <c r="R4" t="str">
        <f>trueraw!C3</f>
        <v xml:space="preserve"> PG</v>
      </c>
      <c r="S4" t="str">
        <f>trueraw!D3</f>
        <v>GSW</v>
      </c>
      <c r="T4">
        <f>trueraw!E3</f>
        <v>73</v>
      </c>
      <c r="U4">
        <f>trueraw!F3</f>
        <v>34</v>
      </c>
      <c r="V4">
        <v>1</v>
      </c>
      <c r="W4">
        <f t="shared" si="0"/>
        <v>0</v>
      </c>
      <c r="X4">
        <f t="shared" si="0"/>
        <v>1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T4">
        <f t="shared" si="1"/>
        <v>0</v>
      </c>
      <c r="AU4">
        <f t="shared" si="2"/>
        <v>9.0971951219512182</v>
      </c>
      <c r="AV4">
        <f t="shared" si="3"/>
        <v>0</v>
      </c>
      <c r="AW4">
        <f t="shared" si="4"/>
        <v>0</v>
      </c>
      <c r="AX4">
        <f t="shared" si="5"/>
        <v>0</v>
      </c>
      <c r="AY4">
        <f t="shared" si="6"/>
        <v>0</v>
      </c>
      <c r="AZ4">
        <f t="shared" si="7"/>
        <v>0</v>
      </c>
      <c r="BA4">
        <f t="shared" si="8"/>
        <v>0</v>
      </c>
      <c r="BB4">
        <f t="shared" si="9"/>
        <v>0</v>
      </c>
      <c r="BC4">
        <f t="shared" si="10"/>
        <v>0</v>
      </c>
      <c r="BD4">
        <f t="shared" si="11"/>
        <v>0</v>
      </c>
    </row>
    <row r="5" spans="1:58" x14ac:dyDescent="0.3">
      <c r="A5" t="str">
        <f>injury_attenuated!A5</f>
        <v>James Harden</v>
      </c>
      <c r="B5">
        <f>injury_attenuated!B5</f>
        <v>0.20170731707317074</v>
      </c>
      <c r="C5">
        <f>injury_attenuated!C5</f>
        <v>2.5540243902439026</v>
      </c>
      <c r="D5">
        <f>injury_attenuated!D5</f>
        <v>1.0359756097560975</v>
      </c>
      <c r="E5">
        <f>injury_attenuated!E5</f>
        <v>1.5132520325203251</v>
      </c>
      <c r="F5">
        <f>injury_attenuated!F5</f>
        <v>1.1657723577235772</v>
      </c>
      <c r="G5">
        <f>injury_attenuated!G5</f>
        <v>3.9682520325203257</v>
      </c>
      <c r="H5">
        <f>injury_attenuated!H5</f>
        <v>0.64865853658536587</v>
      </c>
      <c r="I5">
        <f>injury_attenuated!I5</f>
        <v>0.46434959349593502</v>
      </c>
      <c r="J5">
        <f>injury_attenuated!J5</f>
        <v>-2.6624796747967481</v>
      </c>
      <c r="K5">
        <f t="shared" si="12"/>
        <v>6.3354878048780501</v>
      </c>
      <c r="L5">
        <f t="shared" si="13"/>
        <v>11.5519918699187</v>
      </c>
      <c r="M5">
        <f t="shared" si="14"/>
        <v>4.9212601626016257</v>
      </c>
      <c r="N5">
        <f t="shared" si="15"/>
        <v>8.8895121951219522</v>
      </c>
      <c r="O5">
        <f t="shared" ref="O5:O67" si="16">SUMPRODUCT($B5:$J5, $B$1:$J$1)</f>
        <v>8.4251626016260168</v>
      </c>
      <c r="P5" s="1" t="str">
        <f>VLOOKUP($A5, 'auction in'!$A$2:$C$218, 3, FALSE)</f>
        <v>ii</v>
      </c>
      <c r="Q5" s="3">
        <f>VLOOKUP($A5, 'auction in'!$A$2:$B$218, 2, FALSE)</f>
        <v>59.872393116833813</v>
      </c>
      <c r="R5" t="str">
        <f>trueraw!C4</f>
        <v xml:space="preserve"> SG, PG</v>
      </c>
      <c r="S5" t="str">
        <f>trueraw!D4</f>
        <v>BRO</v>
      </c>
      <c r="T5">
        <f>trueraw!E4</f>
        <v>75</v>
      </c>
      <c r="U5">
        <f>trueraw!F4</f>
        <v>35.5</v>
      </c>
      <c r="V5">
        <v>1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1</v>
      </c>
      <c r="AH5">
        <f t="shared" si="0"/>
        <v>0</v>
      </c>
      <c r="AI5">
        <f t="shared" si="0"/>
        <v>0</v>
      </c>
      <c r="AT5">
        <f t="shared" si="1"/>
        <v>0</v>
      </c>
      <c r="AU5">
        <f t="shared" si="2"/>
        <v>0</v>
      </c>
      <c r="AV5">
        <f t="shared" si="3"/>
        <v>0</v>
      </c>
      <c r="AW5">
        <f t="shared" si="4"/>
        <v>0</v>
      </c>
      <c r="AX5">
        <f t="shared" si="5"/>
        <v>0</v>
      </c>
      <c r="AY5">
        <f t="shared" si="6"/>
        <v>0</v>
      </c>
      <c r="AZ5">
        <f t="shared" si="7"/>
        <v>0</v>
      </c>
      <c r="BA5">
        <f t="shared" si="8"/>
        <v>0</v>
      </c>
      <c r="BB5">
        <f t="shared" si="9"/>
        <v>0</v>
      </c>
      <c r="BC5">
        <f t="shared" si="10"/>
        <v>0</v>
      </c>
      <c r="BD5">
        <f t="shared" si="11"/>
        <v>8.8895121951219522</v>
      </c>
    </row>
    <row r="6" spans="1:58" x14ac:dyDescent="0.3">
      <c r="A6" t="str">
        <f>injury_attenuated!A6</f>
        <v>Kevin Durant</v>
      </c>
      <c r="B6">
        <f>injury_attenuated!B6</f>
        <v>2.18390243902439</v>
      </c>
      <c r="C6">
        <f>injury_attenuated!C6</f>
        <v>2.8458536585365852</v>
      </c>
      <c r="D6">
        <f>injury_attenuated!D6</f>
        <v>0.47756097560975602</v>
      </c>
      <c r="E6">
        <f>injury_attenuated!E6</f>
        <v>1.7143089430894309</v>
      </c>
      <c r="F6">
        <f>injury_attenuated!F6</f>
        <v>0.65317073170731699</v>
      </c>
      <c r="G6">
        <f>injury_attenuated!G6</f>
        <v>0.99382113821138196</v>
      </c>
      <c r="H6">
        <f>injury_attenuated!H6</f>
        <v>-0.72926829268292681</v>
      </c>
      <c r="I6">
        <f>injury_attenuated!I6</f>
        <v>1.3878048780487808</v>
      </c>
      <c r="J6">
        <f>injury_attenuated!J6</f>
        <v>-1.9091056910569106</v>
      </c>
      <c r="K6">
        <f t="shared" si="12"/>
        <v>4.7721951219512198</v>
      </c>
      <c r="L6">
        <f t="shared" si="13"/>
        <v>9.5271544715447156</v>
      </c>
      <c r="M6">
        <f t="shared" si="14"/>
        <v>6.6242276422764226</v>
      </c>
      <c r="N6">
        <f t="shared" si="15"/>
        <v>7.618048780487805</v>
      </c>
      <c r="O6">
        <f t="shared" si="16"/>
        <v>6.2302439024390237</v>
      </c>
      <c r="P6" s="1" t="str">
        <f>VLOOKUP($A6, 'auction in'!$A$2:$C$218, 3, FALSE)</f>
        <v>other</v>
      </c>
      <c r="Q6" s="3">
        <f>VLOOKUP($A6, 'auction in'!$A$2:$B$218, 2, FALSE)</f>
        <v>51.451898005629737</v>
      </c>
      <c r="R6" t="str">
        <f>trueraw!C5</f>
        <v xml:space="preserve"> SF, PF</v>
      </c>
      <c r="S6" t="str">
        <f>trueraw!D5</f>
        <v>BRO</v>
      </c>
      <c r="T6">
        <f>trueraw!E5</f>
        <v>68</v>
      </c>
      <c r="U6">
        <f>trueraw!F5</f>
        <v>33.1</v>
      </c>
      <c r="V6">
        <v>1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1</v>
      </c>
      <c r="AG6">
        <f t="shared" si="0"/>
        <v>0</v>
      </c>
      <c r="AH6">
        <f t="shared" si="0"/>
        <v>0</v>
      </c>
      <c r="AI6">
        <f t="shared" si="0"/>
        <v>0</v>
      </c>
      <c r="AT6">
        <f t="shared" si="1"/>
        <v>0</v>
      </c>
      <c r="AU6">
        <f t="shared" si="2"/>
        <v>0</v>
      </c>
      <c r="AV6">
        <f t="shared" si="3"/>
        <v>0</v>
      </c>
      <c r="AW6">
        <f t="shared" si="4"/>
        <v>0</v>
      </c>
      <c r="AX6">
        <f t="shared" si="5"/>
        <v>0</v>
      </c>
      <c r="AY6">
        <f t="shared" si="6"/>
        <v>0</v>
      </c>
      <c r="AZ6">
        <f t="shared" si="7"/>
        <v>0</v>
      </c>
      <c r="BA6">
        <f t="shared" si="8"/>
        <v>0</v>
      </c>
      <c r="BB6">
        <f t="shared" si="9"/>
        <v>0</v>
      </c>
      <c r="BC6">
        <f t="shared" si="10"/>
        <v>7.618048780487805</v>
      </c>
      <c r="BD6">
        <f t="shared" si="11"/>
        <v>0</v>
      </c>
    </row>
    <row r="7" spans="1:58" x14ac:dyDescent="0.3">
      <c r="A7" t="str">
        <f>injury_attenuated!A7</f>
        <v>Damian Lillard</v>
      </c>
      <c r="B7">
        <f>injury_attenuated!B7</f>
        <v>-0.42292682926829267</v>
      </c>
      <c r="C7">
        <f>injury_attenuated!C7</f>
        <v>4.4673170731707312</v>
      </c>
      <c r="D7">
        <f>injury_attenuated!D7</f>
        <v>2.3917073170731706</v>
      </c>
      <c r="E7">
        <f>injury_attenuated!E7</f>
        <v>2.161463414634146</v>
      </c>
      <c r="F7">
        <f>injury_attenuated!F7</f>
        <v>-0.42195121951219511</v>
      </c>
      <c r="G7">
        <f>injury_attenuated!G7</f>
        <v>2.3190243902439023</v>
      </c>
      <c r="H7">
        <f>injury_attenuated!H7</f>
        <v>-0.11853658536585365</v>
      </c>
      <c r="I7">
        <f>injury_attenuated!I7</f>
        <v>-0.61609756097560964</v>
      </c>
      <c r="J7">
        <f>injury_attenuated!J7</f>
        <v>-1.5478048780487803</v>
      </c>
      <c r="K7">
        <f t="shared" si="12"/>
        <v>3.7448780487804871</v>
      </c>
      <c r="L7">
        <f t="shared" si="13"/>
        <v>9.76</v>
      </c>
      <c r="M7">
        <f t="shared" si="14"/>
        <v>5.8931707317073174</v>
      </c>
      <c r="N7">
        <f t="shared" si="15"/>
        <v>8.2121951219512201</v>
      </c>
      <c r="O7">
        <f t="shared" si="16"/>
        <v>8.8282926829268291</v>
      </c>
      <c r="P7" s="1" t="str">
        <f>VLOOKUP($A7, 'auction in'!$A$2:$C$218, 3, FALSE)</f>
        <v>andy</v>
      </c>
      <c r="Q7" s="3">
        <f>VLOOKUP($A7, 'auction in'!$A$2:$B$218, 2, FALSE)</f>
        <v>55.386738997552449</v>
      </c>
      <c r="R7" t="str">
        <f>trueraw!C6</f>
        <v xml:space="preserve"> PG</v>
      </c>
      <c r="S7" t="str">
        <f>trueraw!D6</f>
        <v>POR</v>
      </c>
      <c r="T7">
        <f>trueraw!E6</f>
        <v>76</v>
      </c>
      <c r="U7">
        <f>trueraw!F6</f>
        <v>34.799999999999997</v>
      </c>
      <c r="V7">
        <v>1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1</v>
      </c>
      <c r="AI7">
        <f t="shared" si="0"/>
        <v>0</v>
      </c>
      <c r="AT7">
        <f t="shared" si="1"/>
        <v>0</v>
      </c>
      <c r="AU7">
        <f t="shared" si="2"/>
        <v>0</v>
      </c>
      <c r="AV7">
        <f t="shared" si="3"/>
        <v>0</v>
      </c>
      <c r="AW7">
        <f t="shared" si="4"/>
        <v>0</v>
      </c>
      <c r="AX7">
        <f t="shared" si="5"/>
        <v>0</v>
      </c>
      <c r="AY7">
        <f t="shared" si="6"/>
        <v>0</v>
      </c>
      <c r="AZ7">
        <f t="shared" si="7"/>
        <v>0</v>
      </c>
      <c r="BA7">
        <f t="shared" si="8"/>
        <v>0</v>
      </c>
      <c r="BB7">
        <f t="shared" si="9"/>
        <v>0</v>
      </c>
      <c r="BC7">
        <f t="shared" si="10"/>
        <v>0</v>
      </c>
      <c r="BD7">
        <f t="shared" si="11"/>
        <v>0</v>
      </c>
    </row>
    <row r="8" spans="1:58" x14ac:dyDescent="0.3">
      <c r="A8" t="str">
        <f>injury_attenuated!A8</f>
        <v>Karl-Anthony Towns</v>
      </c>
      <c r="B8">
        <f>injury_attenuated!B8</f>
        <v>0.7876422764227643</v>
      </c>
      <c r="C8">
        <f>injury_attenuated!C8</f>
        <v>1.9650406504065039</v>
      </c>
      <c r="D8">
        <f>injury_attenuated!D8</f>
        <v>0.65235772357723576</v>
      </c>
      <c r="E8">
        <f>injury_attenuated!E8</f>
        <v>1.5856910569105691</v>
      </c>
      <c r="F8">
        <f>injury_attenuated!F8</f>
        <v>2.1741463414634148</v>
      </c>
      <c r="G8">
        <f>injury_attenuated!G8</f>
        <v>0.80227642276422761</v>
      </c>
      <c r="H8">
        <f>injury_attenuated!H8</f>
        <v>-0.38943089430894312</v>
      </c>
      <c r="I8">
        <f>injury_attenuated!I8</f>
        <v>1.5884552845528455</v>
      </c>
      <c r="J8">
        <f>injury_attenuated!J8</f>
        <v>-1.7954471544715445</v>
      </c>
      <c r="K8">
        <f t="shared" si="12"/>
        <v>5.4056910569105705</v>
      </c>
      <c r="L8">
        <f t="shared" si="13"/>
        <v>9.1661788617886177</v>
      </c>
      <c r="M8">
        <f t="shared" si="14"/>
        <v>6.5684552845528454</v>
      </c>
      <c r="N8">
        <f t="shared" si="15"/>
        <v>7.3707317073170735</v>
      </c>
      <c r="O8">
        <f t="shared" si="16"/>
        <v>5.7822764227642276</v>
      </c>
      <c r="P8" s="1" t="str">
        <f>VLOOKUP($A8, 'auction in'!$A$2:$C$218, 3, FALSE)</f>
        <v>weed</v>
      </c>
      <c r="Q8" s="3">
        <f>VLOOKUP($A8, 'auction in'!$A$2:$B$218, 2, FALSE)</f>
        <v>49.813996213425462</v>
      </c>
      <c r="R8" t="str">
        <f>trueraw!C7</f>
        <v xml:space="preserve"> C</v>
      </c>
      <c r="S8" t="str">
        <f>trueraw!D7</f>
        <v>MIN</v>
      </c>
      <c r="T8">
        <f>trueraw!E7</f>
        <v>72</v>
      </c>
      <c r="U8">
        <f>trueraw!F7</f>
        <v>33.9</v>
      </c>
      <c r="V8">
        <v>1</v>
      </c>
      <c r="W8">
        <f t="shared" si="0"/>
        <v>0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1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0"/>
        <v>0</v>
      </c>
      <c r="AI8">
        <f t="shared" si="0"/>
        <v>0</v>
      </c>
      <c r="AT8">
        <f t="shared" si="1"/>
        <v>0</v>
      </c>
      <c r="AU8">
        <f t="shared" si="2"/>
        <v>0</v>
      </c>
      <c r="AV8">
        <f t="shared" si="3"/>
        <v>0</v>
      </c>
      <c r="AW8">
        <f t="shared" si="4"/>
        <v>0</v>
      </c>
      <c r="AX8">
        <f t="shared" si="5"/>
        <v>0</v>
      </c>
      <c r="AY8">
        <f t="shared" si="6"/>
        <v>7.3707317073170735</v>
      </c>
      <c r="AZ8">
        <f t="shared" si="7"/>
        <v>0</v>
      </c>
      <c r="BA8">
        <f t="shared" si="8"/>
        <v>0</v>
      </c>
      <c r="BB8">
        <f t="shared" si="9"/>
        <v>0</v>
      </c>
      <c r="BC8">
        <f t="shared" si="10"/>
        <v>0</v>
      </c>
      <c r="BD8">
        <f t="shared" si="11"/>
        <v>0</v>
      </c>
    </row>
    <row r="9" spans="1:58" x14ac:dyDescent="0.3">
      <c r="A9" t="str">
        <f>injury_attenuated!A9</f>
        <v>Bradley Beal</v>
      </c>
      <c r="B9">
        <f>injury_attenuated!B9</f>
        <v>0.1251219512195122</v>
      </c>
      <c r="C9">
        <f>injury_attenuated!C9</f>
        <v>3.2163414634146341</v>
      </c>
      <c r="D9">
        <f>injury_attenuated!D9</f>
        <v>0.89170731707317075</v>
      </c>
      <c r="E9">
        <f>injury_attenuated!E9</f>
        <v>2.7084146341463415</v>
      </c>
      <c r="F9">
        <f>injury_attenuated!F9</f>
        <v>-0.20780487804878045</v>
      </c>
      <c r="G9">
        <f>injury_attenuated!G9</f>
        <v>1.5117073170731705</v>
      </c>
      <c r="H9">
        <f>injury_attenuated!H9</f>
        <v>0.73743902439024378</v>
      </c>
      <c r="I9">
        <f>injury_attenuated!I9</f>
        <v>-0.37902439024390244</v>
      </c>
      <c r="J9">
        <f>injury_attenuated!J9</f>
        <v>-1.7129268292682926</v>
      </c>
      <c r="K9">
        <f t="shared" si="12"/>
        <v>3.6746341463414636</v>
      </c>
      <c r="L9">
        <f t="shared" si="13"/>
        <v>8.6039024390243881</v>
      </c>
      <c r="M9">
        <f t="shared" si="14"/>
        <v>5.3792682926829265</v>
      </c>
      <c r="N9">
        <f t="shared" si="15"/>
        <v>6.8909756097560955</v>
      </c>
      <c r="O9">
        <f t="shared" si="16"/>
        <v>7.2699999999999978</v>
      </c>
      <c r="P9" s="1" t="str">
        <f>VLOOKUP($A9, 'auction in'!$A$2:$C$218, 3, FALSE)</f>
        <v>cock</v>
      </c>
      <c r="Q9" s="3">
        <f>VLOOKUP($A9, 'auction in'!$A$2:$B$218, 2, FALSE)</f>
        <v>46.636725182591299</v>
      </c>
      <c r="R9" t="str">
        <f>trueraw!C8</f>
        <v xml:space="preserve"> SG</v>
      </c>
      <c r="S9" t="str">
        <f>trueraw!D8</f>
        <v>WAS</v>
      </c>
      <c r="T9">
        <f>trueraw!E8</f>
        <v>73</v>
      </c>
      <c r="U9">
        <f>trueraw!F8</f>
        <v>34.6</v>
      </c>
      <c r="V9">
        <v>1</v>
      </c>
      <c r="W9">
        <f t="shared" si="0"/>
        <v>0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1</v>
      </c>
      <c r="AE9">
        <f t="shared" si="0"/>
        <v>0</v>
      </c>
      <c r="AF9">
        <f t="shared" si="0"/>
        <v>0</v>
      </c>
      <c r="AG9">
        <f t="shared" si="0"/>
        <v>0</v>
      </c>
      <c r="AH9">
        <f t="shared" si="0"/>
        <v>0</v>
      </c>
      <c r="AI9">
        <f t="shared" si="0"/>
        <v>0</v>
      </c>
      <c r="AT9">
        <f t="shared" si="1"/>
        <v>0</v>
      </c>
      <c r="AU9">
        <f t="shared" si="2"/>
        <v>0</v>
      </c>
      <c r="AV9">
        <f t="shared" si="3"/>
        <v>0</v>
      </c>
      <c r="AW9">
        <f t="shared" si="4"/>
        <v>0</v>
      </c>
      <c r="AX9">
        <f t="shared" si="5"/>
        <v>0</v>
      </c>
      <c r="AY9">
        <f t="shared" si="6"/>
        <v>0</v>
      </c>
      <c r="AZ9">
        <f t="shared" si="7"/>
        <v>0</v>
      </c>
      <c r="BA9">
        <f t="shared" si="8"/>
        <v>6.8909756097560955</v>
      </c>
      <c r="BB9">
        <f t="shared" si="9"/>
        <v>0</v>
      </c>
      <c r="BC9">
        <f t="shared" si="10"/>
        <v>0</v>
      </c>
      <c r="BD9">
        <f t="shared" si="11"/>
        <v>0</v>
      </c>
    </row>
    <row r="10" spans="1:58" x14ac:dyDescent="0.3">
      <c r="A10" t="str">
        <f>injury_attenuated!A10</f>
        <v>Jayson Tatum</v>
      </c>
      <c r="B10">
        <f>injury_attenuated!B10</f>
        <v>0.1429268292682927</v>
      </c>
      <c r="C10">
        <f>injury_attenuated!C10</f>
        <v>1.9892682926829268</v>
      </c>
      <c r="D10">
        <f>injury_attenuated!D10</f>
        <v>1.357560975609756</v>
      </c>
      <c r="E10">
        <f>injury_attenuated!E10</f>
        <v>2.0443902439024391</v>
      </c>
      <c r="F10">
        <f>injury_attenuated!F10</f>
        <v>0.95365853658536592</v>
      </c>
      <c r="G10">
        <f>injury_attenuated!G10</f>
        <v>0.92390243902439029</v>
      </c>
      <c r="H10">
        <f>injury_attenuated!H10</f>
        <v>0.77902439024390246</v>
      </c>
      <c r="I10">
        <f>injury_attenuated!I10</f>
        <v>-0.14780487804878048</v>
      </c>
      <c r="J10">
        <f>injury_attenuated!J10</f>
        <v>-1.2941463414634145</v>
      </c>
      <c r="K10">
        <f t="shared" si="12"/>
        <v>4.7595121951219515</v>
      </c>
      <c r="L10">
        <f t="shared" si="13"/>
        <v>8.0429268292682927</v>
      </c>
      <c r="M10">
        <f t="shared" si="14"/>
        <v>5.8248780487804881</v>
      </c>
      <c r="N10">
        <f t="shared" si="15"/>
        <v>6.7487804878048783</v>
      </c>
      <c r="O10">
        <f t="shared" si="16"/>
        <v>6.8965853658536593</v>
      </c>
      <c r="P10" s="1" t="str">
        <f>VLOOKUP($A10, 'auction in'!$A$2:$C$218, 3, FALSE)</f>
        <v>death</v>
      </c>
      <c r="Q10" s="3">
        <f>VLOOKUP($A10, 'auction in'!$A$2:$B$218, 2, FALSE)</f>
        <v>45.695012416462028</v>
      </c>
      <c r="R10" t="str">
        <f>trueraw!C9</f>
        <v xml:space="preserve"> PF, SF</v>
      </c>
      <c r="S10" t="str">
        <f>trueraw!D9</f>
        <v>BOS</v>
      </c>
      <c r="T10">
        <f>trueraw!E9</f>
        <v>76</v>
      </c>
      <c r="U10">
        <f>trueraw!F9</f>
        <v>35.1</v>
      </c>
      <c r="V10">
        <v>1</v>
      </c>
      <c r="W10">
        <f t="shared" si="0"/>
        <v>0</v>
      </c>
      <c r="X10">
        <f t="shared" si="0"/>
        <v>0</v>
      </c>
      <c r="Y10">
        <f t="shared" si="0"/>
        <v>0</v>
      </c>
      <c r="Z10">
        <f t="shared" si="0"/>
        <v>1</v>
      </c>
      <c r="AA10">
        <f t="shared" si="0"/>
        <v>0</v>
      </c>
      <c r="AB10">
        <f t="shared" si="0"/>
        <v>0</v>
      </c>
      <c r="AC10">
        <f t="shared" si="0"/>
        <v>0</v>
      </c>
      <c r="AD10">
        <f t="shared" si="0"/>
        <v>0</v>
      </c>
      <c r="AE10">
        <f t="shared" si="0"/>
        <v>0</v>
      </c>
      <c r="AF10">
        <f t="shared" si="0"/>
        <v>0</v>
      </c>
      <c r="AG10">
        <f t="shared" si="0"/>
        <v>0</v>
      </c>
      <c r="AH10">
        <f t="shared" si="0"/>
        <v>0</v>
      </c>
      <c r="AI10">
        <f t="shared" si="0"/>
        <v>0</v>
      </c>
      <c r="AT10">
        <f t="shared" si="1"/>
        <v>0</v>
      </c>
      <c r="AU10">
        <f t="shared" si="2"/>
        <v>0</v>
      </c>
      <c r="AV10">
        <f t="shared" si="3"/>
        <v>0</v>
      </c>
      <c r="AW10">
        <f t="shared" si="4"/>
        <v>6.7487804878048783</v>
      </c>
      <c r="AX10">
        <f t="shared" si="5"/>
        <v>0</v>
      </c>
      <c r="AY10">
        <f t="shared" si="6"/>
        <v>0</v>
      </c>
      <c r="AZ10">
        <f t="shared" si="7"/>
        <v>0</v>
      </c>
      <c r="BA10">
        <f t="shared" si="8"/>
        <v>0</v>
      </c>
      <c r="BB10">
        <f t="shared" si="9"/>
        <v>0</v>
      </c>
      <c r="BC10">
        <f t="shared" si="10"/>
        <v>0</v>
      </c>
      <c r="BD10">
        <f t="shared" si="11"/>
        <v>0</v>
      </c>
    </row>
    <row r="11" spans="1:58" x14ac:dyDescent="0.3">
      <c r="A11" t="str">
        <f>injury_attenuated!A11</f>
        <v>Joel Embiid</v>
      </c>
      <c r="B11">
        <f>injury_attenuated!B11</f>
        <v>1.1443495934959351</v>
      </c>
      <c r="C11">
        <f>injury_attenuated!C11</f>
        <v>1.7193902439024391</v>
      </c>
      <c r="D11">
        <f>injury_attenuated!D11</f>
        <v>-0.83109756097560972</v>
      </c>
      <c r="E11">
        <f>injury_attenuated!E11</f>
        <v>1.6194715447154471</v>
      </c>
      <c r="F11">
        <f>injury_attenuated!F11</f>
        <v>1.7646341463414639</v>
      </c>
      <c r="G11">
        <f>injury_attenuated!G11</f>
        <v>-0.22040650406504061</v>
      </c>
      <c r="H11">
        <f>injury_attenuated!H11</f>
        <v>-0.10313008130081297</v>
      </c>
      <c r="I11">
        <f>injury_attenuated!I11</f>
        <v>1.5335365853658538</v>
      </c>
      <c r="J11">
        <f>injury_attenuated!J11</f>
        <v>-1.3613008130081301</v>
      </c>
      <c r="K11">
        <f t="shared" si="12"/>
        <v>3.5460569105691069</v>
      </c>
      <c r="L11">
        <f t="shared" si="13"/>
        <v>6.626747967479675</v>
      </c>
      <c r="M11">
        <f t="shared" si="14"/>
        <v>5.4858536585365867</v>
      </c>
      <c r="N11">
        <f t="shared" si="15"/>
        <v>5.2654471544715449</v>
      </c>
      <c r="O11">
        <f t="shared" si="16"/>
        <v>3.7319105691056915</v>
      </c>
      <c r="P11" s="1" t="str">
        <f>VLOOKUP($A11, 'auction in'!$A$2:$C$218, 3, FALSE)</f>
        <v>ja</v>
      </c>
      <c r="Q11" s="3">
        <f>VLOOKUP($A11, 'auction in'!$A$2:$B$218, 2, FALSE)</f>
        <v>35.871370668017867</v>
      </c>
      <c r="R11" t="str">
        <f>trueraw!C10</f>
        <v xml:space="preserve"> C</v>
      </c>
      <c r="S11" t="str">
        <f>trueraw!D10</f>
        <v>PHI</v>
      </c>
      <c r="T11">
        <f>trueraw!E10</f>
        <v>65</v>
      </c>
      <c r="U11">
        <f>trueraw!F10</f>
        <v>30.4</v>
      </c>
      <c r="V11">
        <v>1</v>
      </c>
      <c r="W11">
        <f t="shared" si="0"/>
        <v>0</v>
      </c>
      <c r="X11">
        <f t="shared" si="0"/>
        <v>0</v>
      </c>
      <c r="Y11">
        <f t="shared" si="0"/>
        <v>0</v>
      </c>
      <c r="Z11">
        <f t="shared" si="0"/>
        <v>0</v>
      </c>
      <c r="AA11">
        <f t="shared" si="0"/>
        <v>0</v>
      </c>
      <c r="AB11">
        <f t="shared" si="0"/>
        <v>0</v>
      </c>
      <c r="AC11">
        <f t="shared" si="0"/>
        <v>0</v>
      </c>
      <c r="AD11">
        <f t="shared" si="0"/>
        <v>0</v>
      </c>
      <c r="AE11">
        <f t="shared" si="0"/>
        <v>1</v>
      </c>
      <c r="AF11">
        <f t="shared" si="0"/>
        <v>0</v>
      </c>
      <c r="AG11">
        <f t="shared" si="0"/>
        <v>0</v>
      </c>
      <c r="AH11">
        <f t="shared" si="0"/>
        <v>0</v>
      </c>
      <c r="AI11">
        <f t="shared" si="0"/>
        <v>0</v>
      </c>
      <c r="AT11">
        <f t="shared" si="1"/>
        <v>0</v>
      </c>
      <c r="AU11">
        <f t="shared" si="2"/>
        <v>0</v>
      </c>
      <c r="AV11">
        <f t="shared" si="3"/>
        <v>0</v>
      </c>
      <c r="AW11">
        <f t="shared" si="4"/>
        <v>0</v>
      </c>
      <c r="AX11">
        <f t="shared" si="5"/>
        <v>0</v>
      </c>
      <c r="AY11">
        <f t="shared" si="6"/>
        <v>0</v>
      </c>
      <c r="AZ11">
        <f t="shared" si="7"/>
        <v>0</v>
      </c>
      <c r="BA11">
        <f t="shared" si="8"/>
        <v>0</v>
      </c>
      <c r="BB11">
        <f t="shared" si="9"/>
        <v>5.2654471544715449</v>
      </c>
      <c r="BC11">
        <f t="shared" si="10"/>
        <v>0</v>
      </c>
      <c r="BD11">
        <f t="shared" si="11"/>
        <v>0</v>
      </c>
    </row>
    <row r="12" spans="1:58" x14ac:dyDescent="0.3">
      <c r="A12" t="str">
        <f>injury_attenuated!A12</f>
        <v>Anthony Davis</v>
      </c>
      <c r="B12">
        <f>injury_attenuated!B12</f>
        <v>1.2545121951219511</v>
      </c>
      <c r="C12">
        <f>injury_attenuated!C12</f>
        <v>-0.19154471544715448</v>
      </c>
      <c r="D12">
        <f>injury_attenuated!D12</f>
        <v>-0.9258536585365853</v>
      </c>
      <c r="E12">
        <f>injury_attenuated!E12</f>
        <v>1.2661382113821138</v>
      </c>
      <c r="F12">
        <f>injury_attenuated!F12</f>
        <v>1.3366666666666667</v>
      </c>
      <c r="G12">
        <f>injury_attenuated!G12</f>
        <v>-0.5142276422764227</v>
      </c>
      <c r="H12">
        <f>injury_attenuated!H12</f>
        <v>0.74715447154471537</v>
      </c>
      <c r="I12">
        <f>injury_attenuated!I12</f>
        <v>2.9387804878048782</v>
      </c>
      <c r="J12">
        <f>injury_attenuated!J12</f>
        <v>-0.34223577235772351</v>
      </c>
      <c r="K12">
        <f t="shared" si="12"/>
        <v>5.7609349593495942</v>
      </c>
      <c r="L12">
        <f t="shared" si="13"/>
        <v>5.911626016260163</v>
      </c>
      <c r="M12">
        <f t="shared" si="14"/>
        <v>6.0836178861788621</v>
      </c>
      <c r="N12">
        <f t="shared" si="15"/>
        <v>5.5693902439024399</v>
      </c>
      <c r="O12">
        <f t="shared" si="16"/>
        <v>2.6306097560975608</v>
      </c>
      <c r="P12" s="1" t="str">
        <f>VLOOKUP($A12, 'auction in'!$A$2:$C$218, 3, FALSE)</f>
        <v>car</v>
      </c>
      <c r="Q12" s="3">
        <f>VLOOKUP($A12, 'auction in'!$A$2:$B$218, 2, FALSE)</f>
        <v>37.884288435984899</v>
      </c>
      <c r="R12" t="str">
        <f>trueraw!C11</f>
        <v xml:space="preserve"> PF</v>
      </c>
      <c r="S12" t="str">
        <f>trueraw!D11</f>
        <v>LAL</v>
      </c>
      <c r="T12">
        <f>trueraw!E11</f>
        <v>69</v>
      </c>
      <c r="U12">
        <f>trueraw!F11</f>
        <v>32.6</v>
      </c>
      <c r="V12">
        <v>1</v>
      </c>
      <c r="W12">
        <f t="shared" si="0"/>
        <v>0</v>
      </c>
      <c r="X12">
        <f t="shared" si="0"/>
        <v>0</v>
      </c>
      <c r="Y12">
        <f t="shared" si="0"/>
        <v>0</v>
      </c>
      <c r="Z12">
        <f t="shared" si="0"/>
        <v>0</v>
      </c>
      <c r="AA12">
        <f t="shared" si="0"/>
        <v>0</v>
      </c>
      <c r="AB12">
        <f t="shared" si="0"/>
        <v>0</v>
      </c>
      <c r="AC12">
        <f t="shared" si="0"/>
        <v>1</v>
      </c>
      <c r="AD12">
        <f t="shared" si="0"/>
        <v>0</v>
      </c>
      <c r="AE12">
        <f t="shared" si="0"/>
        <v>0</v>
      </c>
      <c r="AF12">
        <f t="shared" si="0"/>
        <v>0</v>
      </c>
      <c r="AG12">
        <f t="shared" si="0"/>
        <v>0</v>
      </c>
      <c r="AH12">
        <f t="shared" si="0"/>
        <v>0</v>
      </c>
      <c r="AI12">
        <f t="shared" si="0"/>
        <v>0</v>
      </c>
      <c r="AT12">
        <f t="shared" si="1"/>
        <v>0</v>
      </c>
      <c r="AU12">
        <f t="shared" si="2"/>
        <v>0</v>
      </c>
      <c r="AV12">
        <f t="shared" si="3"/>
        <v>0</v>
      </c>
      <c r="AW12">
        <f t="shared" si="4"/>
        <v>0</v>
      </c>
      <c r="AX12">
        <f t="shared" si="5"/>
        <v>0</v>
      </c>
      <c r="AY12">
        <f t="shared" si="6"/>
        <v>0</v>
      </c>
      <c r="AZ12">
        <f t="shared" si="7"/>
        <v>5.5693902439024399</v>
      </c>
      <c r="BA12">
        <f t="shared" si="8"/>
        <v>0</v>
      </c>
      <c r="BB12">
        <f t="shared" si="9"/>
        <v>0</v>
      </c>
      <c r="BC12">
        <f t="shared" si="10"/>
        <v>0</v>
      </c>
      <c r="BD12">
        <f t="shared" si="11"/>
        <v>0</v>
      </c>
    </row>
    <row r="13" spans="1:58" x14ac:dyDescent="0.3">
      <c r="A13" t="str">
        <f>injury_attenuated!A13</f>
        <v>Giannis Antetokounmpo</v>
      </c>
      <c r="B13">
        <f>injury_attenuated!B13</f>
        <v>3.8590243902439023</v>
      </c>
      <c r="C13">
        <f>injury_attenuated!C13</f>
        <v>-3.7841463414634151</v>
      </c>
      <c r="D13">
        <f>injury_attenuated!D13</f>
        <v>-0.67626016260162602</v>
      </c>
      <c r="E13">
        <f>injury_attenuated!E13</f>
        <v>2.1279674796747967</v>
      </c>
      <c r="F13">
        <f>injury_attenuated!F13</f>
        <v>2.3627642276422764</v>
      </c>
      <c r="G13">
        <f>injury_attenuated!G13</f>
        <v>1.5497560975609757</v>
      </c>
      <c r="H13">
        <f>injury_attenuated!H13</f>
        <v>0.73203252032520327</v>
      </c>
      <c r="I13">
        <f>injury_attenuated!I13</f>
        <v>1.3808943089430894</v>
      </c>
      <c r="J13">
        <f>injury_attenuated!J13</f>
        <v>-2.0552032520325203</v>
      </c>
      <c r="K13">
        <f t="shared" si="12"/>
        <v>9.2809756097560978</v>
      </c>
      <c r="L13">
        <f t="shared" si="13"/>
        <v>7.552032520325203</v>
      </c>
      <c r="M13">
        <f t="shared" si="14"/>
        <v>3.9470731707317066</v>
      </c>
      <c r="N13">
        <f t="shared" si="15"/>
        <v>5.4968292682926823</v>
      </c>
      <c r="O13">
        <f t="shared" si="16"/>
        <v>4.1159349593495929</v>
      </c>
      <c r="P13" s="1" t="str">
        <f>VLOOKUP($A13, 'auction in'!$A$2:$C$218, 3, FALSE)</f>
        <v>rain</v>
      </c>
      <c r="Q13" s="3">
        <f>VLOOKUP($A13, 'auction in'!$A$2:$B$218, 2, FALSE)</f>
        <v>37.403740326339161</v>
      </c>
      <c r="R13" t="str">
        <f>trueraw!C12</f>
        <v xml:space="preserve"> PF</v>
      </c>
      <c r="S13" t="str">
        <f>trueraw!D12</f>
        <v>MIL</v>
      </c>
      <c r="T13">
        <f>trueraw!E12</f>
        <v>74</v>
      </c>
      <c r="U13">
        <f>trueraw!F12</f>
        <v>33</v>
      </c>
      <c r="V13">
        <v>1</v>
      </c>
      <c r="W13">
        <f t="shared" ref="W13:AI28" si="17">IF(EXACT($P13, W$2), 1, 0)</f>
        <v>0</v>
      </c>
      <c r="X13">
        <f t="shared" si="17"/>
        <v>0</v>
      </c>
      <c r="Y13">
        <f t="shared" si="17"/>
        <v>1</v>
      </c>
      <c r="Z13">
        <f t="shared" si="17"/>
        <v>0</v>
      </c>
      <c r="AA13">
        <f t="shared" si="17"/>
        <v>0</v>
      </c>
      <c r="AB13">
        <f t="shared" si="17"/>
        <v>0</v>
      </c>
      <c r="AC13">
        <f t="shared" si="17"/>
        <v>0</v>
      </c>
      <c r="AD13">
        <f t="shared" si="17"/>
        <v>0</v>
      </c>
      <c r="AE13">
        <f t="shared" si="17"/>
        <v>0</v>
      </c>
      <c r="AF13">
        <f t="shared" si="17"/>
        <v>0</v>
      </c>
      <c r="AG13">
        <f t="shared" si="17"/>
        <v>0</v>
      </c>
      <c r="AH13">
        <f t="shared" si="0"/>
        <v>0</v>
      </c>
      <c r="AI13">
        <f t="shared" si="0"/>
        <v>0</v>
      </c>
      <c r="AT13">
        <f t="shared" si="1"/>
        <v>0</v>
      </c>
      <c r="AU13">
        <f t="shared" si="2"/>
        <v>0</v>
      </c>
      <c r="AV13">
        <f t="shared" si="3"/>
        <v>5.4968292682926823</v>
      </c>
      <c r="AW13">
        <f t="shared" si="4"/>
        <v>0</v>
      </c>
      <c r="AX13">
        <f t="shared" si="5"/>
        <v>0</v>
      </c>
      <c r="AY13">
        <f t="shared" si="6"/>
        <v>0</v>
      </c>
      <c r="AZ13">
        <f t="shared" si="7"/>
        <v>0</v>
      </c>
      <c r="BA13">
        <f t="shared" si="8"/>
        <v>0</v>
      </c>
      <c r="BB13">
        <f t="shared" si="9"/>
        <v>0</v>
      </c>
      <c r="BC13">
        <f t="shared" si="10"/>
        <v>0</v>
      </c>
      <c r="BD13">
        <f t="shared" si="11"/>
        <v>0</v>
      </c>
    </row>
    <row r="14" spans="1:58" x14ac:dyDescent="0.3">
      <c r="A14" t="str">
        <f>injury_attenuated!A14</f>
        <v>Fred VanVleet</v>
      </c>
      <c r="B14">
        <f>injury_attenuated!B14</f>
        <v>-1.9753658536585363</v>
      </c>
      <c r="C14">
        <f>injury_attenuated!C14</f>
        <v>1.6246341463414633</v>
      </c>
      <c r="D14">
        <f>injury_attenuated!D14</f>
        <v>1.6536585365853658</v>
      </c>
      <c r="E14">
        <f>injury_attenuated!E14</f>
        <v>0.84243902439024398</v>
      </c>
      <c r="F14">
        <f>injury_attenuated!F14</f>
        <v>-0.55195121951219506</v>
      </c>
      <c r="G14">
        <f>injury_attenuated!G14</f>
        <v>1.5317073170731708</v>
      </c>
      <c r="H14">
        <f>injury_attenuated!H14</f>
        <v>1.7604878048780488</v>
      </c>
      <c r="I14">
        <f>injury_attenuated!I14</f>
        <v>0.16536585365853657</v>
      </c>
      <c r="J14">
        <f>injury_attenuated!J14</f>
        <v>-1.7317073170731695E-2</v>
      </c>
      <c r="K14">
        <f t="shared" si="12"/>
        <v>3.4090243902439021</v>
      </c>
      <c r="L14">
        <f t="shared" si="13"/>
        <v>5.0509756097560974</v>
      </c>
      <c r="M14">
        <f t="shared" si="14"/>
        <v>3.5019512195121951</v>
      </c>
      <c r="N14">
        <f t="shared" si="15"/>
        <v>5.0336585365853654</v>
      </c>
      <c r="O14">
        <f t="shared" si="16"/>
        <v>4.8682926829268292</v>
      </c>
      <c r="P14" s="1" t="str">
        <f>VLOOKUP($A14, 'auction in'!$A$2:$C$218, 3, FALSE)</f>
        <v>_______</v>
      </c>
      <c r="Q14" s="3">
        <f>VLOOKUP($A14, 'auction in'!$A$2:$B$218, 2, FALSE)</f>
        <v>34.336308863424044</v>
      </c>
      <c r="R14" t="str">
        <f>trueraw!C13</f>
        <v xml:space="preserve"> SG, PG</v>
      </c>
      <c r="S14" t="str">
        <f>trueraw!D13</f>
        <v>TOR</v>
      </c>
      <c r="T14">
        <f>trueraw!E13</f>
        <v>70</v>
      </c>
      <c r="U14">
        <f>trueraw!F13</f>
        <v>34.799999999999997</v>
      </c>
      <c r="V14">
        <v>1</v>
      </c>
      <c r="W14">
        <f t="shared" si="17"/>
        <v>1</v>
      </c>
      <c r="X14">
        <f t="shared" si="17"/>
        <v>0</v>
      </c>
      <c r="Y14">
        <f t="shared" si="17"/>
        <v>0</v>
      </c>
      <c r="Z14">
        <f t="shared" si="17"/>
        <v>0</v>
      </c>
      <c r="AA14">
        <f t="shared" si="17"/>
        <v>0</v>
      </c>
      <c r="AB14">
        <f t="shared" si="17"/>
        <v>0</v>
      </c>
      <c r="AC14">
        <f t="shared" si="17"/>
        <v>0</v>
      </c>
      <c r="AD14">
        <f t="shared" si="17"/>
        <v>0</v>
      </c>
      <c r="AE14">
        <f t="shared" si="17"/>
        <v>0</v>
      </c>
      <c r="AF14">
        <f t="shared" si="17"/>
        <v>0</v>
      </c>
      <c r="AG14">
        <f t="shared" si="17"/>
        <v>0</v>
      </c>
      <c r="AH14">
        <f t="shared" si="0"/>
        <v>0</v>
      </c>
      <c r="AI14">
        <f t="shared" si="0"/>
        <v>0</v>
      </c>
      <c r="AT14">
        <f t="shared" si="1"/>
        <v>5.0336585365853654</v>
      </c>
      <c r="AU14">
        <f t="shared" si="2"/>
        <v>0</v>
      </c>
      <c r="AV14">
        <f t="shared" si="3"/>
        <v>0</v>
      </c>
      <c r="AW14">
        <f t="shared" si="4"/>
        <v>0</v>
      </c>
      <c r="AX14">
        <f t="shared" si="5"/>
        <v>0</v>
      </c>
      <c r="AY14">
        <f t="shared" si="6"/>
        <v>0</v>
      </c>
      <c r="AZ14">
        <f t="shared" si="7"/>
        <v>0</v>
      </c>
      <c r="BA14">
        <f t="shared" si="8"/>
        <v>0</v>
      </c>
      <c r="BB14">
        <f t="shared" si="9"/>
        <v>0</v>
      </c>
      <c r="BC14">
        <f t="shared" si="10"/>
        <v>0</v>
      </c>
      <c r="BD14">
        <f t="shared" si="11"/>
        <v>0</v>
      </c>
    </row>
    <row r="15" spans="1:58" x14ac:dyDescent="0.3">
      <c r="A15" t="str">
        <f>injury_attenuated!A15</f>
        <v>Paul George</v>
      </c>
      <c r="B15">
        <f>injury_attenuated!B15</f>
        <v>-8.8292682926829277E-2</v>
      </c>
      <c r="C15">
        <f>injury_attenuated!C15</f>
        <v>1.8756097560975611</v>
      </c>
      <c r="D15">
        <f>injury_attenuated!D15</f>
        <v>1.8682113821138211</v>
      </c>
      <c r="E15">
        <f>injury_attenuated!E15</f>
        <v>1.6829268292682926</v>
      </c>
      <c r="F15">
        <f>injury_attenuated!F15</f>
        <v>0.66967479674796748</v>
      </c>
      <c r="G15">
        <f>injury_attenuated!G15</f>
        <v>1.2885365853658537</v>
      </c>
      <c r="H15">
        <f>injury_attenuated!H15</f>
        <v>0.57723577235772361</v>
      </c>
      <c r="I15">
        <f>injury_attenuated!I15</f>
        <v>-0.37024390243902439</v>
      </c>
      <c r="J15">
        <f>injury_attenuated!J15</f>
        <v>-2.0939024390243905</v>
      </c>
      <c r="K15">
        <f t="shared" si="12"/>
        <v>3.5341463414634147</v>
      </c>
      <c r="L15">
        <f t="shared" si="13"/>
        <v>7.5036585365853661</v>
      </c>
      <c r="M15">
        <f t="shared" si="14"/>
        <v>4.1212195121951218</v>
      </c>
      <c r="N15">
        <f t="shared" si="15"/>
        <v>5.409756097560976</v>
      </c>
      <c r="O15">
        <f t="shared" si="16"/>
        <v>5.7799999999999994</v>
      </c>
      <c r="P15" s="1" t="str">
        <f>VLOOKUP($A15, 'auction in'!$A$2:$C$218, 3, FALSE)</f>
        <v>choi</v>
      </c>
      <c r="Q15" s="3">
        <f>VLOOKUP($A15, 'auction in'!$A$2:$B$218, 2, FALSE)</f>
        <v>36.827082594764285</v>
      </c>
      <c r="R15" t="str">
        <f>trueraw!C14</f>
        <v xml:space="preserve"> SF, SG</v>
      </c>
      <c r="S15" t="str">
        <f>trueraw!D14</f>
        <v>LAC</v>
      </c>
      <c r="T15">
        <f>trueraw!E14</f>
        <v>74</v>
      </c>
      <c r="U15">
        <f>trueraw!F14</f>
        <v>34</v>
      </c>
      <c r="V15">
        <v>1</v>
      </c>
      <c r="W15">
        <f t="shared" si="17"/>
        <v>0</v>
      </c>
      <c r="X15">
        <f t="shared" si="17"/>
        <v>0</v>
      </c>
      <c r="Y15">
        <f t="shared" si="17"/>
        <v>0</v>
      </c>
      <c r="Z15">
        <f t="shared" si="17"/>
        <v>0</v>
      </c>
      <c r="AA15">
        <f t="shared" si="17"/>
        <v>1</v>
      </c>
      <c r="AB15">
        <f t="shared" si="17"/>
        <v>0</v>
      </c>
      <c r="AC15">
        <f t="shared" si="17"/>
        <v>0</v>
      </c>
      <c r="AD15">
        <f t="shared" si="17"/>
        <v>0</v>
      </c>
      <c r="AE15">
        <f t="shared" si="17"/>
        <v>0</v>
      </c>
      <c r="AF15">
        <f t="shared" si="17"/>
        <v>0</v>
      </c>
      <c r="AG15">
        <f t="shared" si="17"/>
        <v>0</v>
      </c>
      <c r="AH15">
        <f t="shared" si="0"/>
        <v>0</v>
      </c>
      <c r="AI15">
        <f t="shared" si="0"/>
        <v>0</v>
      </c>
      <c r="AT15">
        <f t="shared" si="1"/>
        <v>0</v>
      </c>
      <c r="AU15">
        <f t="shared" si="2"/>
        <v>0</v>
      </c>
      <c r="AV15">
        <f t="shared" si="3"/>
        <v>0</v>
      </c>
      <c r="AW15">
        <f t="shared" si="4"/>
        <v>0</v>
      </c>
      <c r="AX15">
        <f t="shared" si="5"/>
        <v>5.409756097560976</v>
      </c>
      <c r="AY15">
        <f t="shared" si="6"/>
        <v>0</v>
      </c>
      <c r="AZ15">
        <f t="shared" si="7"/>
        <v>0</v>
      </c>
      <c r="BA15">
        <f t="shared" si="8"/>
        <v>0</v>
      </c>
      <c r="BB15">
        <f t="shared" si="9"/>
        <v>0</v>
      </c>
      <c r="BC15">
        <f t="shared" si="10"/>
        <v>0</v>
      </c>
      <c r="BD15">
        <f t="shared" si="11"/>
        <v>0</v>
      </c>
    </row>
    <row r="16" spans="1:58" x14ac:dyDescent="0.3">
      <c r="A16" t="str">
        <f>injury_attenuated!A16</f>
        <v>Kyrie Irving</v>
      </c>
      <c r="B16">
        <f>injury_attenuated!B16</f>
        <v>1.0419512195121954</v>
      </c>
      <c r="C16">
        <f>injury_attenuated!C16</f>
        <v>1.4401219512195123</v>
      </c>
      <c r="D16">
        <f>injury_attenuated!D16</f>
        <v>0.86313008130081292</v>
      </c>
      <c r="E16">
        <f>injury_attenuated!E16</f>
        <v>1.2657317073170731</v>
      </c>
      <c r="F16">
        <f>injury_attenuated!F16</f>
        <v>-0.68361788617886177</v>
      </c>
      <c r="G16">
        <f>injury_attenuated!G16</f>
        <v>1.129390243902439</v>
      </c>
      <c r="H16">
        <f>injury_attenuated!H16</f>
        <v>0.65089430894308953</v>
      </c>
      <c r="I16">
        <f>injury_attenuated!I16</f>
        <v>-0.31894308943089428</v>
      </c>
      <c r="J16">
        <f>injury_attenuated!J16</f>
        <v>-0.97963414634146362</v>
      </c>
      <c r="K16">
        <f t="shared" si="12"/>
        <v>2.9689024390243901</v>
      </c>
      <c r="L16">
        <f t="shared" si="13"/>
        <v>5.3886585365853659</v>
      </c>
      <c r="M16">
        <f t="shared" si="14"/>
        <v>3.279634146341464</v>
      </c>
      <c r="N16">
        <f t="shared" si="15"/>
        <v>4.4090243902439026</v>
      </c>
      <c r="O16">
        <f t="shared" si="16"/>
        <v>4.7279674796747972</v>
      </c>
      <c r="P16" s="1" t="str">
        <f>VLOOKUP($A16, 'auction in'!$A$2:$C$218, 3, FALSE)</f>
        <v>_______</v>
      </c>
      <c r="Q16" s="3">
        <f>VLOOKUP($A16, 'auction in'!$A$2:$B$218, 2, FALSE)</f>
        <v>30.199556901061943</v>
      </c>
      <c r="R16" t="str">
        <f>trueraw!C15</f>
        <v xml:space="preserve"> PG, SG</v>
      </c>
      <c r="S16" t="str">
        <f>trueraw!D15</f>
        <v>BRO</v>
      </c>
      <c r="T16">
        <f>trueraw!E15</f>
        <v>65</v>
      </c>
      <c r="U16">
        <f>trueraw!F15</f>
        <v>34.1</v>
      </c>
      <c r="V16">
        <v>1</v>
      </c>
      <c r="W16">
        <f t="shared" si="17"/>
        <v>1</v>
      </c>
      <c r="X16">
        <f t="shared" si="17"/>
        <v>0</v>
      </c>
      <c r="Y16">
        <f t="shared" si="17"/>
        <v>0</v>
      </c>
      <c r="Z16">
        <f t="shared" si="17"/>
        <v>0</v>
      </c>
      <c r="AA16">
        <f t="shared" si="17"/>
        <v>0</v>
      </c>
      <c r="AB16">
        <f t="shared" si="17"/>
        <v>0</v>
      </c>
      <c r="AC16">
        <f t="shared" si="17"/>
        <v>0</v>
      </c>
      <c r="AD16">
        <f t="shared" si="17"/>
        <v>0</v>
      </c>
      <c r="AE16">
        <f t="shared" si="17"/>
        <v>0</v>
      </c>
      <c r="AF16">
        <f t="shared" si="17"/>
        <v>0</v>
      </c>
      <c r="AG16">
        <f t="shared" si="17"/>
        <v>0</v>
      </c>
      <c r="AH16">
        <f t="shared" si="0"/>
        <v>0</v>
      </c>
      <c r="AI16">
        <f t="shared" si="0"/>
        <v>0</v>
      </c>
      <c r="AT16">
        <f t="shared" si="1"/>
        <v>4.4090243902439026</v>
      </c>
      <c r="AU16">
        <f t="shared" si="2"/>
        <v>0</v>
      </c>
      <c r="AV16">
        <f t="shared" si="3"/>
        <v>0</v>
      </c>
      <c r="AW16">
        <f t="shared" si="4"/>
        <v>0</v>
      </c>
      <c r="AX16">
        <f t="shared" si="5"/>
        <v>0</v>
      </c>
      <c r="AY16">
        <f t="shared" si="6"/>
        <v>0</v>
      </c>
      <c r="AZ16">
        <f t="shared" si="7"/>
        <v>0</v>
      </c>
      <c r="BA16">
        <f t="shared" si="8"/>
        <v>0</v>
      </c>
      <c r="BB16">
        <f t="shared" si="9"/>
        <v>0</v>
      </c>
      <c r="BC16">
        <f t="shared" si="10"/>
        <v>0</v>
      </c>
      <c r="BD16">
        <f t="shared" si="11"/>
        <v>0</v>
      </c>
    </row>
    <row r="17" spans="1:56" x14ac:dyDescent="0.3">
      <c r="A17" t="str">
        <f>injury_attenuated!A17</f>
        <v>Jimmy Butler</v>
      </c>
      <c r="B17">
        <f>injury_attenuated!B17</f>
        <v>0.81642276422764226</v>
      </c>
      <c r="C17">
        <f>injury_attenuated!C17</f>
        <v>2.6653658536585367</v>
      </c>
      <c r="D17">
        <f>injury_attenuated!D17</f>
        <v>-1.3430894308943089</v>
      </c>
      <c r="E17">
        <f>injury_attenuated!E17</f>
        <v>0.93333333333333335</v>
      </c>
      <c r="F17">
        <f>injury_attenuated!F17</f>
        <v>6.3577235772357715E-2</v>
      </c>
      <c r="G17">
        <f>injury_attenuated!G17</f>
        <v>0.69674796747967482</v>
      </c>
      <c r="H17">
        <f>injury_attenuated!H17</f>
        <v>2.0569105691056908</v>
      </c>
      <c r="I17">
        <f>injury_attenuated!I17</f>
        <v>-0.66601626016260163</v>
      </c>
      <c r="J17">
        <f>injury_attenuated!J17</f>
        <v>-0.38520325203252043</v>
      </c>
      <c r="K17">
        <f t="shared" si="12"/>
        <v>2.172682926829268</v>
      </c>
      <c r="L17">
        <f t="shared" si="13"/>
        <v>5.2232520325203247</v>
      </c>
      <c r="M17">
        <f t="shared" si="14"/>
        <v>4.1413008130081295</v>
      </c>
      <c r="N17">
        <f t="shared" si="15"/>
        <v>4.8380487804878038</v>
      </c>
      <c r="O17">
        <f t="shared" si="16"/>
        <v>5.5040650406504055</v>
      </c>
      <c r="P17" s="1" t="str">
        <f>VLOOKUP($A17, 'auction in'!$A$2:$C$218, 3, FALSE)</f>
        <v>_______</v>
      </c>
      <c r="Q17" s="3">
        <f>VLOOKUP($A17, 'auction in'!$A$2:$B$218, 2, FALSE)</f>
        <v>33.040848077084945</v>
      </c>
      <c r="R17" t="str">
        <f>trueraw!C16</f>
        <v xml:space="preserve"> SF, SG</v>
      </c>
      <c r="S17" t="str">
        <f>trueraw!D16</f>
        <v>MIA</v>
      </c>
      <c r="T17">
        <f>trueraw!E16</f>
        <v>72</v>
      </c>
      <c r="U17">
        <f>trueraw!F16</f>
        <v>32.799999999999997</v>
      </c>
      <c r="V17">
        <v>1</v>
      </c>
      <c r="W17">
        <f t="shared" si="17"/>
        <v>1</v>
      </c>
      <c r="X17">
        <f t="shared" si="17"/>
        <v>0</v>
      </c>
      <c r="Y17">
        <f t="shared" si="17"/>
        <v>0</v>
      </c>
      <c r="Z17">
        <f t="shared" si="17"/>
        <v>0</v>
      </c>
      <c r="AA17">
        <f t="shared" si="17"/>
        <v>0</v>
      </c>
      <c r="AB17">
        <f t="shared" si="17"/>
        <v>0</v>
      </c>
      <c r="AC17">
        <f t="shared" si="17"/>
        <v>0</v>
      </c>
      <c r="AD17">
        <f t="shared" si="17"/>
        <v>0</v>
      </c>
      <c r="AE17">
        <f t="shared" si="17"/>
        <v>0</v>
      </c>
      <c r="AF17">
        <f t="shared" si="17"/>
        <v>0</v>
      </c>
      <c r="AG17">
        <f t="shared" si="17"/>
        <v>0</v>
      </c>
      <c r="AH17">
        <f t="shared" si="0"/>
        <v>0</v>
      </c>
      <c r="AI17">
        <f t="shared" si="0"/>
        <v>0</v>
      </c>
      <c r="AT17">
        <f t="shared" si="1"/>
        <v>4.8380487804878038</v>
      </c>
      <c r="AU17">
        <f t="shared" si="2"/>
        <v>0</v>
      </c>
      <c r="AV17">
        <f t="shared" si="3"/>
        <v>0</v>
      </c>
      <c r="AW17">
        <f t="shared" si="4"/>
        <v>0</v>
      </c>
      <c r="AX17">
        <f t="shared" si="5"/>
        <v>0</v>
      </c>
      <c r="AY17">
        <f t="shared" si="6"/>
        <v>0</v>
      </c>
      <c r="AZ17">
        <f t="shared" si="7"/>
        <v>0</v>
      </c>
      <c r="BA17">
        <f t="shared" si="8"/>
        <v>0</v>
      </c>
      <c r="BB17">
        <f t="shared" si="9"/>
        <v>0</v>
      </c>
      <c r="BC17">
        <f t="shared" si="10"/>
        <v>0</v>
      </c>
      <c r="BD17">
        <f t="shared" si="11"/>
        <v>0</v>
      </c>
    </row>
    <row r="18" spans="1:56" x14ac:dyDescent="0.3">
      <c r="A18" t="str">
        <f>injury_attenuated!A18</f>
        <v>Nikola Vucevic</v>
      </c>
      <c r="B18">
        <f>injury_attenuated!B18</f>
        <v>0.29902439024390243</v>
      </c>
      <c r="C18">
        <f>injury_attenuated!C18</f>
        <v>0.73073170731707315</v>
      </c>
      <c r="D18">
        <f>injury_attenuated!D18</f>
        <v>0.33317073170731704</v>
      </c>
      <c r="E18">
        <f>injury_attenuated!E18</f>
        <v>1.0492682926829269</v>
      </c>
      <c r="F18">
        <f>injury_attenuated!F18</f>
        <v>2.4560975609756097</v>
      </c>
      <c r="G18">
        <f>injury_attenuated!G18</f>
        <v>2.6341463414634156E-2</v>
      </c>
      <c r="H18">
        <f>injury_attenuated!H18</f>
        <v>-8.9268292682926825E-2</v>
      </c>
      <c r="I18">
        <f>injury_attenuated!I18</f>
        <v>0.56439024390243908</v>
      </c>
      <c r="J18">
        <f>injury_attenuated!J18</f>
        <v>-0.17219512195121953</v>
      </c>
      <c r="K18">
        <f t="shared" si="12"/>
        <v>4.4668292682926829</v>
      </c>
      <c r="L18">
        <f t="shared" si="13"/>
        <v>5.3697560975609759</v>
      </c>
      <c r="M18">
        <f t="shared" si="14"/>
        <v>5.1712195121951217</v>
      </c>
      <c r="N18">
        <f t="shared" si="15"/>
        <v>5.1975609756097567</v>
      </c>
      <c r="O18">
        <f t="shared" si="16"/>
        <v>4.6331707317073176</v>
      </c>
      <c r="P18" s="1" t="str">
        <f>VLOOKUP($A18, 'auction in'!$A$2:$C$218, 3, FALSE)</f>
        <v>_______</v>
      </c>
      <c r="Q18" s="3">
        <f>VLOOKUP($A18, 'auction in'!$A$2:$B$218, 2, FALSE)</f>
        <v>35.421782240506168</v>
      </c>
      <c r="R18" t="str">
        <f>trueraw!C17</f>
        <v xml:space="preserve"> C</v>
      </c>
      <c r="S18" t="str">
        <f>trueraw!D17</f>
        <v>CHI</v>
      </c>
      <c r="T18">
        <f>trueraw!E17</f>
        <v>76</v>
      </c>
      <c r="U18">
        <f>trueraw!F17</f>
        <v>32.799999999999997</v>
      </c>
      <c r="V18">
        <v>1</v>
      </c>
      <c r="W18">
        <f t="shared" si="17"/>
        <v>1</v>
      </c>
      <c r="X18">
        <f t="shared" si="17"/>
        <v>0</v>
      </c>
      <c r="Y18">
        <f t="shared" si="17"/>
        <v>0</v>
      </c>
      <c r="Z18">
        <f t="shared" si="17"/>
        <v>0</v>
      </c>
      <c r="AA18">
        <f t="shared" si="17"/>
        <v>0</v>
      </c>
      <c r="AB18">
        <f t="shared" si="17"/>
        <v>0</v>
      </c>
      <c r="AC18">
        <f t="shared" si="17"/>
        <v>0</v>
      </c>
      <c r="AD18">
        <f t="shared" si="17"/>
        <v>0</v>
      </c>
      <c r="AE18">
        <f t="shared" si="17"/>
        <v>0</v>
      </c>
      <c r="AF18">
        <f t="shared" si="17"/>
        <v>0</v>
      </c>
      <c r="AG18">
        <f t="shared" si="17"/>
        <v>0</v>
      </c>
      <c r="AH18">
        <f t="shared" si="0"/>
        <v>0</v>
      </c>
      <c r="AI18">
        <f t="shared" si="0"/>
        <v>0</v>
      </c>
      <c r="AT18">
        <f t="shared" si="1"/>
        <v>5.1975609756097567</v>
      </c>
      <c r="AU18">
        <f t="shared" si="2"/>
        <v>0</v>
      </c>
      <c r="AV18">
        <f t="shared" si="3"/>
        <v>0</v>
      </c>
      <c r="AW18">
        <f t="shared" si="4"/>
        <v>0</v>
      </c>
      <c r="AX18">
        <f t="shared" si="5"/>
        <v>0</v>
      </c>
      <c r="AY18">
        <f t="shared" si="6"/>
        <v>0</v>
      </c>
      <c r="AZ18">
        <f t="shared" si="7"/>
        <v>0</v>
      </c>
      <c r="BA18">
        <f t="shared" si="8"/>
        <v>0</v>
      </c>
      <c r="BB18">
        <f t="shared" si="9"/>
        <v>0</v>
      </c>
      <c r="BC18">
        <f t="shared" si="10"/>
        <v>0</v>
      </c>
      <c r="BD18">
        <f t="shared" si="11"/>
        <v>0</v>
      </c>
    </row>
    <row r="19" spans="1:56" x14ac:dyDescent="0.3">
      <c r="A19" t="str">
        <f>injury_attenuated!A19</f>
        <v>Michael Porter Jr.</v>
      </c>
      <c r="B19">
        <f>injury_attenuated!B19</f>
        <v>1.5746341463414633</v>
      </c>
      <c r="C19">
        <f>injury_attenuated!C19</f>
        <v>0.34499999999999997</v>
      </c>
      <c r="D19">
        <f>injury_attenuated!D19</f>
        <v>1.1926829268292682</v>
      </c>
      <c r="E19">
        <f>injury_attenuated!E19</f>
        <v>0.88134146341463415</v>
      </c>
      <c r="F19">
        <f>injury_attenuated!F19</f>
        <v>0.95195121951219508</v>
      </c>
      <c r="G19">
        <f>injury_attenuated!G19</f>
        <v>-0.94804878048780483</v>
      </c>
      <c r="H19">
        <f>injury_attenuated!H19</f>
        <v>-0.71890243902439022</v>
      </c>
      <c r="I19">
        <f>injury_attenuated!I19</f>
        <v>0.61999999999999988</v>
      </c>
      <c r="J19">
        <f>injury_attenuated!J19</f>
        <v>0.37829268292682927</v>
      </c>
      <c r="K19">
        <f t="shared" si="12"/>
        <v>3.9319512195121948</v>
      </c>
      <c r="L19">
        <f t="shared" si="13"/>
        <v>3.8986585365853657</v>
      </c>
      <c r="M19">
        <f t="shared" si="14"/>
        <v>5.2249999999999996</v>
      </c>
      <c r="N19">
        <f t="shared" si="15"/>
        <v>4.2769512195121946</v>
      </c>
      <c r="O19">
        <f t="shared" si="16"/>
        <v>3.6569512195121949</v>
      </c>
      <c r="P19" s="1" t="str">
        <f>VLOOKUP($A19, 'auction in'!$A$2:$C$218, 3, FALSE)</f>
        <v>_______</v>
      </c>
      <c r="Q19" s="3">
        <f>VLOOKUP($A19, 'auction in'!$A$2:$B$218, 2, FALSE)</f>
        <v>29.324878577118529</v>
      </c>
      <c r="R19" t="str">
        <f>trueraw!C18</f>
        <v xml:space="preserve"> SF, PF</v>
      </c>
      <c r="S19" t="str">
        <f>trueraw!D18</f>
        <v>DEN</v>
      </c>
      <c r="T19">
        <f>trueraw!E18</f>
        <v>67</v>
      </c>
      <c r="U19">
        <f>trueraw!F18</f>
        <v>32.5</v>
      </c>
      <c r="V19">
        <v>1</v>
      </c>
      <c r="W19">
        <f t="shared" si="17"/>
        <v>1</v>
      </c>
      <c r="X19">
        <f t="shared" si="17"/>
        <v>0</v>
      </c>
      <c r="Y19">
        <f t="shared" si="17"/>
        <v>0</v>
      </c>
      <c r="Z19">
        <f t="shared" si="17"/>
        <v>0</v>
      </c>
      <c r="AA19">
        <f t="shared" si="17"/>
        <v>0</v>
      </c>
      <c r="AB19">
        <f t="shared" si="17"/>
        <v>0</v>
      </c>
      <c r="AC19">
        <f t="shared" si="17"/>
        <v>0</v>
      </c>
      <c r="AD19">
        <f t="shared" si="17"/>
        <v>0</v>
      </c>
      <c r="AE19">
        <f t="shared" si="17"/>
        <v>0</v>
      </c>
      <c r="AF19">
        <f t="shared" si="17"/>
        <v>0</v>
      </c>
      <c r="AG19">
        <f t="shared" si="17"/>
        <v>0</v>
      </c>
      <c r="AH19">
        <f t="shared" si="17"/>
        <v>0</v>
      </c>
      <c r="AI19">
        <f t="shared" si="17"/>
        <v>0</v>
      </c>
      <c r="AT19">
        <f t="shared" si="1"/>
        <v>4.2769512195121946</v>
      </c>
      <c r="AU19">
        <f t="shared" si="2"/>
        <v>0</v>
      </c>
      <c r="AV19">
        <f t="shared" si="3"/>
        <v>0</v>
      </c>
      <c r="AW19">
        <f t="shared" si="4"/>
        <v>0</v>
      </c>
      <c r="AX19">
        <f t="shared" si="5"/>
        <v>0</v>
      </c>
      <c r="AY19">
        <f t="shared" si="6"/>
        <v>0</v>
      </c>
      <c r="AZ19">
        <f t="shared" si="7"/>
        <v>0</v>
      </c>
      <c r="BA19">
        <f t="shared" si="8"/>
        <v>0</v>
      </c>
      <c r="BB19">
        <f t="shared" si="9"/>
        <v>0</v>
      </c>
      <c r="BC19">
        <f t="shared" si="10"/>
        <v>0</v>
      </c>
      <c r="BD19">
        <f t="shared" si="11"/>
        <v>0</v>
      </c>
    </row>
    <row r="20" spans="1:56" x14ac:dyDescent="0.3">
      <c r="A20" t="str">
        <f>injury_attenuated!A20</f>
        <v>Richaun Holmes</v>
      </c>
      <c r="B20">
        <f>injury_attenuated!B20</f>
        <v>3.4546341463414634</v>
      </c>
      <c r="C20">
        <f>injury_attenuated!C20</f>
        <v>5.5934959349593492E-2</v>
      </c>
      <c r="D20">
        <f>injury_attenuated!D20</f>
        <v>-1.841951219512195</v>
      </c>
      <c r="E20">
        <f>injury_attenuated!E20</f>
        <v>0.10829268292682928</v>
      </c>
      <c r="F20">
        <f>injury_attenuated!F20</f>
        <v>1.4258536585365853</v>
      </c>
      <c r="G20">
        <f>injury_attenuated!G20</f>
        <v>-0.58878048780487802</v>
      </c>
      <c r="H20">
        <f>injury_attenuated!H20</f>
        <v>-0.81154471544715445</v>
      </c>
      <c r="I20">
        <f>injury_attenuated!I20</f>
        <v>2.4230894308943087</v>
      </c>
      <c r="J20">
        <f>injury_attenuated!J20</f>
        <v>0.4686178861788618</v>
      </c>
      <c r="K20">
        <f t="shared" si="12"/>
        <v>4.6382113821138216</v>
      </c>
      <c r="L20">
        <f t="shared" si="13"/>
        <v>4.2255284552845529</v>
      </c>
      <c r="M20">
        <f t="shared" si="14"/>
        <v>5.2829268292682929</v>
      </c>
      <c r="N20">
        <f t="shared" si="15"/>
        <v>4.6941463414634148</v>
      </c>
      <c r="O20">
        <f t="shared" si="16"/>
        <v>2.2710569105691061</v>
      </c>
      <c r="P20" s="1" t="str">
        <f>VLOOKUP($A20, 'auction in'!$A$2:$C$218, 3, FALSE)</f>
        <v>_______</v>
      </c>
      <c r="Q20" s="3">
        <f>VLOOKUP($A20, 'auction in'!$A$2:$B$218, 2, FALSE)</f>
        <v>32.087828296611065</v>
      </c>
      <c r="R20" t="str">
        <f>trueraw!C19</f>
        <v xml:space="preserve"> C, PF</v>
      </c>
      <c r="S20" t="str">
        <f>trueraw!D19</f>
        <v>SAC</v>
      </c>
      <c r="T20">
        <f>trueraw!E19</f>
        <v>72</v>
      </c>
      <c r="U20">
        <f>trueraw!F19</f>
        <v>31.2</v>
      </c>
      <c r="V20">
        <v>1</v>
      </c>
      <c r="W20">
        <f t="shared" si="17"/>
        <v>1</v>
      </c>
      <c r="X20">
        <f t="shared" si="17"/>
        <v>0</v>
      </c>
      <c r="Y20">
        <f t="shared" si="17"/>
        <v>0</v>
      </c>
      <c r="Z20">
        <f t="shared" si="17"/>
        <v>0</v>
      </c>
      <c r="AA20">
        <f t="shared" si="17"/>
        <v>0</v>
      </c>
      <c r="AB20">
        <f t="shared" si="17"/>
        <v>0</v>
      </c>
      <c r="AC20">
        <f t="shared" si="17"/>
        <v>0</v>
      </c>
      <c r="AD20">
        <f t="shared" si="17"/>
        <v>0</v>
      </c>
      <c r="AE20">
        <f t="shared" si="17"/>
        <v>0</v>
      </c>
      <c r="AF20">
        <f t="shared" si="17"/>
        <v>0</v>
      </c>
      <c r="AG20">
        <f t="shared" si="17"/>
        <v>0</v>
      </c>
      <c r="AH20">
        <f t="shared" si="17"/>
        <v>0</v>
      </c>
      <c r="AI20">
        <f t="shared" si="17"/>
        <v>0</v>
      </c>
      <c r="AT20">
        <f t="shared" si="1"/>
        <v>4.6941463414634148</v>
      </c>
      <c r="AU20">
        <f t="shared" si="2"/>
        <v>0</v>
      </c>
      <c r="AV20">
        <f t="shared" si="3"/>
        <v>0</v>
      </c>
      <c r="AW20">
        <f t="shared" si="4"/>
        <v>0</v>
      </c>
      <c r="AX20">
        <f t="shared" si="5"/>
        <v>0</v>
      </c>
      <c r="AY20">
        <f t="shared" si="6"/>
        <v>0</v>
      </c>
      <c r="AZ20">
        <f t="shared" si="7"/>
        <v>0</v>
      </c>
      <c r="BA20">
        <f t="shared" si="8"/>
        <v>0</v>
      </c>
      <c r="BB20">
        <f t="shared" si="9"/>
        <v>0</v>
      </c>
      <c r="BC20">
        <f t="shared" si="10"/>
        <v>0</v>
      </c>
      <c r="BD20">
        <f t="shared" si="11"/>
        <v>0</v>
      </c>
    </row>
    <row r="21" spans="1:56" x14ac:dyDescent="0.3">
      <c r="A21" t="str">
        <f>injury_attenuated!A21</f>
        <v>Kristaps Porzingis</v>
      </c>
      <c r="B21">
        <f>injury_attenuated!B21</f>
        <v>-0.37739837398373982</v>
      </c>
      <c r="C21">
        <f>injury_attenuated!C21</f>
        <v>0.97983739837398376</v>
      </c>
      <c r="D21">
        <f>injury_attenuated!D21</f>
        <v>0.42097560975609755</v>
      </c>
      <c r="E21">
        <f>injury_attenuated!E21</f>
        <v>0.74617886178861781</v>
      </c>
      <c r="F21">
        <f>injury_attenuated!F21</f>
        <v>1.3178861788617886</v>
      </c>
      <c r="G21">
        <f>injury_attenuated!G21</f>
        <v>-0.78016260162601614</v>
      </c>
      <c r="H21">
        <f>injury_attenuated!H21</f>
        <v>-1.3269918699186993</v>
      </c>
      <c r="I21">
        <f>injury_attenuated!I21</f>
        <v>1.6739837398373985</v>
      </c>
      <c r="J21">
        <f>injury_attenuated!J21</f>
        <v>0.6622764227642276</v>
      </c>
      <c r="K21">
        <f t="shared" si="12"/>
        <v>2.3367479674796745</v>
      </c>
      <c r="L21">
        <f t="shared" si="13"/>
        <v>2.6543089430894309</v>
      </c>
      <c r="M21">
        <f t="shared" si="14"/>
        <v>4.0967479674796747</v>
      </c>
      <c r="N21">
        <f t="shared" si="15"/>
        <v>3.3165853658536584</v>
      </c>
      <c r="O21">
        <f t="shared" si="16"/>
        <v>1.6426016260162601</v>
      </c>
      <c r="P21" s="1" t="str">
        <f>VLOOKUP($A21, 'auction in'!$A$2:$C$218, 3, FALSE)</f>
        <v>_______</v>
      </c>
      <c r="Q21" s="3">
        <f>VLOOKUP($A21, 'auction in'!$A$2:$B$218, 2, FALSE)</f>
        <v>22.964683008277937</v>
      </c>
      <c r="R21" t="str">
        <f>trueraw!C20</f>
        <v xml:space="preserve"> C, PF</v>
      </c>
      <c r="S21" t="str">
        <f>trueraw!D20</f>
        <v>DAL</v>
      </c>
      <c r="T21">
        <f>trueraw!E20</f>
        <v>60</v>
      </c>
      <c r="U21">
        <f>trueraw!F20</f>
        <v>30.9</v>
      </c>
      <c r="V21">
        <v>1</v>
      </c>
      <c r="W21">
        <f t="shared" si="17"/>
        <v>1</v>
      </c>
      <c r="X21">
        <f t="shared" si="17"/>
        <v>0</v>
      </c>
      <c r="Y21">
        <f t="shared" si="17"/>
        <v>0</v>
      </c>
      <c r="Z21">
        <f t="shared" si="17"/>
        <v>0</v>
      </c>
      <c r="AA21">
        <f t="shared" si="17"/>
        <v>0</v>
      </c>
      <c r="AB21">
        <f t="shared" si="17"/>
        <v>0</v>
      </c>
      <c r="AC21">
        <f t="shared" si="17"/>
        <v>0</v>
      </c>
      <c r="AD21">
        <f t="shared" si="17"/>
        <v>0</v>
      </c>
      <c r="AE21">
        <f t="shared" si="17"/>
        <v>0</v>
      </c>
      <c r="AF21">
        <f t="shared" si="17"/>
        <v>0</v>
      </c>
      <c r="AG21">
        <f t="shared" si="17"/>
        <v>0</v>
      </c>
      <c r="AH21">
        <f t="shared" si="17"/>
        <v>0</v>
      </c>
      <c r="AI21">
        <f t="shared" si="17"/>
        <v>0</v>
      </c>
      <c r="AT21">
        <f t="shared" si="1"/>
        <v>3.3165853658536584</v>
      </c>
      <c r="AU21">
        <f t="shared" si="2"/>
        <v>0</v>
      </c>
      <c r="AV21">
        <f t="shared" si="3"/>
        <v>0</v>
      </c>
      <c r="AW21">
        <f t="shared" si="4"/>
        <v>0</v>
      </c>
      <c r="AX21">
        <f t="shared" si="5"/>
        <v>0</v>
      </c>
      <c r="AY21">
        <f t="shared" si="6"/>
        <v>0</v>
      </c>
      <c r="AZ21">
        <f t="shared" si="7"/>
        <v>0</v>
      </c>
      <c r="BA21">
        <f t="shared" si="8"/>
        <v>0</v>
      </c>
      <c r="BB21">
        <f t="shared" si="9"/>
        <v>0</v>
      </c>
      <c r="BC21">
        <f t="shared" si="10"/>
        <v>0</v>
      </c>
      <c r="BD21">
        <f t="shared" si="11"/>
        <v>0</v>
      </c>
    </row>
    <row r="22" spans="1:56" x14ac:dyDescent="0.3">
      <c r="A22" t="str">
        <f>injury_attenuated!A22</f>
        <v>Bam Adebayo</v>
      </c>
      <c r="B22">
        <f>injury_attenuated!B22</f>
        <v>2.6502439024390245</v>
      </c>
      <c r="C22">
        <f>injury_attenuated!C22</f>
        <v>0.4478048780487805</v>
      </c>
      <c r="D22">
        <f>injury_attenuated!D22</f>
        <v>-1.8131707317073171</v>
      </c>
      <c r="E22">
        <f>injury_attenuated!E22</f>
        <v>0.73707317073170731</v>
      </c>
      <c r="F22">
        <f>injury_attenuated!F22</f>
        <v>1.5780487804878049</v>
      </c>
      <c r="G22">
        <f>injury_attenuated!G22</f>
        <v>0.67024390243902443</v>
      </c>
      <c r="H22">
        <f>injury_attenuated!H22</f>
        <v>0.77902439024390246</v>
      </c>
      <c r="I22">
        <f>injury_attenuated!I22</f>
        <v>0.9643902439024391</v>
      </c>
      <c r="J22">
        <f>injury_attenuated!J22</f>
        <v>-1.1770731707317073</v>
      </c>
      <c r="K22">
        <f t="shared" si="12"/>
        <v>4.3887804878048788</v>
      </c>
      <c r="L22">
        <f t="shared" si="13"/>
        <v>6.0136585365853668</v>
      </c>
      <c r="M22">
        <f t="shared" si="14"/>
        <v>4.1663414634146347</v>
      </c>
      <c r="N22">
        <f t="shared" si="15"/>
        <v>4.8365853658536597</v>
      </c>
      <c r="O22">
        <f t="shared" si="16"/>
        <v>3.8721951219512203</v>
      </c>
      <c r="P22" s="1" t="str">
        <f>VLOOKUP($A22, 'auction in'!$A$2:$C$218, 3, FALSE)</f>
        <v>_______</v>
      </c>
      <c r="Q22" s="3">
        <f>VLOOKUP($A22, 'auction in'!$A$2:$B$218, 2, FALSE)</f>
        <v>33.031156350503871</v>
      </c>
      <c r="R22" t="str">
        <f>trueraw!C21</f>
        <v xml:space="preserve"> C, PF</v>
      </c>
      <c r="S22" t="str">
        <f>trueraw!D21</f>
        <v>MIA</v>
      </c>
      <c r="T22">
        <f>trueraw!E21</f>
        <v>76</v>
      </c>
      <c r="U22">
        <f>trueraw!F21</f>
        <v>33.6</v>
      </c>
      <c r="V22">
        <v>1</v>
      </c>
      <c r="W22">
        <f t="shared" si="17"/>
        <v>1</v>
      </c>
      <c r="X22">
        <f t="shared" si="17"/>
        <v>0</v>
      </c>
      <c r="Y22">
        <f t="shared" si="17"/>
        <v>0</v>
      </c>
      <c r="Z22">
        <f t="shared" si="17"/>
        <v>0</v>
      </c>
      <c r="AA22">
        <f t="shared" si="17"/>
        <v>0</v>
      </c>
      <c r="AB22">
        <f t="shared" si="17"/>
        <v>0</v>
      </c>
      <c r="AC22">
        <f t="shared" si="17"/>
        <v>0</v>
      </c>
      <c r="AD22">
        <f t="shared" si="17"/>
        <v>0</v>
      </c>
      <c r="AE22">
        <f t="shared" si="17"/>
        <v>0</v>
      </c>
      <c r="AF22">
        <f t="shared" si="17"/>
        <v>0</v>
      </c>
      <c r="AG22">
        <f t="shared" si="17"/>
        <v>0</v>
      </c>
      <c r="AH22">
        <f t="shared" si="17"/>
        <v>0</v>
      </c>
      <c r="AI22">
        <f t="shared" si="17"/>
        <v>0</v>
      </c>
      <c r="AT22">
        <f t="shared" si="1"/>
        <v>4.8365853658536597</v>
      </c>
      <c r="AU22">
        <f t="shared" si="2"/>
        <v>0</v>
      </c>
      <c r="AV22">
        <f t="shared" si="3"/>
        <v>0</v>
      </c>
      <c r="AW22">
        <f t="shared" si="4"/>
        <v>0</v>
      </c>
      <c r="AX22">
        <f t="shared" si="5"/>
        <v>0</v>
      </c>
      <c r="AY22">
        <f t="shared" si="6"/>
        <v>0</v>
      </c>
      <c r="AZ22">
        <f t="shared" si="7"/>
        <v>0</v>
      </c>
      <c r="BA22">
        <f t="shared" si="8"/>
        <v>0</v>
      </c>
      <c r="BB22">
        <f t="shared" si="9"/>
        <v>0</v>
      </c>
      <c r="BC22">
        <f t="shared" si="10"/>
        <v>0</v>
      </c>
      <c r="BD22">
        <f t="shared" si="11"/>
        <v>0</v>
      </c>
    </row>
    <row r="23" spans="1:56" x14ac:dyDescent="0.3">
      <c r="A23" t="str">
        <f>injury_attenuated!A23</f>
        <v>Myles Turner</v>
      </c>
      <c r="B23">
        <f>injury_attenuated!B23</f>
        <v>0.34634146341463412</v>
      </c>
      <c r="C23">
        <f>injury_attenuated!C23</f>
        <v>-0.26065040650406507</v>
      </c>
      <c r="D23">
        <f>injury_attenuated!D23</f>
        <v>-0.3069918699186992</v>
      </c>
      <c r="E23">
        <f>injury_attenuated!E23</f>
        <v>-0.2946341463414634</v>
      </c>
      <c r="F23">
        <f>injury_attenuated!F23</f>
        <v>0.45691056910569117</v>
      </c>
      <c r="G23">
        <f>injury_attenuated!G23</f>
        <v>-1.0108943089430895</v>
      </c>
      <c r="H23">
        <f>injury_attenuated!H23</f>
        <v>-0.14000000000000001</v>
      </c>
      <c r="I23">
        <f>injury_attenuated!I23</f>
        <v>5.2915447154471549</v>
      </c>
      <c r="J23">
        <f>injury_attenuated!J23</f>
        <v>0.33430894308943093</v>
      </c>
      <c r="K23">
        <f t="shared" si="12"/>
        <v>4.6765853658536596</v>
      </c>
      <c r="L23">
        <f t="shared" si="13"/>
        <v>4.081626016260163</v>
      </c>
      <c r="M23">
        <f t="shared" si="14"/>
        <v>5.4268292682926838</v>
      </c>
      <c r="N23">
        <f t="shared" si="15"/>
        <v>4.4159349593495936</v>
      </c>
      <c r="O23">
        <f t="shared" si="16"/>
        <v>-0.87560975609756098</v>
      </c>
      <c r="P23" s="1" t="str">
        <f>VLOOKUP($A23, 'auction in'!$A$2:$C$218, 3, FALSE)</f>
        <v>_______</v>
      </c>
      <c r="Q23" s="3">
        <f>VLOOKUP($A23, 'auction in'!$A$2:$B$218, 2, FALSE)</f>
        <v>30.245323387694871</v>
      </c>
      <c r="R23" t="str">
        <f>trueraw!C22</f>
        <v xml:space="preserve"> C, PF</v>
      </c>
      <c r="S23" t="str">
        <f>trueraw!D22</f>
        <v>IND</v>
      </c>
      <c r="T23">
        <f>trueraw!E22</f>
        <v>72</v>
      </c>
      <c r="U23">
        <f>trueraw!F22</f>
        <v>30.6</v>
      </c>
      <c r="V23">
        <v>1</v>
      </c>
      <c r="W23">
        <f t="shared" ref="W23:AI38" si="18">IF(EXACT($P23, W$2), 1, 0)</f>
        <v>1</v>
      </c>
      <c r="X23">
        <f t="shared" si="18"/>
        <v>0</v>
      </c>
      <c r="Y23">
        <f t="shared" si="18"/>
        <v>0</v>
      </c>
      <c r="Z23">
        <f t="shared" si="18"/>
        <v>0</v>
      </c>
      <c r="AA23">
        <f t="shared" si="18"/>
        <v>0</v>
      </c>
      <c r="AB23">
        <f t="shared" si="18"/>
        <v>0</v>
      </c>
      <c r="AC23">
        <f t="shared" si="18"/>
        <v>0</v>
      </c>
      <c r="AD23">
        <f t="shared" si="18"/>
        <v>0</v>
      </c>
      <c r="AE23">
        <f t="shared" si="18"/>
        <v>0</v>
      </c>
      <c r="AF23">
        <f t="shared" si="18"/>
        <v>0</v>
      </c>
      <c r="AG23">
        <f t="shared" si="18"/>
        <v>0</v>
      </c>
      <c r="AH23">
        <f t="shared" si="17"/>
        <v>0</v>
      </c>
      <c r="AI23">
        <f t="shared" si="17"/>
        <v>0</v>
      </c>
      <c r="AT23">
        <f t="shared" si="1"/>
        <v>4.4159349593495936</v>
      </c>
      <c r="AU23">
        <f t="shared" si="2"/>
        <v>0</v>
      </c>
      <c r="AV23">
        <f t="shared" si="3"/>
        <v>0</v>
      </c>
      <c r="AW23">
        <f t="shared" si="4"/>
        <v>0</v>
      </c>
      <c r="AX23">
        <f t="shared" si="5"/>
        <v>0</v>
      </c>
      <c r="AY23">
        <f t="shared" si="6"/>
        <v>0</v>
      </c>
      <c r="AZ23">
        <f t="shared" si="7"/>
        <v>0</v>
      </c>
      <c r="BA23">
        <f t="shared" si="8"/>
        <v>0</v>
      </c>
      <c r="BB23">
        <f t="shared" si="9"/>
        <v>0</v>
      </c>
      <c r="BC23">
        <f t="shared" si="10"/>
        <v>0</v>
      </c>
      <c r="BD23">
        <f t="shared" si="11"/>
        <v>0</v>
      </c>
    </row>
    <row r="24" spans="1:56" x14ac:dyDescent="0.3">
      <c r="A24" t="str">
        <f>injury_attenuated!A24</f>
        <v>Chris Paul</v>
      </c>
      <c r="B24">
        <f>injury_attenuated!B24</f>
        <v>0.60536585365853668</v>
      </c>
      <c r="C24">
        <f>injury_attenuated!C24</f>
        <v>1.5045528455284554</v>
      </c>
      <c r="D24">
        <f>injury_attenuated!D24</f>
        <v>-0.3069918699186992</v>
      </c>
      <c r="E24">
        <f>injury_attenuated!E24</f>
        <v>0.2426016260162602</v>
      </c>
      <c r="F24">
        <f>injury_attenuated!F24</f>
        <v>-0.33934959349593496</v>
      </c>
      <c r="G24">
        <f>injury_attenuated!G24</f>
        <v>2.8936585365853662</v>
      </c>
      <c r="H24">
        <f>injury_attenuated!H24</f>
        <v>0.90569105691056917</v>
      </c>
      <c r="I24">
        <f>injury_attenuated!I24</f>
        <v>-0.64682926829268284</v>
      </c>
      <c r="J24">
        <f>injury_attenuated!J24</f>
        <v>-0.56747967479674788</v>
      </c>
      <c r="K24">
        <f t="shared" si="12"/>
        <v>2.7866666666666671</v>
      </c>
      <c r="L24">
        <f t="shared" si="13"/>
        <v>4.8586991869918705</v>
      </c>
      <c r="M24">
        <f t="shared" si="14"/>
        <v>1.3975609756097567</v>
      </c>
      <c r="N24">
        <f t="shared" si="15"/>
        <v>4.2912195121951227</v>
      </c>
      <c r="O24">
        <f t="shared" si="16"/>
        <v>4.9380487804878053</v>
      </c>
      <c r="P24" s="1" t="str">
        <f>VLOOKUP($A24, 'auction in'!$A$2:$C$218, 3, FALSE)</f>
        <v>_______</v>
      </c>
      <c r="Q24" s="3">
        <f>VLOOKUP($A24, 'auction in'!$A$2:$B$218, 2, FALSE)</f>
        <v>29.419372911284171</v>
      </c>
      <c r="R24" t="str">
        <f>trueraw!C23</f>
        <v xml:space="preserve"> PG</v>
      </c>
      <c r="S24" t="str">
        <f>trueraw!D23</f>
        <v>PHX</v>
      </c>
      <c r="T24">
        <f>trueraw!E23</f>
        <v>72</v>
      </c>
      <c r="U24">
        <f>trueraw!F23</f>
        <v>30.4</v>
      </c>
      <c r="V24">
        <v>1</v>
      </c>
      <c r="W24">
        <f t="shared" si="18"/>
        <v>1</v>
      </c>
      <c r="X24">
        <f t="shared" si="18"/>
        <v>0</v>
      </c>
      <c r="Y24">
        <f t="shared" si="18"/>
        <v>0</v>
      </c>
      <c r="Z24">
        <f t="shared" si="18"/>
        <v>0</v>
      </c>
      <c r="AA24">
        <f t="shared" si="18"/>
        <v>0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</v>
      </c>
      <c r="AF24">
        <f t="shared" si="18"/>
        <v>0</v>
      </c>
      <c r="AG24">
        <f t="shared" si="18"/>
        <v>0</v>
      </c>
      <c r="AH24">
        <f t="shared" si="17"/>
        <v>0</v>
      </c>
      <c r="AI24">
        <f t="shared" si="17"/>
        <v>0</v>
      </c>
      <c r="AT24">
        <f t="shared" si="1"/>
        <v>4.2912195121951227</v>
      </c>
      <c r="AU24">
        <f t="shared" si="2"/>
        <v>0</v>
      </c>
      <c r="AV24">
        <f t="shared" si="3"/>
        <v>0</v>
      </c>
      <c r="AW24">
        <f t="shared" si="4"/>
        <v>0</v>
      </c>
      <c r="AX24">
        <f t="shared" si="5"/>
        <v>0</v>
      </c>
      <c r="AY24">
        <f t="shared" si="6"/>
        <v>0</v>
      </c>
      <c r="AZ24">
        <f t="shared" si="7"/>
        <v>0</v>
      </c>
      <c r="BA24">
        <f t="shared" si="8"/>
        <v>0</v>
      </c>
      <c r="BB24">
        <f t="shared" si="9"/>
        <v>0</v>
      </c>
      <c r="BC24">
        <f t="shared" si="10"/>
        <v>0</v>
      </c>
      <c r="BD24">
        <f t="shared" si="11"/>
        <v>0</v>
      </c>
    </row>
    <row r="25" spans="1:56" x14ac:dyDescent="0.3">
      <c r="A25" t="str">
        <f>injury_attenuated!A25</f>
        <v>Jaren Jackson Jr.</v>
      </c>
      <c r="B25">
        <f>injury_attenuated!B25</f>
        <v>0.16487804878048781</v>
      </c>
      <c r="C25">
        <f>injury_attenuated!C25</f>
        <v>0.62585365853658537</v>
      </c>
      <c r="D25">
        <f>injury_attenuated!D25</f>
        <v>0.20780487804878051</v>
      </c>
      <c r="E25">
        <f>injury_attenuated!E25</f>
        <v>0.49048780487804877</v>
      </c>
      <c r="F25">
        <f>injury_attenuated!F25</f>
        <v>0.6275609756097561</v>
      </c>
      <c r="G25">
        <f>injury_attenuated!G25</f>
        <v>-0.83682926829268289</v>
      </c>
      <c r="H25">
        <f>injury_attenuated!H25</f>
        <v>0.37170731707317073</v>
      </c>
      <c r="I25">
        <f>injury_attenuated!I25</f>
        <v>2.6385365853658533</v>
      </c>
      <c r="J25">
        <f>injury_attenuated!J25</f>
        <v>-0.19804878048780489</v>
      </c>
      <c r="K25">
        <f t="shared" si="12"/>
        <v>3.4660975609756095</v>
      </c>
      <c r="L25">
        <f t="shared" si="13"/>
        <v>4.2899999999999991</v>
      </c>
      <c r="M25">
        <f t="shared" si="14"/>
        <v>4.9287804878048771</v>
      </c>
      <c r="N25">
        <f t="shared" si="15"/>
        <v>4.0919512195121941</v>
      </c>
      <c r="O25">
        <f t="shared" si="16"/>
        <v>1.4534146341463414</v>
      </c>
      <c r="P25" s="1" t="str">
        <f>VLOOKUP($A25, 'auction in'!$A$2:$C$218, 3, FALSE)</f>
        <v>_______</v>
      </c>
      <c r="Q25" s="3">
        <f>VLOOKUP($A25, 'auction in'!$A$2:$B$218, 2, FALSE)</f>
        <v>28.099682808492346</v>
      </c>
      <c r="R25" t="str">
        <f>trueraw!C24</f>
        <v xml:space="preserve"> PF</v>
      </c>
      <c r="S25" t="str">
        <f>trueraw!D24</f>
        <v>MEM</v>
      </c>
      <c r="T25">
        <f>trueraw!E24</f>
        <v>70</v>
      </c>
      <c r="U25">
        <f>trueraw!F24</f>
        <v>31.4</v>
      </c>
      <c r="V25">
        <v>1</v>
      </c>
      <c r="W25">
        <f t="shared" si="18"/>
        <v>1</v>
      </c>
      <c r="X25">
        <f t="shared" si="18"/>
        <v>0</v>
      </c>
      <c r="Y25">
        <f t="shared" si="18"/>
        <v>0</v>
      </c>
      <c r="Z25">
        <f t="shared" si="18"/>
        <v>0</v>
      </c>
      <c r="AA25">
        <f t="shared" si="18"/>
        <v>0</v>
      </c>
      <c r="AB25">
        <f t="shared" si="18"/>
        <v>0</v>
      </c>
      <c r="AC25">
        <f t="shared" si="18"/>
        <v>0</v>
      </c>
      <c r="AD25">
        <f t="shared" si="18"/>
        <v>0</v>
      </c>
      <c r="AE25">
        <f t="shared" si="18"/>
        <v>0</v>
      </c>
      <c r="AF25">
        <f t="shared" si="18"/>
        <v>0</v>
      </c>
      <c r="AG25">
        <f t="shared" si="18"/>
        <v>0</v>
      </c>
      <c r="AH25">
        <f t="shared" si="17"/>
        <v>0</v>
      </c>
      <c r="AI25">
        <f t="shared" si="17"/>
        <v>0</v>
      </c>
      <c r="AT25">
        <f t="shared" si="1"/>
        <v>4.0919512195121941</v>
      </c>
      <c r="AU25">
        <f t="shared" si="2"/>
        <v>0</v>
      </c>
      <c r="AV25">
        <f t="shared" si="3"/>
        <v>0</v>
      </c>
      <c r="AW25">
        <f t="shared" si="4"/>
        <v>0</v>
      </c>
      <c r="AX25">
        <f t="shared" si="5"/>
        <v>0</v>
      </c>
      <c r="AY25">
        <f t="shared" si="6"/>
        <v>0</v>
      </c>
      <c r="AZ25">
        <f t="shared" si="7"/>
        <v>0</v>
      </c>
      <c r="BA25">
        <f t="shared" si="8"/>
        <v>0</v>
      </c>
      <c r="BB25">
        <f t="shared" si="9"/>
        <v>0</v>
      </c>
      <c r="BC25">
        <f t="shared" si="10"/>
        <v>0</v>
      </c>
      <c r="BD25">
        <f t="shared" si="11"/>
        <v>0</v>
      </c>
    </row>
    <row r="26" spans="1:56" x14ac:dyDescent="0.3">
      <c r="A26" t="str">
        <f>injury_attenuated!A26</f>
        <v>Rudy Gobert</v>
      </c>
      <c r="B26">
        <f>injury_attenuated!B26</f>
        <v>3.4697560975609756</v>
      </c>
      <c r="C26">
        <f>injury_attenuated!C26</f>
        <v>-3.5521951219512196</v>
      </c>
      <c r="D26">
        <f>injury_attenuated!D26</f>
        <v>-1.8131707317073171</v>
      </c>
      <c r="E26">
        <f>injury_attenuated!E26</f>
        <v>7.3658536585365864E-2</v>
      </c>
      <c r="F26">
        <f>injury_attenuated!F26</f>
        <v>3.4707317073170731</v>
      </c>
      <c r="G26">
        <f>injury_attenuated!G26</f>
        <v>-0.81268292682926824</v>
      </c>
      <c r="H26">
        <f>injury_attenuated!H26</f>
        <v>-0.86</v>
      </c>
      <c r="I26">
        <f>injury_attenuated!I26</f>
        <v>4.7692682926829271</v>
      </c>
      <c r="J26">
        <f>injury_attenuated!J26</f>
        <v>-0.11365853658536584</v>
      </c>
      <c r="K26">
        <f t="shared" si="12"/>
        <v>8.18390243902439</v>
      </c>
      <c r="L26">
        <f t="shared" si="13"/>
        <v>4.7453658536585372</v>
      </c>
      <c r="M26">
        <f t="shared" si="14"/>
        <v>5.444390243902439</v>
      </c>
      <c r="N26">
        <f t="shared" si="15"/>
        <v>4.6317073170731717</v>
      </c>
      <c r="O26">
        <f t="shared" si="16"/>
        <v>-0.13756097560975611</v>
      </c>
      <c r="P26" s="1" t="str">
        <f>VLOOKUP($A26, 'auction in'!$A$2:$C$218, 3, FALSE)</f>
        <v>_______</v>
      </c>
      <c r="Q26" s="3">
        <f>VLOOKUP($A26, 'auction in'!$A$2:$B$218, 2, FALSE)</f>
        <v>31.674314629151208</v>
      </c>
      <c r="R26" t="str">
        <f>trueraw!C25</f>
        <v xml:space="preserve"> C</v>
      </c>
      <c r="S26" t="str">
        <f>trueraw!D25</f>
        <v>UTA</v>
      </c>
      <c r="T26">
        <f>trueraw!E25</f>
        <v>76</v>
      </c>
      <c r="U26">
        <f>trueraw!F25</f>
        <v>30.9</v>
      </c>
      <c r="V26">
        <v>1</v>
      </c>
      <c r="W26">
        <f t="shared" si="18"/>
        <v>1</v>
      </c>
      <c r="X26">
        <f t="shared" si="18"/>
        <v>0</v>
      </c>
      <c r="Y26">
        <f t="shared" si="18"/>
        <v>0</v>
      </c>
      <c r="Z26">
        <f t="shared" si="18"/>
        <v>0</v>
      </c>
      <c r="AA26">
        <f t="shared" si="18"/>
        <v>0</v>
      </c>
      <c r="AB26">
        <f t="shared" si="18"/>
        <v>0</v>
      </c>
      <c r="AC26">
        <f t="shared" si="18"/>
        <v>0</v>
      </c>
      <c r="AD26">
        <f t="shared" si="18"/>
        <v>0</v>
      </c>
      <c r="AE26">
        <f t="shared" si="18"/>
        <v>0</v>
      </c>
      <c r="AF26">
        <f t="shared" si="18"/>
        <v>0</v>
      </c>
      <c r="AG26">
        <f t="shared" si="18"/>
        <v>0</v>
      </c>
      <c r="AH26">
        <f t="shared" si="17"/>
        <v>0</v>
      </c>
      <c r="AI26">
        <f t="shared" si="17"/>
        <v>0</v>
      </c>
      <c r="AT26">
        <f t="shared" si="1"/>
        <v>4.6317073170731717</v>
      </c>
      <c r="AU26">
        <f t="shared" si="2"/>
        <v>0</v>
      </c>
      <c r="AV26">
        <f t="shared" si="3"/>
        <v>0</v>
      </c>
      <c r="AW26">
        <f t="shared" si="4"/>
        <v>0</v>
      </c>
      <c r="AX26">
        <f t="shared" si="5"/>
        <v>0</v>
      </c>
      <c r="AY26">
        <f t="shared" si="6"/>
        <v>0</v>
      </c>
      <c r="AZ26">
        <f t="shared" si="7"/>
        <v>0</v>
      </c>
      <c r="BA26">
        <f t="shared" si="8"/>
        <v>0</v>
      </c>
      <c r="BB26">
        <f t="shared" si="9"/>
        <v>0</v>
      </c>
      <c r="BC26">
        <f t="shared" si="10"/>
        <v>0</v>
      </c>
      <c r="BD26">
        <f t="shared" si="11"/>
        <v>0</v>
      </c>
    </row>
    <row r="27" spans="1:56" x14ac:dyDescent="0.3">
      <c r="A27" t="str">
        <f>injury_attenuated!A27</f>
        <v>Tobias Harris</v>
      </c>
      <c r="B27">
        <f>injury_attenuated!B27</f>
        <v>1.4161382113821137</v>
      </c>
      <c r="C27">
        <f>injury_attenuated!C27</f>
        <v>1.3687398373983739</v>
      </c>
      <c r="D27">
        <f>injury_attenuated!D27</f>
        <v>-0.46020325203252033</v>
      </c>
      <c r="E27">
        <f>injury_attenuated!E27</f>
        <v>0.84288617886178863</v>
      </c>
      <c r="F27">
        <f>injury_attenuated!F27</f>
        <v>0.67028455284552846</v>
      </c>
      <c r="G27">
        <f>injury_attenuated!G27</f>
        <v>0.31524390243902434</v>
      </c>
      <c r="H27">
        <f>injury_attenuated!H27</f>
        <v>-6.0569105691056918E-2</v>
      </c>
      <c r="I27">
        <f>injury_attenuated!I27</f>
        <v>0.5032113821138211</v>
      </c>
      <c r="J27">
        <f>injury_attenuated!J27</f>
        <v>-6.8455284552845497E-2</v>
      </c>
      <c r="K27">
        <f t="shared" si="12"/>
        <v>3.1585365853658534</v>
      </c>
      <c r="L27">
        <f t="shared" si="13"/>
        <v>4.5957317073170723</v>
      </c>
      <c r="M27">
        <f t="shared" si="14"/>
        <v>4.2120325203252031</v>
      </c>
      <c r="N27">
        <f t="shared" si="15"/>
        <v>4.5272764227642268</v>
      </c>
      <c r="O27">
        <f t="shared" si="16"/>
        <v>4.0240650406504059</v>
      </c>
      <c r="P27" s="1" t="str">
        <f>VLOOKUP($A27, 'auction in'!$A$2:$C$218, 3, FALSE)</f>
        <v>_______</v>
      </c>
      <c r="Q27" s="3">
        <f>VLOOKUP($A27, 'auction in'!$A$2:$B$218, 2, FALSE)</f>
        <v>30.982702251739493</v>
      </c>
      <c r="R27" t="str">
        <f>trueraw!C26</f>
        <v xml:space="preserve"> SF, PF</v>
      </c>
      <c r="S27" t="str">
        <f>trueraw!D26</f>
        <v>PHI</v>
      </c>
      <c r="T27">
        <f>trueraw!E26</f>
        <v>75</v>
      </c>
      <c r="U27">
        <f>trueraw!F26</f>
        <v>32.5</v>
      </c>
      <c r="V27">
        <v>1</v>
      </c>
      <c r="W27">
        <f t="shared" si="18"/>
        <v>1</v>
      </c>
      <c r="X27">
        <f t="shared" si="18"/>
        <v>0</v>
      </c>
      <c r="Y27">
        <f t="shared" si="18"/>
        <v>0</v>
      </c>
      <c r="Z27">
        <f t="shared" si="18"/>
        <v>0</v>
      </c>
      <c r="AA27">
        <f t="shared" si="18"/>
        <v>0</v>
      </c>
      <c r="AB27">
        <f t="shared" si="18"/>
        <v>0</v>
      </c>
      <c r="AC27">
        <f t="shared" si="18"/>
        <v>0</v>
      </c>
      <c r="AD27">
        <f t="shared" si="18"/>
        <v>0</v>
      </c>
      <c r="AE27">
        <f t="shared" si="18"/>
        <v>0</v>
      </c>
      <c r="AF27">
        <f t="shared" si="18"/>
        <v>0</v>
      </c>
      <c r="AG27">
        <f t="shared" si="18"/>
        <v>0</v>
      </c>
      <c r="AH27">
        <f t="shared" si="17"/>
        <v>0</v>
      </c>
      <c r="AI27">
        <f t="shared" si="17"/>
        <v>0</v>
      </c>
      <c r="AT27">
        <f t="shared" si="1"/>
        <v>4.5272764227642268</v>
      </c>
      <c r="AU27">
        <f t="shared" si="2"/>
        <v>0</v>
      </c>
      <c r="AV27">
        <f t="shared" si="3"/>
        <v>0</v>
      </c>
      <c r="AW27">
        <f t="shared" si="4"/>
        <v>0</v>
      </c>
      <c r="AX27">
        <f t="shared" si="5"/>
        <v>0</v>
      </c>
      <c r="AY27">
        <f t="shared" si="6"/>
        <v>0</v>
      </c>
      <c r="AZ27">
        <f t="shared" si="7"/>
        <v>0</v>
      </c>
      <c r="BA27">
        <f t="shared" si="8"/>
        <v>0</v>
      </c>
      <c r="BB27">
        <f t="shared" si="9"/>
        <v>0</v>
      </c>
      <c r="BC27">
        <f t="shared" si="10"/>
        <v>0</v>
      </c>
      <c r="BD27">
        <f t="shared" si="11"/>
        <v>0</v>
      </c>
    </row>
    <row r="28" spans="1:56" x14ac:dyDescent="0.3">
      <c r="A28" t="str">
        <f>injury_attenuated!A28</f>
        <v>Clint Capela</v>
      </c>
      <c r="B28">
        <f>injury_attenuated!B28</f>
        <v>2.7277235772357722</v>
      </c>
      <c r="C28">
        <f>injury_attenuated!C28</f>
        <v>-2.8380487804878047</v>
      </c>
      <c r="D28">
        <f>injury_attenuated!D28</f>
        <v>-1.8203658536585368</v>
      </c>
      <c r="E28">
        <f>injury_attenuated!E28</f>
        <v>0.1433739837398374</v>
      </c>
      <c r="F28">
        <f>injury_attenuated!F28</f>
        <v>4.0026829268292694</v>
      </c>
      <c r="G28">
        <f>injury_attenuated!G28</f>
        <v>-1.0740650406504064</v>
      </c>
      <c r="H28">
        <f>injury_attenuated!H28</f>
        <v>-0.51719512195121953</v>
      </c>
      <c r="I28">
        <f>injury_attenuated!I28</f>
        <v>3.3692682926829272</v>
      </c>
      <c r="J28">
        <f>injury_attenuated!J28</f>
        <v>0.44646341463414635</v>
      </c>
      <c r="K28">
        <f t="shared" si="12"/>
        <v>7.2778861788617899</v>
      </c>
      <c r="L28">
        <f t="shared" si="13"/>
        <v>3.9933739837398385</v>
      </c>
      <c r="M28">
        <f t="shared" si="14"/>
        <v>5.5139024390243918</v>
      </c>
      <c r="N28">
        <f t="shared" si="15"/>
        <v>4.4398373983739852</v>
      </c>
      <c r="O28">
        <f t="shared" si="16"/>
        <v>1.0705691056910578</v>
      </c>
      <c r="P28" s="1" t="str">
        <f>VLOOKUP($A28, 'auction in'!$A$2:$C$218, 3, FALSE)</f>
        <v>_______</v>
      </c>
      <c r="Q28" s="3">
        <f>VLOOKUP($A28, 'auction in'!$A$2:$B$218, 2, FALSE)</f>
        <v>30.403621588519353</v>
      </c>
      <c r="R28" t="str">
        <f>trueraw!C27</f>
        <v xml:space="preserve"> C</v>
      </c>
      <c r="S28" t="str">
        <f>trueraw!D27</f>
        <v>ATL</v>
      </c>
      <c r="T28">
        <f>trueraw!E27</f>
        <v>75</v>
      </c>
      <c r="U28">
        <f>trueraw!F27</f>
        <v>31.5</v>
      </c>
      <c r="V28">
        <v>1</v>
      </c>
      <c r="W28">
        <f t="shared" si="18"/>
        <v>1</v>
      </c>
      <c r="X28">
        <f t="shared" si="18"/>
        <v>0</v>
      </c>
      <c r="Y28">
        <f t="shared" si="18"/>
        <v>0</v>
      </c>
      <c r="Z28">
        <f t="shared" si="18"/>
        <v>0</v>
      </c>
      <c r="AA28">
        <f t="shared" si="18"/>
        <v>0</v>
      </c>
      <c r="AB28">
        <f t="shared" si="18"/>
        <v>0</v>
      </c>
      <c r="AC28">
        <f t="shared" si="18"/>
        <v>0</v>
      </c>
      <c r="AD28">
        <f t="shared" si="18"/>
        <v>0</v>
      </c>
      <c r="AE28">
        <f t="shared" si="18"/>
        <v>0</v>
      </c>
      <c r="AF28">
        <f t="shared" si="18"/>
        <v>0</v>
      </c>
      <c r="AG28">
        <f t="shared" si="18"/>
        <v>0</v>
      </c>
      <c r="AH28">
        <f t="shared" si="17"/>
        <v>0</v>
      </c>
      <c r="AI28">
        <f t="shared" si="17"/>
        <v>0</v>
      </c>
      <c r="AT28">
        <f t="shared" si="1"/>
        <v>4.4398373983739852</v>
      </c>
      <c r="AU28">
        <f t="shared" si="2"/>
        <v>0</v>
      </c>
      <c r="AV28">
        <f t="shared" si="3"/>
        <v>0</v>
      </c>
      <c r="AW28">
        <f t="shared" si="4"/>
        <v>0</v>
      </c>
      <c r="AX28">
        <f t="shared" si="5"/>
        <v>0</v>
      </c>
      <c r="AY28">
        <f t="shared" si="6"/>
        <v>0</v>
      </c>
      <c r="AZ28">
        <f t="shared" si="7"/>
        <v>0</v>
      </c>
      <c r="BA28">
        <f t="shared" si="8"/>
        <v>0</v>
      </c>
      <c r="BB28">
        <f t="shared" si="9"/>
        <v>0</v>
      </c>
      <c r="BC28">
        <f t="shared" si="10"/>
        <v>0</v>
      </c>
      <c r="BD28">
        <f t="shared" si="11"/>
        <v>0</v>
      </c>
    </row>
    <row r="29" spans="1:56" x14ac:dyDescent="0.3">
      <c r="A29" t="str">
        <f>injury_attenuated!A29</f>
        <v>Jrue Holiday</v>
      </c>
      <c r="B29">
        <f>injury_attenuated!B29</f>
        <v>1.0466666666666666</v>
      </c>
      <c r="C29">
        <f>injury_attenuated!C29</f>
        <v>-1.6260162601626016E-3</v>
      </c>
      <c r="D29">
        <f>injury_attenuated!D29</f>
        <v>0.10552845528455287</v>
      </c>
      <c r="E29">
        <f>injury_attenuated!E29</f>
        <v>0.49203252032520317</v>
      </c>
      <c r="F29">
        <f>injury_attenuated!F29</f>
        <v>-0.32975609756097563</v>
      </c>
      <c r="G29">
        <f>injury_attenuated!G29</f>
        <v>1.5889430894308945</v>
      </c>
      <c r="H29">
        <f>injury_attenuated!H29</f>
        <v>1.7307317073170729</v>
      </c>
      <c r="I29">
        <f>injury_attenuated!I29</f>
        <v>5.5284552845528551E-3</v>
      </c>
      <c r="J29">
        <f>injury_attenuated!J29</f>
        <v>-0.59626016260162595</v>
      </c>
      <c r="K29">
        <f t="shared" si="12"/>
        <v>4.0434146341463411</v>
      </c>
      <c r="L29">
        <f t="shared" si="13"/>
        <v>4.6380487804878046</v>
      </c>
      <c r="M29">
        <f t="shared" si="14"/>
        <v>2.4528455284552839</v>
      </c>
      <c r="N29">
        <f t="shared" si="15"/>
        <v>4.0417886178861782</v>
      </c>
      <c r="O29">
        <f t="shared" si="16"/>
        <v>4.036260162601625</v>
      </c>
      <c r="P29" s="1" t="str">
        <f>VLOOKUP($A29, 'auction in'!$A$2:$C$218, 3, FALSE)</f>
        <v>_______</v>
      </c>
      <c r="Q29" s="3">
        <f>VLOOKUP($A29, 'auction in'!$A$2:$B$218, 2, FALSE)</f>
        <v>27.767471958462746</v>
      </c>
      <c r="R29" t="str">
        <f>trueraw!C28</f>
        <v xml:space="preserve"> PG, SG</v>
      </c>
      <c r="S29" t="str">
        <f>trueraw!D28</f>
        <v>MIL</v>
      </c>
      <c r="T29">
        <f>trueraw!E28</f>
        <v>72</v>
      </c>
      <c r="U29">
        <f>trueraw!F28</f>
        <v>32.1</v>
      </c>
      <c r="V29">
        <v>1</v>
      </c>
      <c r="W29">
        <f t="shared" si="18"/>
        <v>1</v>
      </c>
      <c r="X29">
        <f t="shared" si="18"/>
        <v>0</v>
      </c>
      <c r="Y29">
        <f t="shared" si="18"/>
        <v>0</v>
      </c>
      <c r="Z29">
        <f t="shared" si="18"/>
        <v>0</v>
      </c>
      <c r="AA29">
        <f t="shared" si="18"/>
        <v>0</v>
      </c>
      <c r="AB29">
        <f t="shared" si="18"/>
        <v>0</v>
      </c>
      <c r="AC29">
        <f t="shared" si="18"/>
        <v>0</v>
      </c>
      <c r="AD29">
        <f t="shared" si="18"/>
        <v>0</v>
      </c>
      <c r="AE29">
        <f t="shared" si="18"/>
        <v>0</v>
      </c>
      <c r="AF29">
        <f t="shared" si="18"/>
        <v>0</v>
      </c>
      <c r="AG29">
        <f t="shared" si="18"/>
        <v>0</v>
      </c>
      <c r="AH29">
        <f t="shared" si="18"/>
        <v>0</v>
      </c>
      <c r="AI29">
        <f t="shared" si="18"/>
        <v>0</v>
      </c>
      <c r="AT29">
        <f t="shared" si="1"/>
        <v>4.0417886178861782</v>
      </c>
      <c r="AU29">
        <f t="shared" si="2"/>
        <v>0</v>
      </c>
      <c r="AV29">
        <f t="shared" si="3"/>
        <v>0</v>
      </c>
      <c r="AW29">
        <f t="shared" si="4"/>
        <v>0</v>
      </c>
      <c r="AX29">
        <f t="shared" si="5"/>
        <v>0</v>
      </c>
      <c r="AY29">
        <f t="shared" si="6"/>
        <v>0</v>
      </c>
      <c r="AZ29">
        <f t="shared" si="7"/>
        <v>0</v>
      </c>
      <c r="BA29">
        <f t="shared" si="8"/>
        <v>0</v>
      </c>
      <c r="BB29">
        <f t="shared" si="9"/>
        <v>0</v>
      </c>
      <c r="BC29">
        <f t="shared" si="10"/>
        <v>0</v>
      </c>
      <c r="BD29">
        <f t="shared" si="11"/>
        <v>0</v>
      </c>
    </row>
    <row r="30" spans="1:56" x14ac:dyDescent="0.3">
      <c r="A30" t="str">
        <f>injury_attenuated!A30</f>
        <v>Deandre Ayton</v>
      </c>
      <c r="B30">
        <f>injury_attenuated!B30</f>
        <v>3.4014634146341463</v>
      </c>
      <c r="C30">
        <f>injury_attenuated!C30</f>
        <v>-8.8780487804878044E-2</v>
      </c>
      <c r="D30">
        <f>injury_attenuated!D30</f>
        <v>-1.6570731707317075</v>
      </c>
      <c r="E30">
        <f>injury_attenuated!E30</f>
        <v>0.27853658536585368</v>
      </c>
      <c r="F30">
        <f>injury_attenuated!F30</f>
        <v>2.3780487804878048</v>
      </c>
      <c r="G30">
        <f>injury_attenuated!G30</f>
        <v>-0.7346341463414634</v>
      </c>
      <c r="H30">
        <f>injury_attenuated!H30</f>
        <v>-0.80146341463414628</v>
      </c>
      <c r="I30">
        <f>injury_attenuated!I30</f>
        <v>1.5009756097560976</v>
      </c>
      <c r="J30">
        <f>injury_attenuated!J30</f>
        <v>8.1463414634146344E-2</v>
      </c>
      <c r="K30">
        <f t="shared" si="12"/>
        <v>4.4473170731707317</v>
      </c>
      <c r="L30">
        <f t="shared" si="13"/>
        <v>4.2770731707317076</v>
      </c>
      <c r="M30">
        <f t="shared" si="14"/>
        <v>5.0931707317073167</v>
      </c>
      <c r="N30">
        <f t="shared" si="15"/>
        <v>4.3585365853658535</v>
      </c>
      <c r="O30">
        <f t="shared" si="16"/>
        <v>2.857560975609756</v>
      </c>
      <c r="P30" s="1" t="str">
        <f>VLOOKUP($A30, 'auction in'!$A$2:$C$218, 3, FALSE)</f>
        <v>_______</v>
      </c>
      <c r="Q30" s="3">
        <f>VLOOKUP($A30, 'auction in'!$A$2:$B$218, 2, FALSE)</f>
        <v>29.865192334014321</v>
      </c>
      <c r="R30" t="str">
        <f>trueraw!C29</f>
        <v xml:space="preserve"> C</v>
      </c>
      <c r="S30" t="str">
        <f>trueraw!D29</f>
        <v>PHX</v>
      </c>
      <c r="T30">
        <f>trueraw!E29</f>
        <v>76</v>
      </c>
      <c r="U30">
        <f>trueraw!F29</f>
        <v>31.8</v>
      </c>
      <c r="V30">
        <v>1</v>
      </c>
      <c r="W30">
        <f t="shared" si="18"/>
        <v>1</v>
      </c>
      <c r="X30">
        <f t="shared" si="18"/>
        <v>0</v>
      </c>
      <c r="Y30">
        <f t="shared" si="18"/>
        <v>0</v>
      </c>
      <c r="Z30">
        <f t="shared" si="18"/>
        <v>0</v>
      </c>
      <c r="AA30">
        <f t="shared" si="18"/>
        <v>0</v>
      </c>
      <c r="AB30">
        <f t="shared" si="18"/>
        <v>0</v>
      </c>
      <c r="AC30">
        <f t="shared" si="18"/>
        <v>0</v>
      </c>
      <c r="AD30">
        <f t="shared" si="18"/>
        <v>0</v>
      </c>
      <c r="AE30">
        <f t="shared" si="18"/>
        <v>0</v>
      </c>
      <c r="AF30">
        <f t="shared" si="18"/>
        <v>0</v>
      </c>
      <c r="AG30">
        <f t="shared" si="18"/>
        <v>0</v>
      </c>
      <c r="AH30">
        <f t="shared" si="18"/>
        <v>0</v>
      </c>
      <c r="AI30">
        <f t="shared" si="18"/>
        <v>0</v>
      </c>
      <c r="AT30">
        <f t="shared" si="1"/>
        <v>4.3585365853658535</v>
      </c>
      <c r="AU30">
        <f t="shared" si="2"/>
        <v>0</v>
      </c>
      <c r="AV30">
        <f t="shared" si="3"/>
        <v>0</v>
      </c>
      <c r="AW30">
        <f t="shared" si="4"/>
        <v>0</v>
      </c>
      <c r="AX30">
        <f t="shared" si="5"/>
        <v>0</v>
      </c>
      <c r="AY30">
        <f t="shared" si="6"/>
        <v>0</v>
      </c>
      <c r="AZ30">
        <f t="shared" si="7"/>
        <v>0</v>
      </c>
      <c r="BA30">
        <f t="shared" si="8"/>
        <v>0</v>
      </c>
      <c r="BB30">
        <f t="shared" si="9"/>
        <v>0</v>
      </c>
      <c r="BC30">
        <f t="shared" si="10"/>
        <v>0</v>
      </c>
      <c r="BD30">
        <f t="shared" si="11"/>
        <v>0</v>
      </c>
    </row>
    <row r="31" spans="1:56" x14ac:dyDescent="0.3">
      <c r="A31" t="str">
        <f>injury_attenuated!A31</f>
        <v>Shai Gilgeous-Alexander</v>
      </c>
      <c r="B31">
        <f>injury_attenuated!B31</f>
        <v>1.4870731707317073</v>
      </c>
      <c r="C31">
        <f>injury_attenuated!C31</f>
        <v>0.94926829268292678</v>
      </c>
      <c r="D31">
        <f>injury_attenuated!D31</f>
        <v>0.21731707317073168</v>
      </c>
      <c r="E31">
        <f>injury_attenuated!E31</f>
        <v>1.413170731707317</v>
      </c>
      <c r="F31">
        <f>injury_attenuated!F31</f>
        <v>-0.19999999999999996</v>
      </c>
      <c r="G31">
        <f>injury_attenuated!G31</f>
        <v>1.5221951219512195</v>
      </c>
      <c r="H31">
        <f>injury_attenuated!H31</f>
        <v>-0.39878048780487807</v>
      </c>
      <c r="I31">
        <f>injury_attenuated!I31</f>
        <v>0.25097560975609756</v>
      </c>
      <c r="J31">
        <f>injury_attenuated!J31</f>
        <v>-1.5487804878048781</v>
      </c>
      <c r="K31">
        <f t="shared" si="12"/>
        <v>2.7431707317073171</v>
      </c>
      <c r="L31">
        <f t="shared" si="13"/>
        <v>5.2412195121951219</v>
      </c>
      <c r="M31">
        <f t="shared" si="14"/>
        <v>2.1702439024390237</v>
      </c>
      <c r="N31">
        <f t="shared" si="15"/>
        <v>3.6924390243902439</v>
      </c>
      <c r="O31">
        <f t="shared" si="16"/>
        <v>3.4414634146341463</v>
      </c>
      <c r="P31" s="1" t="str">
        <f>VLOOKUP($A31, 'auction in'!$A$2:$C$218, 3, FALSE)</f>
        <v>_______</v>
      </c>
      <c r="Q31" s="3">
        <f>VLOOKUP($A31, 'auction in'!$A$2:$B$218, 2, FALSE)</f>
        <v>25.453841451854665</v>
      </c>
      <c r="R31" t="str">
        <f>trueraw!C30</f>
        <v xml:space="preserve"> SG, PG</v>
      </c>
      <c r="S31" t="str">
        <f>trueraw!D30</f>
        <v>OKL</v>
      </c>
      <c r="T31">
        <f>trueraw!E30</f>
        <v>70</v>
      </c>
      <c r="U31">
        <f>trueraw!F30</f>
        <v>34.1</v>
      </c>
      <c r="V31">
        <v>1</v>
      </c>
      <c r="W31">
        <f t="shared" si="18"/>
        <v>1</v>
      </c>
      <c r="X31">
        <f t="shared" si="18"/>
        <v>0</v>
      </c>
      <c r="Y31">
        <f t="shared" si="18"/>
        <v>0</v>
      </c>
      <c r="Z31">
        <f t="shared" si="18"/>
        <v>0</v>
      </c>
      <c r="AA31">
        <f t="shared" si="18"/>
        <v>0</v>
      </c>
      <c r="AB31">
        <f t="shared" si="18"/>
        <v>0</v>
      </c>
      <c r="AC31">
        <f t="shared" si="18"/>
        <v>0</v>
      </c>
      <c r="AD31">
        <f t="shared" si="18"/>
        <v>0</v>
      </c>
      <c r="AE31">
        <f t="shared" si="18"/>
        <v>0</v>
      </c>
      <c r="AF31">
        <f t="shared" si="18"/>
        <v>0</v>
      </c>
      <c r="AG31">
        <f t="shared" si="18"/>
        <v>0</v>
      </c>
      <c r="AH31">
        <f t="shared" si="18"/>
        <v>0</v>
      </c>
      <c r="AI31">
        <f t="shared" si="18"/>
        <v>0</v>
      </c>
      <c r="AT31">
        <f t="shared" si="1"/>
        <v>3.6924390243902439</v>
      </c>
      <c r="AU31">
        <f t="shared" si="2"/>
        <v>0</v>
      </c>
      <c r="AV31">
        <f t="shared" si="3"/>
        <v>0</v>
      </c>
      <c r="AW31">
        <f t="shared" si="4"/>
        <v>0</v>
      </c>
      <c r="AX31">
        <f t="shared" si="5"/>
        <v>0</v>
      </c>
      <c r="AY31">
        <f t="shared" si="6"/>
        <v>0</v>
      </c>
      <c r="AZ31">
        <f t="shared" si="7"/>
        <v>0</v>
      </c>
      <c r="BA31">
        <f t="shared" si="8"/>
        <v>0</v>
      </c>
      <c r="BB31">
        <f t="shared" si="9"/>
        <v>0</v>
      </c>
      <c r="BC31">
        <f t="shared" si="10"/>
        <v>0</v>
      </c>
      <c r="BD31">
        <f t="shared" si="11"/>
        <v>0</v>
      </c>
    </row>
    <row r="32" spans="1:56" x14ac:dyDescent="0.3">
      <c r="A32" t="str">
        <f>injury_attenuated!A32</f>
        <v>Luka Doncic</v>
      </c>
      <c r="B32">
        <f>injury_attenuated!B32</f>
        <v>0.59032520325203253</v>
      </c>
      <c r="C32">
        <f>injury_attenuated!C32</f>
        <v>-1.1475609756097562</v>
      </c>
      <c r="D32">
        <f>injury_attenuated!D32</f>
        <v>1.2788617886178861</v>
      </c>
      <c r="E32">
        <f>injury_attenuated!E32</f>
        <v>2.1933333333333329</v>
      </c>
      <c r="F32">
        <f>injury_attenuated!F32</f>
        <v>1.2434959349593495</v>
      </c>
      <c r="G32">
        <f>injury_attenuated!G32</f>
        <v>3.0744308943089433</v>
      </c>
      <c r="H32">
        <f>injury_attenuated!H32</f>
        <v>0.26975609756097557</v>
      </c>
      <c r="I32">
        <f>injury_attenuated!I32</f>
        <v>-0.13800813008130083</v>
      </c>
      <c r="J32">
        <f>injury_attenuated!J32</f>
        <v>-3.2454065040650408</v>
      </c>
      <c r="K32">
        <f t="shared" si="12"/>
        <v>5.2667886178861778</v>
      </c>
      <c r="L32">
        <f t="shared" si="13"/>
        <v>7.3646341463414631</v>
      </c>
      <c r="M32">
        <f t="shared" si="14"/>
        <v>1.0447967479674785</v>
      </c>
      <c r="N32">
        <f t="shared" si="15"/>
        <v>4.1192276422764227</v>
      </c>
      <c r="O32">
        <f t="shared" si="16"/>
        <v>4.2572357723577223</v>
      </c>
      <c r="P32" s="1" t="str">
        <f>VLOOKUP($A32, 'auction in'!$A$2:$C$218, 3, FALSE)</f>
        <v>_______</v>
      </c>
      <c r="Q32" s="3">
        <f>VLOOKUP($A32, 'auction in'!$A$2:$B$218, 2, FALSE)</f>
        <v>28.280325823378785</v>
      </c>
      <c r="R32" t="str">
        <f>trueraw!C31</f>
        <v xml:space="preserve"> PG</v>
      </c>
      <c r="S32" t="str">
        <f>trueraw!D31</f>
        <v>DAL</v>
      </c>
      <c r="T32">
        <f>trueraw!E31</f>
        <v>75</v>
      </c>
      <c r="U32">
        <f>trueraw!F31</f>
        <v>34.1</v>
      </c>
      <c r="V32">
        <v>1</v>
      </c>
      <c r="W32">
        <f t="shared" si="18"/>
        <v>1</v>
      </c>
      <c r="X32">
        <f t="shared" si="18"/>
        <v>0</v>
      </c>
      <c r="Y32">
        <f t="shared" si="18"/>
        <v>0</v>
      </c>
      <c r="Z32">
        <f t="shared" si="18"/>
        <v>0</v>
      </c>
      <c r="AA32">
        <f t="shared" si="18"/>
        <v>0</v>
      </c>
      <c r="AB32">
        <f t="shared" si="18"/>
        <v>0</v>
      </c>
      <c r="AC32">
        <f t="shared" si="18"/>
        <v>0</v>
      </c>
      <c r="AD32">
        <f t="shared" si="18"/>
        <v>0</v>
      </c>
      <c r="AE32">
        <f t="shared" si="18"/>
        <v>0</v>
      </c>
      <c r="AF32">
        <f t="shared" si="18"/>
        <v>0</v>
      </c>
      <c r="AG32">
        <f t="shared" si="18"/>
        <v>0</v>
      </c>
      <c r="AH32">
        <f t="shared" si="18"/>
        <v>0</v>
      </c>
      <c r="AI32">
        <f t="shared" si="18"/>
        <v>0</v>
      </c>
      <c r="AT32">
        <f t="shared" si="1"/>
        <v>4.1192276422764227</v>
      </c>
      <c r="AU32">
        <f t="shared" si="2"/>
        <v>0</v>
      </c>
      <c r="AV32">
        <f t="shared" si="3"/>
        <v>0</v>
      </c>
      <c r="AW32">
        <f t="shared" si="4"/>
        <v>0</v>
      </c>
      <c r="AX32">
        <f t="shared" si="5"/>
        <v>0</v>
      </c>
      <c r="AY32">
        <f t="shared" si="6"/>
        <v>0</v>
      </c>
      <c r="AZ32">
        <f t="shared" si="7"/>
        <v>0</v>
      </c>
      <c r="BA32">
        <f t="shared" si="8"/>
        <v>0</v>
      </c>
      <c r="BB32">
        <f t="shared" si="9"/>
        <v>0</v>
      </c>
      <c r="BC32">
        <f t="shared" si="10"/>
        <v>0</v>
      </c>
      <c r="BD32">
        <f t="shared" si="11"/>
        <v>0</v>
      </c>
    </row>
    <row r="33" spans="1:56" x14ac:dyDescent="0.3">
      <c r="A33" t="str">
        <f>injury_attenuated!A33</f>
        <v>Domantas Sabonis</v>
      </c>
      <c r="B33">
        <f>injury_attenuated!B33</f>
        <v>2.015609756097561</v>
      </c>
      <c r="C33">
        <f>injury_attenuated!C33</f>
        <v>-0.95138211382113813</v>
      </c>
      <c r="D33">
        <f>injury_attenuated!D33</f>
        <v>-1.0360975609756098</v>
      </c>
      <c r="E33">
        <f>injury_attenuated!E33</f>
        <v>0.83739837398373984</v>
      </c>
      <c r="F33">
        <f>injury_attenuated!F33</f>
        <v>2.5770731707317074</v>
      </c>
      <c r="G33">
        <f>injury_attenuated!G33</f>
        <v>1.7904065040650408</v>
      </c>
      <c r="H33">
        <f>injury_attenuated!H33</f>
        <v>0.60829268292682914</v>
      </c>
      <c r="I33">
        <f>injury_attenuated!I33</f>
        <v>-0.20552845528455282</v>
      </c>
      <c r="J33">
        <f>injury_attenuated!J33</f>
        <v>-1.9297560975609753</v>
      </c>
      <c r="K33">
        <f t="shared" si="12"/>
        <v>4.6573983739837406</v>
      </c>
      <c r="L33">
        <f t="shared" si="13"/>
        <v>5.6357723577235781</v>
      </c>
      <c r="M33">
        <f t="shared" si="14"/>
        <v>1.9156097560975613</v>
      </c>
      <c r="N33">
        <f t="shared" si="15"/>
        <v>3.7060162601626025</v>
      </c>
      <c r="O33">
        <f t="shared" si="16"/>
        <v>3.911544715447155</v>
      </c>
      <c r="P33" s="1" t="str">
        <f>VLOOKUP($A33, 'auction in'!$A$2:$C$218, 3, FALSE)</f>
        <v>_______</v>
      </c>
      <c r="Q33" s="3">
        <f>VLOOKUP($A33, 'auction in'!$A$2:$B$218, 2, FALSE)</f>
        <v>25.543759137357007</v>
      </c>
      <c r="R33" t="str">
        <f>trueraw!C32</f>
        <v xml:space="preserve"> PF</v>
      </c>
      <c r="S33" t="str">
        <f>trueraw!D32</f>
        <v>IND</v>
      </c>
      <c r="T33">
        <f>trueraw!E32</f>
        <v>72</v>
      </c>
      <c r="U33">
        <f>trueraw!F32</f>
        <v>35.299999999999997</v>
      </c>
      <c r="V33">
        <v>1</v>
      </c>
      <c r="W33">
        <f t="shared" ref="W33:AI48" si="19">IF(EXACT($P33, W$2), 1, 0)</f>
        <v>1</v>
      </c>
      <c r="X33">
        <f t="shared" si="19"/>
        <v>0</v>
      </c>
      <c r="Y33">
        <f t="shared" si="19"/>
        <v>0</v>
      </c>
      <c r="Z33">
        <f t="shared" si="19"/>
        <v>0</v>
      </c>
      <c r="AA33">
        <f t="shared" si="19"/>
        <v>0</v>
      </c>
      <c r="AB33">
        <f t="shared" si="19"/>
        <v>0</v>
      </c>
      <c r="AC33">
        <f t="shared" si="19"/>
        <v>0</v>
      </c>
      <c r="AD33">
        <f t="shared" si="19"/>
        <v>0</v>
      </c>
      <c r="AE33">
        <f t="shared" si="19"/>
        <v>0</v>
      </c>
      <c r="AF33">
        <f t="shared" si="19"/>
        <v>0</v>
      </c>
      <c r="AG33">
        <f t="shared" si="19"/>
        <v>0</v>
      </c>
      <c r="AH33">
        <f t="shared" si="18"/>
        <v>0</v>
      </c>
      <c r="AI33">
        <f t="shared" si="18"/>
        <v>0</v>
      </c>
      <c r="AT33">
        <f t="shared" si="1"/>
        <v>3.7060162601626025</v>
      </c>
      <c r="AU33">
        <f t="shared" si="2"/>
        <v>0</v>
      </c>
      <c r="AV33">
        <f t="shared" si="3"/>
        <v>0</v>
      </c>
      <c r="AW33">
        <f t="shared" si="4"/>
        <v>0</v>
      </c>
      <c r="AX33">
        <f t="shared" si="5"/>
        <v>0</v>
      </c>
      <c r="AY33">
        <f t="shared" si="6"/>
        <v>0</v>
      </c>
      <c r="AZ33">
        <f t="shared" si="7"/>
        <v>0</v>
      </c>
      <c r="BA33">
        <f t="shared" si="8"/>
        <v>0</v>
      </c>
      <c r="BB33">
        <f t="shared" si="9"/>
        <v>0</v>
      </c>
      <c r="BC33">
        <f t="shared" si="10"/>
        <v>0</v>
      </c>
      <c r="BD33">
        <f t="shared" si="11"/>
        <v>0</v>
      </c>
    </row>
    <row r="34" spans="1:56" x14ac:dyDescent="0.3">
      <c r="A34" t="str">
        <f>injury_attenuated!A34</f>
        <v>Trae Young</v>
      </c>
      <c r="B34">
        <f>injury_attenuated!B34</f>
        <v>-0.81227642276422762</v>
      </c>
      <c r="C34">
        <f>injury_attenuated!C34</f>
        <v>3.4916260162601627</v>
      </c>
      <c r="D34">
        <f>injury_attenuated!D34</f>
        <v>0.76878048780487807</v>
      </c>
      <c r="E34">
        <f>injury_attenuated!E34</f>
        <v>1.7224390243902441</v>
      </c>
      <c r="F34">
        <f>injury_attenuated!F34</f>
        <v>-0.48967479674796749</v>
      </c>
      <c r="G34">
        <f>injury_attenuated!G34</f>
        <v>3.5431707317073173</v>
      </c>
      <c r="H34">
        <f>injury_attenuated!H34</f>
        <v>-0.29544715447154474</v>
      </c>
      <c r="I34">
        <f>injury_attenuated!I34</f>
        <v>-0.80731707317073176</v>
      </c>
      <c r="J34">
        <f>injury_attenuated!J34</f>
        <v>-2.9199186991869914</v>
      </c>
      <c r="K34">
        <f t="shared" si="12"/>
        <v>0.70975609756097557</v>
      </c>
      <c r="L34">
        <f t="shared" si="13"/>
        <v>7.1213008130081299</v>
      </c>
      <c r="M34">
        <f t="shared" si="14"/>
        <v>0.65821138211382202</v>
      </c>
      <c r="N34">
        <f t="shared" si="15"/>
        <v>4.201382113821138</v>
      </c>
      <c r="O34">
        <f t="shared" si="16"/>
        <v>5.0086991869918709</v>
      </c>
      <c r="P34" s="1" t="str">
        <f>VLOOKUP($A34, 'auction in'!$A$2:$C$218, 3, FALSE)</f>
        <v>_______</v>
      </c>
      <c r="Q34" s="3">
        <f>VLOOKUP($A34, 'auction in'!$A$2:$B$218, 2, FALSE)</f>
        <v>28.824408585056112</v>
      </c>
      <c r="R34" t="str">
        <f>trueraw!C33</f>
        <v xml:space="preserve"> PG</v>
      </c>
      <c r="S34" t="str">
        <f>trueraw!D33</f>
        <v>ATL</v>
      </c>
      <c r="T34">
        <f>trueraw!E33</f>
        <v>78</v>
      </c>
      <c r="U34">
        <f>trueraw!F33</f>
        <v>33.200000000000003</v>
      </c>
      <c r="V34">
        <v>1</v>
      </c>
      <c r="W34">
        <f t="shared" si="19"/>
        <v>1</v>
      </c>
      <c r="X34">
        <f t="shared" si="19"/>
        <v>0</v>
      </c>
      <c r="Y34">
        <f t="shared" si="19"/>
        <v>0</v>
      </c>
      <c r="Z34">
        <f t="shared" si="19"/>
        <v>0</v>
      </c>
      <c r="AA34">
        <f t="shared" si="19"/>
        <v>0</v>
      </c>
      <c r="AB34">
        <f t="shared" si="19"/>
        <v>0</v>
      </c>
      <c r="AC34">
        <f t="shared" si="19"/>
        <v>0</v>
      </c>
      <c r="AD34">
        <f t="shared" si="19"/>
        <v>0</v>
      </c>
      <c r="AE34">
        <f t="shared" si="19"/>
        <v>0</v>
      </c>
      <c r="AF34">
        <f t="shared" si="19"/>
        <v>0</v>
      </c>
      <c r="AG34">
        <f t="shared" si="19"/>
        <v>0</v>
      </c>
      <c r="AH34">
        <f t="shared" si="18"/>
        <v>0</v>
      </c>
      <c r="AI34">
        <f t="shared" si="18"/>
        <v>0</v>
      </c>
      <c r="AT34">
        <f t="shared" si="1"/>
        <v>4.201382113821138</v>
      </c>
      <c r="AU34">
        <f t="shared" si="2"/>
        <v>0</v>
      </c>
      <c r="AV34">
        <f t="shared" si="3"/>
        <v>0</v>
      </c>
      <c r="AW34">
        <f t="shared" si="4"/>
        <v>0</v>
      </c>
      <c r="AX34">
        <f t="shared" si="5"/>
        <v>0</v>
      </c>
      <c r="AY34">
        <f t="shared" si="6"/>
        <v>0</v>
      </c>
      <c r="AZ34">
        <f t="shared" si="7"/>
        <v>0</v>
      </c>
      <c r="BA34">
        <f t="shared" si="8"/>
        <v>0</v>
      </c>
      <c r="BB34">
        <f t="shared" si="9"/>
        <v>0</v>
      </c>
      <c r="BC34">
        <f t="shared" si="10"/>
        <v>0</v>
      </c>
      <c r="BD34">
        <f t="shared" si="11"/>
        <v>0</v>
      </c>
    </row>
    <row r="35" spans="1:56" x14ac:dyDescent="0.3">
      <c r="A35" t="str">
        <f>injury_attenuated!A35</f>
        <v>Robert Williams</v>
      </c>
      <c r="B35">
        <f>injury_attenuated!B35</f>
        <v>2.7780487804878051</v>
      </c>
      <c r="C35">
        <f>injury_attenuated!C35</f>
        <v>-1.0302439024390244</v>
      </c>
      <c r="D35">
        <f>injury_attenuated!D35</f>
        <v>-1.8707317073170733</v>
      </c>
      <c r="E35">
        <f>injury_attenuated!E35</f>
        <v>-0.7943089430894309</v>
      </c>
      <c r="F35">
        <f>injury_attenuated!F35</f>
        <v>1.0209756097560976</v>
      </c>
      <c r="G35">
        <f>injury_attenuated!G35</f>
        <v>-0.47739837398373985</v>
      </c>
      <c r="H35">
        <f>injury_attenuated!H35</f>
        <v>-8.7967479674796761E-2</v>
      </c>
      <c r="I35">
        <f>injury_attenuated!I35</f>
        <v>3.0665040650406503</v>
      </c>
      <c r="J35">
        <f>injury_attenuated!J35</f>
        <v>0.64666666666666672</v>
      </c>
      <c r="K35">
        <f t="shared" si="12"/>
        <v>4.2817886178861793</v>
      </c>
      <c r="L35">
        <f t="shared" si="13"/>
        <v>2.6048780487804879</v>
      </c>
      <c r="M35">
        <f t="shared" si="14"/>
        <v>3.7289430894308944</v>
      </c>
      <c r="N35">
        <f t="shared" si="15"/>
        <v>3.2515447154471548</v>
      </c>
      <c r="O35">
        <f t="shared" si="16"/>
        <v>0.18504065040650419</v>
      </c>
      <c r="P35" s="1" t="str">
        <f>VLOOKUP($A35, 'auction in'!$A$2:$C$218, 3, FALSE)</f>
        <v>_______</v>
      </c>
      <c r="Q35" s="3">
        <f>VLOOKUP($A35, 'auction in'!$A$2:$B$218, 2, FALSE)</f>
        <v>22.533939604673922</v>
      </c>
      <c r="R35" t="str">
        <f>trueraw!C34</f>
        <v xml:space="preserve"> C, PF</v>
      </c>
      <c r="S35" t="str">
        <f>trueraw!D34</f>
        <v>BOS</v>
      </c>
      <c r="T35">
        <f>trueraw!E34</f>
        <v>68</v>
      </c>
      <c r="U35">
        <f>trueraw!F34</f>
        <v>23.5</v>
      </c>
      <c r="V35">
        <v>1</v>
      </c>
      <c r="W35">
        <f t="shared" si="19"/>
        <v>1</v>
      </c>
      <c r="X35">
        <f t="shared" si="19"/>
        <v>0</v>
      </c>
      <c r="Y35">
        <f t="shared" si="19"/>
        <v>0</v>
      </c>
      <c r="Z35">
        <f t="shared" si="19"/>
        <v>0</v>
      </c>
      <c r="AA35">
        <f t="shared" si="19"/>
        <v>0</v>
      </c>
      <c r="AB35">
        <f t="shared" si="19"/>
        <v>0</v>
      </c>
      <c r="AC35">
        <f t="shared" si="19"/>
        <v>0</v>
      </c>
      <c r="AD35">
        <f t="shared" si="19"/>
        <v>0</v>
      </c>
      <c r="AE35">
        <f t="shared" si="19"/>
        <v>0</v>
      </c>
      <c r="AF35">
        <f t="shared" si="19"/>
        <v>0</v>
      </c>
      <c r="AG35">
        <f t="shared" si="19"/>
        <v>0</v>
      </c>
      <c r="AH35">
        <f t="shared" si="18"/>
        <v>0</v>
      </c>
      <c r="AI35">
        <f t="shared" si="18"/>
        <v>0</v>
      </c>
      <c r="AT35">
        <f t="shared" ref="AT35:AT66" si="20">IF(EXACT($P35, W$2), $N35, 0)</f>
        <v>3.2515447154471548</v>
      </c>
      <c r="AU35">
        <f t="shared" ref="AU35:AU66" si="21">IF(EXACT($P35, X$2), $N35, 0)</f>
        <v>0</v>
      </c>
      <c r="AV35">
        <f t="shared" ref="AV35:AV66" si="22">IF(EXACT($P35, Y$2), $N35, 0)</f>
        <v>0</v>
      </c>
      <c r="AW35">
        <f t="shared" ref="AW35:AW66" si="23">IF(EXACT($P35, Z$2), $N35, 0)</f>
        <v>0</v>
      </c>
      <c r="AX35">
        <f t="shared" ref="AX35:AX66" si="24">IF(EXACT($P35, AA$2), $N35, 0)</f>
        <v>0</v>
      </c>
      <c r="AY35">
        <f t="shared" ref="AY35:AY66" si="25">IF(EXACT($P35, AB$2), $N35, 0)</f>
        <v>0</v>
      </c>
      <c r="AZ35">
        <f t="shared" ref="AZ35:AZ66" si="26">IF(EXACT($P35, AC$2), $N35, 0)</f>
        <v>0</v>
      </c>
      <c r="BA35">
        <f t="shared" ref="BA35:BA66" si="27">IF(EXACT($P35, AD$2), $N35, 0)</f>
        <v>0</v>
      </c>
      <c r="BB35">
        <f t="shared" ref="BB35:BB66" si="28">IF(EXACT($P35, AE$2), $N35, 0)</f>
        <v>0</v>
      </c>
      <c r="BC35">
        <f t="shared" ref="BC35:BC66" si="29">IF(EXACT($P35, AF$2), $N35, 0)</f>
        <v>0</v>
      </c>
      <c r="BD35">
        <f t="shared" ref="BD35:BD66" si="30">IF(EXACT($P35, AG$2), $N35, 0)</f>
        <v>0</v>
      </c>
    </row>
    <row r="36" spans="1:56" x14ac:dyDescent="0.3">
      <c r="A36" t="str">
        <f>injury_attenuated!A36</f>
        <v>Zion Williamson</v>
      </c>
      <c r="B36">
        <f>injury_attenuated!B36</f>
        <v>5.2390243902439027</v>
      </c>
      <c r="C36">
        <f>injury_attenuated!C36</f>
        <v>-2.975609756097561</v>
      </c>
      <c r="D36">
        <f>injury_attenuated!D36</f>
        <v>-1.6213008130081301</v>
      </c>
      <c r="E36">
        <f>injury_attenuated!E36</f>
        <v>2.1613008130081304</v>
      </c>
      <c r="F36">
        <f>injury_attenuated!F36</f>
        <v>0.92699186991869909</v>
      </c>
      <c r="G36">
        <f>injury_attenuated!G36</f>
        <v>0.70634146341463422</v>
      </c>
      <c r="H36">
        <f>injury_attenuated!H36</f>
        <v>0.17658536585365853</v>
      </c>
      <c r="I36">
        <f>injury_attenuated!I36</f>
        <v>0.29333333333333333</v>
      </c>
      <c r="J36">
        <f>injury_attenuated!J36</f>
        <v>-1.363739837398374</v>
      </c>
      <c r="K36">
        <f t="shared" si="12"/>
        <v>6.5185365853658546</v>
      </c>
      <c r="L36">
        <f t="shared" si="13"/>
        <v>4.9066666666666663</v>
      </c>
      <c r="M36">
        <f t="shared" si="14"/>
        <v>2.8365853658536588</v>
      </c>
      <c r="N36">
        <f t="shared" si="15"/>
        <v>3.5429268292682923</v>
      </c>
      <c r="O36">
        <f t="shared" si="16"/>
        <v>3.2495934959349593</v>
      </c>
      <c r="P36" s="1" t="str">
        <f>VLOOKUP($A36, 'auction in'!$A$2:$C$218, 3, FALSE)</f>
        <v>_______</v>
      </c>
      <c r="Q36" s="3">
        <f>VLOOKUP($A36, 'auction in'!$A$2:$B$218, 2, FALSE)</f>
        <v>24.463670052819925</v>
      </c>
      <c r="R36" t="str">
        <f>trueraw!C35</f>
        <v xml:space="preserve"> PF</v>
      </c>
      <c r="S36" t="str">
        <f>trueraw!D35</f>
        <v>NOP</v>
      </c>
      <c r="T36">
        <f>trueraw!E35</f>
        <v>72</v>
      </c>
      <c r="U36">
        <f>trueraw!F35</f>
        <v>33.799999999999997</v>
      </c>
      <c r="V36">
        <v>1</v>
      </c>
      <c r="W36">
        <f t="shared" si="19"/>
        <v>1</v>
      </c>
      <c r="X36">
        <f t="shared" si="19"/>
        <v>0</v>
      </c>
      <c r="Y36">
        <f t="shared" si="19"/>
        <v>0</v>
      </c>
      <c r="Z36">
        <f t="shared" si="19"/>
        <v>0</v>
      </c>
      <c r="AA36">
        <f t="shared" si="19"/>
        <v>0</v>
      </c>
      <c r="AB36">
        <f t="shared" si="19"/>
        <v>0</v>
      </c>
      <c r="AC36">
        <f t="shared" si="19"/>
        <v>0</v>
      </c>
      <c r="AD36">
        <f t="shared" si="19"/>
        <v>0</v>
      </c>
      <c r="AE36">
        <f t="shared" si="19"/>
        <v>0</v>
      </c>
      <c r="AF36">
        <f t="shared" si="19"/>
        <v>0</v>
      </c>
      <c r="AG36">
        <f t="shared" si="19"/>
        <v>0</v>
      </c>
      <c r="AH36">
        <f t="shared" si="18"/>
        <v>0</v>
      </c>
      <c r="AI36">
        <f t="shared" si="18"/>
        <v>0</v>
      </c>
      <c r="AT36">
        <f t="shared" si="20"/>
        <v>3.5429268292682923</v>
      </c>
      <c r="AU36">
        <f t="shared" si="21"/>
        <v>0</v>
      </c>
      <c r="AV36">
        <f t="shared" si="22"/>
        <v>0</v>
      </c>
      <c r="AW36">
        <f t="shared" si="23"/>
        <v>0</v>
      </c>
      <c r="AX36">
        <f t="shared" si="24"/>
        <v>0</v>
      </c>
      <c r="AY36">
        <f t="shared" si="25"/>
        <v>0</v>
      </c>
      <c r="AZ36">
        <f t="shared" si="26"/>
        <v>0</v>
      </c>
      <c r="BA36">
        <f t="shared" si="27"/>
        <v>0</v>
      </c>
      <c r="BB36">
        <f t="shared" si="28"/>
        <v>0</v>
      </c>
      <c r="BC36">
        <f t="shared" si="29"/>
        <v>0</v>
      </c>
      <c r="BD36">
        <f t="shared" si="30"/>
        <v>0</v>
      </c>
    </row>
    <row r="37" spans="1:56" x14ac:dyDescent="0.3">
      <c r="A37" t="str">
        <f>injury_attenuated!A37</f>
        <v>CJ McCollum</v>
      </c>
      <c r="B37">
        <f>injury_attenuated!B37</f>
        <v>-0.20048780487804879</v>
      </c>
      <c r="C37">
        <f>injury_attenuated!C37</f>
        <v>0.47804878048780486</v>
      </c>
      <c r="D37">
        <f>injury_attenuated!D37</f>
        <v>1.8227642276422764</v>
      </c>
      <c r="E37">
        <f>injury_attenuated!E37</f>
        <v>1.2691056910569105</v>
      </c>
      <c r="F37">
        <f>injury_attenuated!F37</f>
        <v>-0.57918699186991873</v>
      </c>
      <c r="G37">
        <f>injury_attenuated!G37</f>
        <v>0.85983739837398376</v>
      </c>
      <c r="H37">
        <f>injury_attenuated!H37</f>
        <v>-0.16878048780487806</v>
      </c>
      <c r="I37">
        <f>injury_attenuated!I37</f>
        <v>-0.42617886178861791</v>
      </c>
      <c r="J37">
        <f>injury_attenuated!J37</f>
        <v>0.33430894308943093</v>
      </c>
      <c r="K37">
        <f t="shared" si="12"/>
        <v>2.911382113821138</v>
      </c>
      <c r="L37">
        <f t="shared" si="13"/>
        <v>3.0551219512195118</v>
      </c>
      <c r="M37">
        <f t="shared" si="14"/>
        <v>2.5295934959349591</v>
      </c>
      <c r="N37">
        <f t="shared" si="15"/>
        <v>3.3894308943089428</v>
      </c>
      <c r="O37">
        <f t="shared" si="16"/>
        <v>3.8156097560975608</v>
      </c>
      <c r="P37" s="1" t="str">
        <f>VLOOKUP($A37, 'auction in'!$A$2:$C$218, 3, FALSE)</f>
        <v>_______</v>
      </c>
      <c r="Q37" s="3">
        <f>VLOOKUP($A37, 'auction in'!$A$2:$B$218, 2, FALSE)</f>
        <v>23.447115620314438</v>
      </c>
      <c r="R37" t="str">
        <f>trueraw!C36</f>
        <v xml:space="preserve"> SG</v>
      </c>
      <c r="S37" t="str">
        <f>trueraw!D36</f>
        <v>POR</v>
      </c>
      <c r="T37">
        <f>trueraw!E36</f>
        <v>72</v>
      </c>
      <c r="U37">
        <f>trueraw!F36</f>
        <v>33.5</v>
      </c>
      <c r="V37">
        <v>1</v>
      </c>
      <c r="W37">
        <f t="shared" si="19"/>
        <v>1</v>
      </c>
      <c r="X37">
        <f t="shared" si="19"/>
        <v>0</v>
      </c>
      <c r="Y37">
        <f t="shared" si="19"/>
        <v>0</v>
      </c>
      <c r="Z37">
        <f t="shared" si="19"/>
        <v>0</v>
      </c>
      <c r="AA37">
        <f t="shared" si="19"/>
        <v>0</v>
      </c>
      <c r="AB37">
        <f t="shared" si="19"/>
        <v>0</v>
      </c>
      <c r="AC37">
        <f t="shared" si="19"/>
        <v>0</v>
      </c>
      <c r="AD37">
        <f t="shared" si="19"/>
        <v>0</v>
      </c>
      <c r="AE37">
        <f t="shared" si="19"/>
        <v>0</v>
      </c>
      <c r="AF37">
        <f t="shared" si="19"/>
        <v>0</v>
      </c>
      <c r="AG37">
        <f t="shared" si="19"/>
        <v>0</v>
      </c>
      <c r="AH37">
        <f t="shared" si="18"/>
        <v>0</v>
      </c>
      <c r="AI37">
        <f t="shared" si="18"/>
        <v>0</v>
      </c>
      <c r="AT37">
        <f t="shared" si="20"/>
        <v>3.3894308943089428</v>
      </c>
      <c r="AU37">
        <f t="shared" si="21"/>
        <v>0</v>
      </c>
      <c r="AV37">
        <f t="shared" si="22"/>
        <v>0</v>
      </c>
      <c r="AW37">
        <f t="shared" si="23"/>
        <v>0</v>
      </c>
      <c r="AX37">
        <f t="shared" si="24"/>
        <v>0</v>
      </c>
      <c r="AY37">
        <f t="shared" si="25"/>
        <v>0</v>
      </c>
      <c r="AZ37">
        <f t="shared" si="26"/>
        <v>0</v>
      </c>
      <c r="BA37">
        <f t="shared" si="27"/>
        <v>0</v>
      </c>
      <c r="BB37">
        <f t="shared" si="28"/>
        <v>0</v>
      </c>
      <c r="BC37">
        <f t="shared" si="29"/>
        <v>0</v>
      </c>
      <c r="BD37">
        <f t="shared" si="30"/>
        <v>0</v>
      </c>
    </row>
    <row r="38" spans="1:56" x14ac:dyDescent="0.3">
      <c r="A38" t="str">
        <f>injury_attenuated!A38</f>
        <v>John Collins</v>
      </c>
      <c r="B38">
        <f>injury_attenuated!B38</f>
        <v>2.6305691056910572</v>
      </c>
      <c r="C38">
        <f>injury_attenuated!C38</f>
        <v>0.72752032520325205</v>
      </c>
      <c r="D38">
        <f>injury_attenuated!D38</f>
        <v>-0.46991869918699192</v>
      </c>
      <c r="E38">
        <f>injury_attenuated!E38</f>
        <v>0.53199186991869929</v>
      </c>
      <c r="F38">
        <f>injury_attenuated!F38</f>
        <v>0.89373983739837404</v>
      </c>
      <c r="G38">
        <f>injury_attenuated!G38</f>
        <v>-0.87975609756097561</v>
      </c>
      <c r="H38">
        <f>injury_attenuated!H38</f>
        <v>-1.1486991869918701</v>
      </c>
      <c r="I38">
        <f>injury_attenuated!I38</f>
        <v>0.93069105691056908</v>
      </c>
      <c r="J38">
        <f>injury_attenuated!J38</f>
        <v>0.39788617886178862</v>
      </c>
      <c r="K38">
        <f t="shared" si="12"/>
        <v>2.8865040650406506</v>
      </c>
      <c r="L38">
        <f t="shared" si="13"/>
        <v>3.216138211382114</v>
      </c>
      <c r="M38">
        <f t="shared" si="14"/>
        <v>4.4937804878048784</v>
      </c>
      <c r="N38">
        <f t="shared" si="15"/>
        <v>3.6140243902439027</v>
      </c>
      <c r="O38">
        <f t="shared" si="16"/>
        <v>2.6833333333333336</v>
      </c>
      <c r="P38" s="1" t="str">
        <f>VLOOKUP($A38, 'auction in'!$A$2:$C$218, 3, FALSE)</f>
        <v>_______</v>
      </c>
      <c r="Q38" s="3">
        <f>VLOOKUP($A38, 'auction in'!$A$2:$B$218, 2, FALSE)</f>
        <v>24.934526435884571</v>
      </c>
      <c r="R38" t="str">
        <f>trueraw!C37</f>
        <v xml:space="preserve"> PF</v>
      </c>
      <c r="S38" t="str">
        <f>trueraw!D37</f>
        <v>ATL</v>
      </c>
      <c r="T38">
        <f>trueraw!E37</f>
        <v>75</v>
      </c>
      <c r="U38">
        <f>trueraw!F37</f>
        <v>30.2</v>
      </c>
      <c r="V38">
        <v>1</v>
      </c>
      <c r="W38">
        <f t="shared" si="19"/>
        <v>1</v>
      </c>
      <c r="X38">
        <f t="shared" si="19"/>
        <v>0</v>
      </c>
      <c r="Y38">
        <f t="shared" si="19"/>
        <v>0</v>
      </c>
      <c r="Z38">
        <f t="shared" si="19"/>
        <v>0</v>
      </c>
      <c r="AA38">
        <f t="shared" si="19"/>
        <v>0</v>
      </c>
      <c r="AB38">
        <f t="shared" si="19"/>
        <v>0</v>
      </c>
      <c r="AC38">
        <f t="shared" si="19"/>
        <v>0</v>
      </c>
      <c r="AD38">
        <f t="shared" si="19"/>
        <v>0</v>
      </c>
      <c r="AE38">
        <f t="shared" si="19"/>
        <v>0</v>
      </c>
      <c r="AF38">
        <f t="shared" si="19"/>
        <v>0</v>
      </c>
      <c r="AG38">
        <f t="shared" si="19"/>
        <v>0</v>
      </c>
      <c r="AH38">
        <f t="shared" si="18"/>
        <v>0</v>
      </c>
      <c r="AI38">
        <f t="shared" si="18"/>
        <v>0</v>
      </c>
      <c r="AT38">
        <f t="shared" si="20"/>
        <v>3.6140243902439027</v>
      </c>
      <c r="AU38">
        <f t="shared" si="21"/>
        <v>0</v>
      </c>
      <c r="AV38">
        <f t="shared" si="22"/>
        <v>0</v>
      </c>
      <c r="AW38">
        <f t="shared" si="23"/>
        <v>0</v>
      </c>
      <c r="AX38">
        <f t="shared" si="24"/>
        <v>0</v>
      </c>
      <c r="AY38">
        <f t="shared" si="25"/>
        <v>0</v>
      </c>
      <c r="AZ38">
        <f t="shared" si="26"/>
        <v>0</v>
      </c>
      <c r="BA38">
        <f t="shared" si="27"/>
        <v>0</v>
      </c>
      <c r="BB38">
        <f t="shared" si="28"/>
        <v>0</v>
      </c>
      <c r="BC38">
        <f t="shared" si="29"/>
        <v>0</v>
      </c>
      <c r="BD38">
        <f t="shared" si="30"/>
        <v>0</v>
      </c>
    </row>
    <row r="39" spans="1:56" x14ac:dyDescent="0.3">
      <c r="A39" t="str">
        <f>injury_attenuated!A39</f>
        <v>Brandon Ingram</v>
      </c>
      <c r="B39">
        <f>injury_attenuated!B39</f>
        <v>2.8780487804878047E-2</v>
      </c>
      <c r="C39">
        <f>injury_attenuated!C39</f>
        <v>1.9831707317073171</v>
      </c>
      <c r="D39">
        <f>injury_attenuated!D39</f>
        <v>0.56414634146341458</v>
      </c>
      <c r="E39">
        <f>injury_attenuated!E39</f>
        <v>1.4848780487804878</v>
      </c>
      <c r="F39">
        <f>injury_attenuated!F39</f>
        <v>-0.12109756097560972</v>
      </c>
      <c r="G39">
        <f>injury_attenuated!G39</f>
        <v>1.0396341463414633</v>
      </c>
      <c r="H39">
        <f>injury_attenuated!H39</f>
        <v>-0.64024390243902429</v>
      </c>
      <c r="I39">
        <f>injury_attenuated!I39</f>
        <v>4.4878048780487817E-2</v>
      </c>
      <c r="J39">
        <f>injury_attenuated!J39</f>
        <v>-0.99999999999999989</v>
      </c>
      <c r="K39">
        <f t="shared" si="12"/>
        <v>1.4009756097560975</v>
      </c>
      <c r="L39">
        <f t="shared" si="13"/>
        <v>4.3841463414634134</v>
      </c>
      <c r="M39">
        <f t="shared" si="14"/>
        <v>2.344512195121951</v>
      </c>
      <c r="N39">
        <f t="shared" si="15"/>
        <v>3.3841463414634134</v>
      </c>
      <c r="O39">
        <f t="shared" si="16"/>
        <v>3.3392682926829256</v>
      </c>
      <c r="P39" s="1" t="str">
        <f>VLOOKUP($A39, 'auction in'!$A$2:$C$218, 3, FALSE)</f>
        <v>_______</v>
      </c>
      <c r="Q39" s="3">
        <f>VLOOKUP($A39, 'auction in'!$A$2:$B$218, 2, FALSE)</f>
        <v>23.412117718771604</v>
      </c>
      <c r="R39" t="str">
        <f>trueraw!C38</f>
        <v xml:space="preserve"> SF, PF</v>
      </c>
      <c r="S39" t="str">
        <f>trueraw!D38</f>
        <v>NOP</v>
      </c>
      <c r="T39">
        <f>trueraw!E38</f>
        <v>73</v>
      </c>
      <c r="U39">
        <f>trueraw!F38</f>
        <v>34.5</v>
      </c>
      <c r="V39">
        <v>1</v>
      </c>
      <c r="W39">
        <f t="shared" si="19"/>
        <v>1</v>
      </c>
      <c r="X39">
        <f t="shared" si="19"/>
        <v>0</v>
      </c>
      <c r="Y39">
        <f t="shared" si="19"/>
        <v>0</v>
      </c>
      <c r="Z39">
        <f t="shared" si="19"/>
        <v>0</v>
      </c>
      <c r="AA39">
        <f t="shared" si="19"/>
        <v>0</v>
      </c>
      <c r="AB39">
        <f t="shared" si="19"/>
        <v>0</v>
      </c>
      <c r="AC39">
        <f t="shared" si="19"/>
        <v>0</v>
      </c>
      <c r="AD39">
        <f t="shared" si="19"/>
        <v>0</v>
      </c>
      <c r="AE39">
        <f t="shared" si="19"/>
        <v>0</v>
      </c>
      <c r="AF39">
        <f t="shared" si="19"/>
        <v>0</v>
      </c>
      <c r="AG39">
        <f t="shared" si="19"/>
        <v>0</v>
      </c>
      <c r="AH39">
        <f t="shared" si="19"/>
        <v>0</v>
      </c>
      <c r="AI39">
        <f t="shared" si="19"/>
        <v>0</v>
      </c>
      <c r="AT39">
        <f t="shared" si="20"/>
        <v>3.3841463414634134</v>
      </c>
      <c r="AU39">
        <f t="shared" si="21"/>
        <v>0</v>
      </c>
      <c r="AV39">
        <f t="shared" si="22"/>
        <v>0</v>
      </c>
      <c r="AW39">
        <f t="shared" si="23"/>
        <v>0</v>
      </c>
      <c r="AX39">
        <f t="shared" si="24"/>
        <v>0</v>
      </c>
      <c r="AY39">
        <f t="shared" si="25"/>
        <v>0</v>
      </c>
      <c r="AZ39">
        <f t="shared" si="26"/>
        <v>0</v>
      </c>
      <c r="BA39">
        <f t="shared" si="27"/>
        <v>0</v>
      </c>
      <c r="BB39">
        <f t="shared" si="28"/>
        <v>0</v>
      </c>
      <c r="BC39">
        <f t="shared" si="29"/>
        <v>0</v>
      </c>
      <c r="BD39">
        <f t="shared" si="30"/>
        <v>0</v>
      </c>
    </row>
    <row r="40" spans="1:56" x14ac:dyDescent="0.3">
      <c r="A40" t="str">
        <f>injury_attenuated!A40</f>
        <v>Zach LaVine</v>
      </c>
      <c r="B40">
        <f>injury_attenuated!B40</f>
        <v>1.0370731707317074</v>
      </c>
      <c r="C40">
        <f>injury_attenuated!C40</f>
        <v>1.274308943089431</v>
      </c>
      <c r="D40">
        <f>injury_attenuated!D40</f>
        <v>1.5637398373983742</v>
      </c>
      <c r="E40">
        <f>injury_attenuated!E40</f>
        <v>1.7679674796747968</v>
      </c>
      <c r="F40">
        <f>injury_attenuated!F40</f>
        <v>-0.28178861788617882</v>
      </c>
      <c r="G40">
        <f>injury_attenuated!G40</f>
        <v>0.60081300813008132</v>
      </c>
      <c r="H40">
        <f>injury_attenuated!H40</f>
        <v>-0.52373983739837404</v>
      </c>
      <c r="I40">
        <f>injury_attenuated!I40</f>
        <v>-0.25349593495934958</v>
      </c>
      <c r="J40">
        <f>injury_attenuated!J40</f>
        <v>-1.8913821138211382</v>
      </c>
      <c r="K40">
        <f t="shared" si="12"/>
        <v>2.019186991869919</v>
      </c>
      <c r="L40">
        <f t="shared" si="13"/>
        <v>5.1848780487804875</v>
      </c>
      <c r="M40">
        <f t="shared" si="14"/>
        <v>2.692682926829268</v>
      </c>
      <c r="N40">
        <f t="shared" si="15"/>
        <v>3.2934959349593491</v>
      </c>
      <c r="O40">
        <f t="shared" si="16"/>
        <v>3.5469918699186991</v>
      </c>
      <c r="P40" s="1" t="str">
        <f>VLOOKUP($A40, 'auction in'!$A$2:$C$218, 3, FALSE)</f>
        <v>_______</v>
      </c>
      <c r="Q40" s="3">
        <f>VLOOKUP($A40, 'auction in'!$A$2:$B$218, 2, FALSE)</f>
        <v>22.811769099998511</v>
      </c>
      <c r="R40" t="str">
        <f>trueraw!C39</f>
        <v xml:space="preserve"> SG</v>
      </c>
      <c r="S40" t="str">
        <f>trueraw!D39</f>
        <v>CHI</v>
      </c>
      <c r="T40">
        <f>trueraw!E39</f>
        <v>72</v>
      </c>
      <c r="U40">
        <f>trueraw!F39</f>
        <v>34</v>
      </c>
      <c r="V40">
        <v>1</v>
      </c>
      <c r="W40">
        <f t="shared" si="19"/>
        <v>1</v>
      </c>
      <c r="X40">
        <f t="shared" si="19"/>
        <v>0</v>
      </c>
      <c r="Y40">
        <f t="shared" si="19"/>
        <v>0</v>
      </c>
      <c r="Z40">
        <f t="shared" si="19"/>
        <v>0</v>
      </c>
      <c r="AA40">
        <f t="shared" si="19"/>
        <v>0</v>
      </c>
      <c r="AB40">
        <f t="shared" si="19"/>
        <v>0</v>
      </c>
      <c r="AC40">
        <f t="shared" si="19"/>
        <v>0</v>
      </c>
      <c r="AD40">
        <f t="shared" si="19"/>
        <v>0</v>
      </c>
      <c r="AE40">
        <f t="shared" si="19"/>
        <v>0</v>
      </c>
      <c r="AF40">
        <f t="shared" si="19"/>
        <v>0</v>
      </c>
      <c r="AG40">
        <f t="shared" si="19"/>
        <v>0</v>
      </c>
      <c r="AH40">
        <f t="shared" si="19"/>
        <v>0</v>
      </c>
      <c r="AI40">
        <f t="shared" si="19"/>
        <v>0</v>
      </c>
      <c r="AT40">
        <f t="shared" si="20"/>
        <v>3.2934959349593491</v>
      </c>
      <c r="AU40">
        <f t="shared" si="21"/>
        <v>0</v>
      </c>
      <c r="AV40">
        <f t="shared" si="22"/>
        <v>0</v>
      </c>
      <c r="AW40">
        <f t="shared" si="23"/>
        <v>0</v>
      </c>
      <c r="AX40">
        <f t="shared" si="24"/>
        <v>0</v>
      </c>
      <c r="AY40">
        <f t="shared" si="25"/>
        <v>0</v>
      </c>
      <c r="AZ40">
        <f t="shared" si="26"/>
        <v>0</v>
      </c>
      <c r="BA40">
        <f t="shared" si="27"/>
        <v>0</v>
      </c>
      <c r="BB40">
        <f t="shared" si="28"/>
        <v>0</v>
      </c>
      <c r="BC40">
        <f t="shared" si="29"/>
        <v>0</v>
      </c>
      <c r="BD40">
        <f t="shared" si="30"/>
        <v>0</v>
      </c>
    </row>
    <row r="41" spans="1:56" x14ac:dyDescent="0.3">
      <c r="A41" t="str">
        <f>injury_attenuated!A41</f>
        <v>LaMelo Ball</v>
      </c>
      <c r="B41">
        <f>injury_attenuated!B41</f>
        <v>-0.51073170731707318</v>
      </c>
      <c r="C41">
        <f>injury_attenuated!C41</f>
        <v>-8.8170731707317068E-2</v>
      </c>
      <c r="D41">
        <f>injury_attenuated!D41</f>
        <v>0.29439024390243901</v>
      </c>
      <c r="E41">
        <f>injury_attenuated!E41</f>
        <v>0.67560975609756091</v>
      </c>
      <c r="F41">
        <f>injury_attenuated!F41</f>
        <v>0.61109756097560974</v>
      </c>
      <c r="G41">
        <f>injury_attenuated!G41</f>
        <v>2.0801219512195122</v>
      </c>
      <c r="H41">
        <f>injury_attenuated!H41</f>
        <v>2.3848780487804877</v>
      </c>
      <c r="I41">
        <f>injury_attenuated!I41</f>
        <v>-0.26341463414634148</v>
      </c>
      <c r="J41">
        <f>injury_attenuated!J41</f>
        <v>-1.7996341463414631</v>
      </c>
      <c r="K41">
        <f t="shared" si="12"/>
        <v>3.4723170731707316</v>
      </c>
      <c r="L41">
        <f t="shared" si="13"/>
        <v>5.1837804878048779</v>
      </c>
      <c r="M41">
        <f t="shared" si="14"/>
        <v>1.3040243902439024</v>
      </c>
      <c r="N41">
        <f t="shared" si="15"/>
        <v>3.3841463414634148</v>
      </c>
      <c r="O41">
        <f t="shared" si="16"/>
        <v>3.6475609756097565</v>
      </c>
      <c r="P41" s="1" t="str">
        <f>VLOOKUP($A41, 'auction in'!$A$2:$C$218, 3, FALSE)</f>
        <v>_______</v>
      </c>
      <c r="Q41" s="3">
        <f>VLOOKUP($A41, 'auction in'!$A$2:$B$218, 2, FALSE)</f>
        <v>23.412117718771615</v>
      </c>
      <c r="R41" t="str">
        <f>trueraw!C40</f>
        <v xml:space="preserve"> PG</v>
      </c>
      <c r="S41" t="str">
        <f>trueraw!D40</f>
        <v>CHA</v>
      </c>
      <c r="T41">
        <f>trueraw!E40</f>
        <v>73</v>
      </c>
      <c r="U41">
        <f>trueraw!F40</f>
        <v>32.799999999999997</v>
      </c>
      <c r="V41">
        <v>1</v>
      </c>
      <c r="W41">
        <f t="shared" si="19"/>
        <v>1</v>
      </c>
      <c r="X41">
        <f t="shared" si="19"/>
        <v>0</v>
      </c>
      <c r="Y41">
        <f t="shared" si="19"/>
        <v>0</v>
      </c>
      <c r="Z41">
        <f t="shared" si="19"/>
        <v>0</v>
      </c>
      <c r="AA41">
        <f t="shared" si="19"/>
        <v>0</v>
      </c>
      <c r="AB41">
        <f t="shared" si="19"/>
        <v>0</v>
      </c>
      <c r="AC41">
        <f t="shared" si="19"/>
        <v>0</v>
      </c>
      <c r="AD41">
        <f t="shared" si="19"/>
        <v>0</v>
      </c>
      <c r="AE41">
        <f t="shared" si="19"/>
        <v>0</v>
      </c>
      <c r="AF41">
        <f t="shared" si="19"/>
        <v>0</v>
      </c>
      <c r="AG41">
        <f t="shared" si="19"/>
        <v>0</v>
      </c>
      <c r="AH41">
        <f t="shared" si="19"/>
        <v>0</v>
      </c>
      <c r="AI41">
        <f t="shared" si="19"/>
        <v>0</v>
      </c>
      <c r="AT41">
        <f t="shared" si="20"/>
        <v>3.3841463414634148</v>
      </c>
      <c r="AU41">
        <f t="shared" si="21"/>
        <v>0</v>
      </c>
      <c r="AV41">
        <f t="shared" si="22"/>
        <v>0</v>
      </c>
      <c r="AW41">
        <f t="shared" si="23"/>
        <v>0</v>
      </c>
      <c r="AX41">
        <f t="shared" si="24"/>
        <v>0</v>
      </c>
      <c r="AY41">
        <f t="shared" si="25"/>
        <v>0</v>
      </c>
      <c r="AZ41">
        <f t="shared" si="26"/>
        <v>0</v>
      </c>
      <c r="BA41">
        <f t="shared" si="27"/>
        <v>0</v>
      </c>
      <c r="BB41">
        <f t="shared" si="28"/>
        <v>0</v>
      </c>
      <c r="BC41">
        <f t="shared" si="29"/>
        <v>0</v>
      </c>
      <c r="BD41">
        <f t="shared" si="30"/>
        <v>0</v>
      </c>
    </row>
    <row r="42" spans="1:56" x14ac:dyDescent="0.3">
      <c r="A42" t="str">
        <f>injury_attenuated!A42</f>
        <v>Tyrese Haliburton</v>
      </c>
      <c r="B42">
        <f>injury_attenuated!B42</f>
        <v>0.26959349593495935</v>
      </c>
      <c r="C42">
        <f>injury_attenuated!C42</f>
        <v>0.46845528455284552</v>
      </c>
      <c r="D42">
        <f>injury_attenuated!D42</f>
        <v>0.76747967479674795</v>
      </c>
      <c r="E42">
        <f>injury_attenuated!E42</f>
        <v>0.21382113821138218</v>
      </c>
      <c r="F42">
        <f>injury_attenuated!F42</f>
        <v>-0.84780487804878046</v>
      </c>
      <c r="G42">
        <f>injury_attenuated!G42</f>
        <v>1.3778861788617887</v>
      </c>
      <c r="H42">
        <f>injury_attenuated!H42</f>
        <v>1.1743089430894309</v>
      </c>
      <c r="I42">
        <f>injury_attenuated!I42</f>
        <v>-0.11918699186991868</v>
      </c>
      <c r="J42">
        <f>injury_attenuated!J42</f>
        <v>-3.0243902439024389E-2</v>
      </c>
      <c r="K42">
        <f t="shared" si="12"/>
        <v>2.8058536585365852</v>
      </c>
      <c r="L42">
        <f t="shared" si="13"/>
        <v>3.3045528455284554</v>
      </c>
      <c r="M42">
        <f t="shared" si="14"/>
        <v>1.8964227642276423</v>
      </c>
      <c r="N42">
        <f t="shared" si="15"/>
        <v>3.274308943089431</v>
      </c>
      <c r="O42">
        <f t="shared" si="16"/>
        <v>3.3934959349593496</v>
      </c>
      <c r="P42" s="1" t="str">
        <f>VLOOKUP($A42, 'auction in'!$A$2:$C$218, 3, FALSE)</f>
        <v>_______</v>
      </c>
      <c r="Q42" s="3">
        <f>VLOOKUP($A42, 'auction in'!$A$2:$B$218, 2, FALSE)</f>
        <v>22.684699795935327</v>
      </c>
      <c r="R42" t="str">
        <f>trueraw!C41</f>
        <v xml:space="preserve"> PG, SG</v>
      </c>
      <c r="S42" t="str">
        <f>trueraw!D41</f>
        <v>SAC</v>
      </c>
      <c r="T42">
        <f>trueraw!E41</f>
        <v>72</v>
      </c>
      <c r="U42">
        <f>trueraw!F41</f>
        <v>32.1</v>
      </c>
      <c r="V42">
        <v>1</v>
      </c>
      <c r="W42">
        <f t="shared" si="19"/>
        <v>1</v>
      </c>
      <c r="X42">
        <f t="shared" si="19"/>
        <v>0</v>
      </c>
      <c r="Y42">
        <f t="shared" si="19"/>
        <v>0</v>
      </c>
      <c r="Z42">
        <f t="shared" si="19"/>
        <v>0</v>
      </c>
      <c r="AA42">
        <f t="shared" si="19"/>
        <v>0</v>
      </c>
      <c r="AB42">
        <f t="shared" si="19"/>
        <v>0</v>
      </c>
      <c r="AC42">
        <f t="shared" si="19"/>
        <v>0</v>
      </c>
      <c r="AD42">
        <f t="shared" si="19"/>
        <v>0</v>
      </c>
      <c r="AE42">
        <f t="shared" si="19"/>
        <v>0</v>
      </c>
      <c r="AF42">
        <f t="shared" si="19"/>
        <v>0</v>
      </c>
      <c r="AG42">
        <f t="shared" si="19"/>
        <v>0</v>
      </c>
      <c r="AH42">
        <f t="shared" si="19"/>
        <v>0</v>
      </c>
      <c r="AI42">
        <f t="shared" si="19"/>
        <v>0</v>
      </c>
      <c r="AT42">
        <f t="shared" si="20"/>
        <v>3.274308943089431</v>
      </c>
      <c r="AU42">
        <f t="shared" si="21"/>
        <v>0</v>
      </c>
      <c r="AV42">
        <f t="shared" si="22"/>
        <v>0</v>
      </c>
      <c r="AW42">
        <f t="shared" si="23"/>
        <v>0</v>
      </c>
      <c r="AX42">
        <f t="shared" si="24"/>
        <v>0</v>
      </c>
      <c r="AY42">
        <f t="shared" si="25"/>
        <v>0</v>
      </c>
      <c r="AZ42">
        <f t="shared" si="26"/>
        <v>0</v>
      </c>
      <c r="BA42">
        <f t="shared" si="27"/>
        <v>0</v>
      </c>
      <c r="BB42">
        <f t="shared" si="28"/>
        <v>0</v>
      </c>
      <c r="BC42">
        <f t="shared" si="29"/>
        <v>0</v>
      </c>
      <c r="BD42">
        <f t="shared" si="30"/>
        <v>0</v>
      </c>
    </row>
    <row r="43" spans="1:56" x14ac:dyDescent="0.3">
      <c r="A43" t="str">
        <f>injury_attenuated!A43</f>
        <v>Jaylen Brown</v>
      </c>
      <c r="B43">
        <f>injury_attenuated!B43</f>
        <v>0.74926829268292694</v>
      </c>
      <c r="C43">
        <f>injury_attenuated!C43</f>
        <v>-0.22227642276422765</v>
      </c>
      <c r="D43">
        <f>injury_attenuated!D43</f>
        <v>1.122439024390244</v>
      </c>
      <c r="E43">
        <f>injury_attenuated!E43</f>
        <v>1.6048780487804879</v>
      </c>
      <c r="F43">
        <f>injury_attenuated!F43</f>
        <v>0.25544715447154476</v>
      </c>
      <c r="G43">
        <f>injury_attenuated!G43</f>
        <v>0.207479674796748</v>
      </c>
      <c r="H43">
        <f>injury_attenuated!H43</f>
        <v>0.63707317073170722</v>
      </c>
      <c r="I43">
        <f>injury_attenuated!I43</f>
        <v>5.5284552845528551E-3</v>
      </c>
      <c r="J43">
        <f>injury_attenuated!J43</f>
        <v>-1.1526829268292684</v>
      </c>
      <c r="K43">
        <f t="shared" si="12"/>
        <v>3.4294308943089429</v>
      </c>
      <c r="L43">
        <f t="shared" si="13"/>
        <v>4.3598373983739842</v>
      </c>
      <c r="M43">
        <f t="shared" si="14"/>
        <v>2.9996747967479678</v>
      </c>
      <c r="N43">
        <f t="shared" si="15"/>
        <v>3.2071544715447158</v>
      </c>
      <c r="O43">
        <f t="shared" si="16"/>
        <v>3.2016260162601626</v>
      </c>
      <c r="P43" s="1" t="str">
        <f>VLOOKUP($A43, 'auction in'!$A$2:$C$218, 3, FALSE)</f>
        <v>_______</v>
      </c>
      <c r="Q43" s="3">
        <f>VLOOKUP($A43, 'auction in'!$A$2:$B$218, 2, FALSE)</f>
        <v>22.239957231714179</v>
      </c>
      <c r="R43" t="str">
        <f>trueraw!C42</f>
        <v xml:space="preserve"> SG, SF</v>
      </c>
      <c r="S43" t="str">
        <f>trueraw!D42</f>
        <v>BOS</v>
      </c>
      <c r="T43">
        <f>trueraw!E42</f>
        <v>72</v>
      </c>
      <c r="U43">
        <f>trueraw!F42</f>
        <v>34.1</v>
      </c>
      <c r="V43">
        <v>1</v>
      </c>
      <c r="W43">
        <f t="shared" ref="W43:AI58" si="31">IF(EXACT($P43, W$2), 1, 0)</f>
        <v>1</v>
      </c>
      <c r="X43">
        <f t="shared" si="31"/>
        <v>0</v>
      </c>
      <c r="Y43">
        <f t="shared" si="31"/>
        <v>0</v>
      </c>
      <c r="Z43">
        <f t="shared" si="31"/>
        <v>0</v>
      </c>
      <c r="AA43">
        <f t="shared" si="31"/>
        <v>0</v>
      </c>
      <c r="AB43">
        <f t="shared" si="31"/>
        <v>0</v>
      </c>
      <c r="AC43">
        <f t="shared" si="31"/>
        <v>0</v>
      </c>
      <c r="AD43">
        <f t="shared" si="31"/>
        <v>0</v>
      </c>
      <c r="AE43">
        <f t="shared" si="31"/>
        <v>0</v>
      </c>
      <c r="AF43">
        <f t="shared" si="31"/>
        <v>0</v>
      </c>
      <c r="AG43">
        <f t="shared" si="31"/>
        <v>0</v>
      </c>
      <c r="AH43">
        <f t="shared" si="19"/>
        <v>0</v>
      </c>
      <c r="AI43">
        <f t="shared" si="19"/>
        <v>0</v>
      </c>
      <c r="AT43">
        <f t="shared" si="20"/>
        <v>3.2071544715447158</v>
      </c>
      <c r="AU43">
        <f t="shared" si="21"/>
        <v>0</v>
      </c>
      <c r="AV43">
        <f t="shared" si="22"/>
        <v>0</v>
      </c>
      <c r="AW43">
        <f t="shared" si="23"/>
        <v>0</v>
      </c>
      <c r="AX43">
        <f t="shared" si="24"/>
        <v>0</v>
      </c>
      <c r="AY43">
        <f t="shared" si="25"/>
        <v>0</v>
      </c>
      <c r="AZ43">
        <f t="shared" si="26"/>
        <v>0</v>
      </c>
      <c r="BA43">
        <f t="shared" si="27"/>
        <v>0</v>
      </c>
      <c r="BB43">
        <f t="shared" si="28"/>
        <v>0</v>
      </c>
      <c r="BC43">
        <f t="shared" si="29"/>
        <v>0</v>
      </c>
      <c r="BD43">
        <f t="shared" si="30"/>
        <v>0</v>
      </c>
    </row>
    <row r="44" spans="1:56" x14ac:dyDescent="0.3">
      <c r="A44" t="str">
        <f>injury_attenuated!A44</f>
        <v>Donovan Mitchell</v>
      </c>
      <c r="B44">
        <f>injury_attenuated!B44</f>
        <v>-0.90081300813008125</v>
      </c>
      <c r="C44">
        <f>injury_attenuated!C44</f>
        <v>1.3702439024390243</v>
      </c>
      <c r="D44">
        <f>injury_attenuated!D44</f>
        <v>1.6692682926829268</v>
      </c>
      <c r="E44">
        <f>injury_attenuated!E44</f>
        <v>1.8639024390243906</v>
      </c>
      <c r="F44">
        <f>injury_attenuated!F44</f>
        <v>-0.35853658536585364</v>
      </c>
      <c r="G44">
        <f>injury_attenuated!G44</f>
        <v>1.329918699186992</v>
      </c>
      <c r="H44">
        <f>injury_attenuated!H44</f>
        <v>0.14780487804878045</v>
      </c>
      <c r="I44">
        <f>injury_attenuated!I44</f>
        <v>-0.62764227642276427</v>
      </c>
      <c r="J44">
        <f>injury_attenuated!J44</f>
        <v>-1.3061788617886179</v>
      </c>
      <c r="K44">
        <f t="shared" si="12"/>
        <v>1.817723577235772</v>
      </c>
      <c r="L44">
        <f t="shared" si="13"/>
        <v>4.4941463414634146</v>
      </c>
      <c r="M44">
        <f t="shared" si="14"/>
        <v>1.8580487804878052</v>
      </c>
      <c r="N44">
        <f t="shared" si="15"/>
        <v>3.1879674796747968</v>
      </c>
      <c r="O44">
        <f t="shared" si="16"/>
        <v>3.8156097560975613</v>
      </c>
      <c r="P44" s="1" t="str">
        <f>VLOOKUP($A44, 'auction in'!$A$2:$C$218, 3, FALSE)</f>
        <v>_______</v>
      </c>
      <c r="Q44" s="3">
        <f>VLOOKUP($A44, 'auction in'!$A$2:$B$218, 2, FALSE)</f>
        <v>22.112887927650991</v>
      </c>
      <c r="R44" t="str">
        <f>trueraw!C43</f>
        <v xml:space="preserve"> SG, PG</v>
      </c>
      <c r="S44" t="str">
        <f>trueraw!D43</f>
        <v>UTA</v>
      </c>
      <c r="T44">
        <f>trueraw!E43</f>
        <v>72</v>
      </c>
      <c r="U44">
        <f>trueraw!F43</f>
        <v>33.4</v>
      </c>
      <c r="V44">
        <v>1</v>
      </c>
      <c r="W44">
        <f t="shared" si="31"/>
        <v>1</v>
      </c>
      <c r="X44">
        <f t="shared" si="31"/>
        <v>0</v>
      </c>
      <c r="Y44">
        <f t="shared" si="31"/>
        <v>0</v>
      </c>
      <c r="Z44">
        <f t="shared" si="31"/>
        <v>0</v>
      </c>
      <c r="AA44">
        <f t="shared" si="31"/>
        <v>0</v>
      </c>
      <c r="AB44">
        <f t="shared" si="31"/>
        <v>0</v>
      </c>
      <c r="AC44">
        <f t="shared" si="31"/>
        <v>0</v>
      </c>
      <c r="AD44">
        <f t="shared" si="31"/>
        <v>0</v>
      </c>
      <c r="AE44">
        <f t="shared" si="31"/>
        <v>0</v>
      </c>
      <c r="AF44">
        <f t="shared" si="31"/>
        <v>0</v>
      </c>
      <c r="AG44">
        <f t="shared" si="31"/>
        <v>0</v>
      </c>
      <c r="AH44">
        <f t="shared" si="19"/>
        <v>0</v>
      </c>
      <c r="AI44">
        <f t="shared" si="19"/>
        <v>0</v>
      </c>
      <c r="AT44">
        <f t="shared" si="20"/>
        <v>3.1879674796747968</v>
      </c>
      <c r="AU44">
        <f t="shared" si="21"/>
        <v>0</v>
      </c>
      <c r="AV44">
        <f t="shared" si="22"/>
        <v>0</v>
      </c>
      <c r="AW44">
        <f t="shared" si="23"/>
        <v>0</v>
      </c>
      <c r="AX44">
        <f t="shared" si="24"/>
        <v>0</v>
      </c>
      <c r="AY44">
        <f t="shared" si="25"/>
        <v>0</v>
      </c>
      <c r="AZ44">
        <f t="shared" si="26"/>
        <v>0</v>
      </c>
      <c r="BA44">
        <f t="shared" si="27"/>
        <v>0</v>
      </c>
      <c r="BB44">
        <f t="shared" si="28"/>
        <v>0</v>
      </c>
      <c r="BC44">
        <f t="shared" si="29"/>
        <v>0</v>
      </c>
      <c r="BD44">
        <f t="shared" si="30"/>
        <v>0</v>
      </c>
    </row>
    <row r="45" spans="1:56" x14ac:dyDescent="0.3">
      <c r="A45" t="str">
        <f>injury_attenuated!A45</f>
        <v>OG Anunoby</v>
      </c>
      <c r="B45">
        <f>injury_attenuated!B45</f>
        <v>0.27902439024390246</v>
      </c>
      <c r="C45">
        <f>injury_attenuated!C45</f>
        <v>9.3170731707317073E-2</v>
      </c>
      <c r="D45">
        <f>injury_attenuated!D45</f>
        <v>0.86414634146341474</v>
      </c>
      <c r="E45">
        <f>injury_attenuated!E45</f>
        <v>0.3953658536585366</v>
      </c>
      <c r="F45">
        <f>injury_attenuated!F45</f>
        <v>0.10439024390243906</v>
      </c>
      <c r="G45">
        <f>injury_attenuated!G45</f>
        <v>-0.39926829268292685</v>
      </c>
      <c r="H45">
        <f>injury_attenuated!H45</f>
        <v>1.4370731707317073</v>
      </c>
      <c r="I45">
        <f>injury_attenuated!I45</f>
        <v>0.23195121951219511</v>
      </c>
      <c r="J45">
        <f>injury_attenuated!J45</f>
        <v>-1.7317073170731695E-2</v>
      </c>
      <c r="K45">
        <f t="shared" si="12"/>
        <v>2.8953658536585367</v>
      </c>
      <c r="L45">
        <f t="shared" si="13"/>
        <v>3.0058536585365854</v>
      </c>
      <c r="M45">
        <f t="shared" si="14"/>
        <v>3.3878048780487804</v>
      </c>
      <c r="N45">
        <f t="shared" si="15"/>
        <v>2.9885365853658539</v>
      </c>
      <c r="O45">
        <f t="shared" si="16"/>
        <v>2.7565853658536588</v>
      </c>
      <c r="P45" s="1" t="str">
        <f>VLOOKUP($A45, 'auction in'!$A$2:$C$218, 3, FALSE)</f>
        <v>_______</v>
      </c>
      <c r="Q45" s="3">
        <f>VLOOKUP($A45, 'auction in'!$A$2:$B$218, 2, FALSE)</f>
        <v>20.792120966350172</v>
      </c>
      <c r="R45" t="str">
        <f>trueraw!C44</f>
        <v xml:space="preserve"> SF, PF</v>
      </c>
      <c r="S45" t="str">
        <f>trueraw!D44</f>
        <v>TOR</v>
      </c>
      <c r="T45">
        <f>trueraw!E44</f>
        <v>70</v>
      </c>
      <c r="U45">
        <f>trueraw!F44</f>
        <v>33.9</v>
      </c>
      <c r="V45">
        <v>1</v>
      </c>
      <c r="W45">
        <f t="shared" si="31"/>
        <v>1</v>
      </c>
      <c r="X45">
        <f t="shared" si="31"/>
        <v>0</v>
      </c>
      <c r="Y45">
        <f t="shared" si="31"/>
        <v>0</v>
      </c>
      <c r="Z45">
        <f t="shared" si="31"/>
        <v>0</v>
      </c>
      <c r="AA45">
        <f t="shared" si="31"/>
        <v>0</v>
      </c>
      <c r="AB45">
        <f t="shared" si="31"/>
        <v>0</v>
      </c>
      <c r="AC45">
        <f t="shared" si="31"/>
        <v>0</v>
      </c>
      <c r="AD45">
        <f t="shared" si="31"/>
        <v>0</v>
      </c>
      <c r="AE45">
        <f t="shared" si="31"/>
        <v>0</v>
      </c>
      <c r="AF45">
        <f t="shared" si="31"/>
        <v>0</v>
      </c>
      <c r="AG45">
        <f t="shared" si="31"/>
        <v>0</v>
      </c>
      <c r="AH45">
        <f t="shared" si="19"/>
        <v>0</v>
      </c>
      <c r="AI45">
        <f t="shared" si="19"/>
        <v>0</v>
      </c>
      <c r="AT45">
        <f t="shared" si="20"/>
        <v>2.9885365853658539</v>
      </c>
      <c r="AU45">
        <f t="shared" si="21"/>
        <v>0</v>
      </c>
      <c r="AV45">
        <f t="shared" si="22"/>
        <v>0</v>
      </c>
      <c r="AW45">
        <f t="shared" si="23"/>
        <v>0</v>
      </c>
      <c r="AX45">
        <f t="shared" si="24"/>
        <v>0</v>
      </c>
      <c r="AY45">
        <f t="shared" si="25"/>
        <v>0</v>
      </c>
      <c r="AZ45">
        <f t="shared" si="26"/>
        <v>0</v>
      </c>
      <c r="BA45">
        <f t="shared" si="27"/>
        <v>0</v>
      </c>
      <c r="BB45">
        <f t="shared" si="28"/>
        <v>0</v>
      </c>
      <c r="BC45">
        <f t="shared" si="29"/>
        <v>0</v>
      </c>
      <c r="BD45">
        <f t="shared" si="30"/>
        <v>0</v>
      </c>
    </row>
    <row r="46" spans="1:56" x14ac:dyDescent="0.3">
      <c r="A46" t="str">
        <f>injury_attenuated!A46</f>
        <v>Derrick White</v>
      </c>
      <c r="B46">
        <f>injury_attenuated!B46</f>
        <v>-0.65873983739837394</v>
      </c>
      <c r="C46">
        <f>injury_attenuated!C46</f>
        <v>0.9260975609756098</v>
      </c>
      <c r="D46">
        <f>injury_attenuated!D46</f>
        <v>0.75060975609756087</v>
      </c>
      <c r="E46">
        <f>injury_attenuated!E46</f>
        <v>0.65048780487804891</v>
      </c>
      <c r="F46">
        <f>injury_attenuated!F46</f>
        <v>-0.82284552845528447</v>
      </c>
      <c r="G46">
        <f>injury_attenuated!G46</f>
        <v>0.698130081300813</v>
      </c>
      <c r="H46">
        <f>injury_attenuated!H46</f>
        <v>0.11256097560975609</v>
      </c>
      <c r="I46">
        <f>injury_attenuated!I46</f>
        <v>0.8834552845528455</v>
      </c>
      <c r="J46">
        <f>injury_attenuated!J46</f>
        <v>0.30182926829268292</v>
      </c>
      <c r="K46">
        <f t="shared" si="12"/>
        <v>1.9154878048780488</v>
      </c>
      <c r="L46">
        <f t="shared" si="13"/>
        <v>2.5397560975609759</v>
      </c>
      <c r="M46">
        <f t="shared" si="14"/>
        <v>2.1434552845528456</v>
      </c>
      <c r="N46">
        <f t="shared" si="15"/>
        <v>2.8415853658536587</v>
      </c>
      <c r="O46">
        <f t="shared" si="16"/>
        <v>1.9581300813008131</v>
      </c>
      <c r="P46" s="1" t="str">
        <f>VLOOKUP($A46, 'auction in'!$A$2:$C$218, 3, FALSE)</f>
        <v>_______</v>
      </c>
      <c r="Q46" s="3">
        <f>VLOOKUP($A46, 'auction in'!$A$2:$B$218, 2, FALSE)</f>
        <v>19.81891008883234</v>
      </c>
      <c r="R46" t="str">
        <f>trueraw!C45</f>
        <v xml:space="preserve"> PG, SG</v>
      </c>
      <c r="S46" t="str">
        <f>trueraw!D45</f>
        <v>SAS</v>
      </c>
      <c r="T46">
        <f>trueraw!E45</f>
        <v>69</v>
      </c>
      <c r="U46">
        <f>trueraw!F45</f>
        <v>33</v>
      </c>
      <c r="V46">
        <v>1</v>
      </c>
      <c r="W46">
        <f t="shared" si="31"/>
        <v>1</v>
      </c>
      <c r="X46">
        <f t="shared" si="31"/>
        <v>0</v>
      </c>
      <c r="Y46">
        <f t="shared" si="31"/>
        <v>0</v>
      </c>
      <c r="Z46">
        <f t="shared" si="31"/>
        <v>0</v>
      </c>
      <c r="AA46">
        <f t="shared" si="31"/>
        <v>0</v>
      </c>
      <c r="AB46">
        <f t="shared" si="31"/>
        <v>0</v>
      </c>
      <c r="AC46">
        <f t="shared" si="31"/>
        <v>0</v>
      </c>
      <c r="AD46">
        <f t="shared" si="31"/>
        <v>0</v>
      </c>
      <c r="AE46">
        <f t="shared" si="31"/>
        <v>0</v>
      </c>
      <c r="AF46">
        <f t="shared" si="31"/>
        <v>0</v>
      </c>
      <c r="AG46">
        <f t="shared" si="31"/>
        <v>0</v>
      </c>
      <c r="AH46">
        <f t="shared" si="19"/>
        <v>0</v>
      </c>
      <c r="AI46">
        <f t="shared" si="19"/>
        <v>0</v>
      </c>
      <c r="AT46">
        <f t="shared" si="20"/>
        <v>2.8415853658536587</v>
      </c>
      <c r="AU46">
        <f t="shared" si="21"/>
        <v>0</v>
      </c>
      <c r="AV46">
        <f t="shared" si="22"/>
        <v>0</v>
      </c>
      <c r="AW46">
        <f t="shared" si="23"/>
        <v>0</v>
      </c>
      <c r="AX46">
        <f t="shared" si="24"/>
        <v>0</v>
      </c>
      <c r="AY46">
        <f t="shared" si="25"/>
        <v>0</v>
      </c>
      <c r="AZ46">
        <f t="shared" si="26"/>
        <v>0</v>
      </c>
      <c r="BA46">
        <f t="shared" si="27"/>
        <v>0</v>
      </c>
      <c r="BB46">
        <f t="shared" si="28"/>
        <v>0</v>
      </c>
      <c r="BC46">
        <f t="shared" si="29"/>
        <v>0</v>
      </c>
      <c r="BD46">
        <f t="shared" si="30"/>
        <v>0</v>
      </c>
    </row>
    <row r="47" spans="1:56" x14ac:dyDescent="0.3">
      <c r="A47" t="str">
        <f>injury_attenuated!A47</f>
        <v>Mikal Bridges</v>
      </c>
      <c r="B47">
        <f>injury_attenuated!B47</f>
        <v>1.4601626016260163</v>
      </c>
      <c r="C47">
        <f>injury_attenuated!C47</f>
        <v>0.37317073170731707</v>
      </c>
      <c r="D47">
        <f>injury_attenuated!D47</f>
        <v>0.22772357723577236</v>
      </c>
      <c r="E47">
        <f>injury_attenuated!E47</f>
        <v>-1.8780487804878024E-2</v>
      </c>
      <c r="F47">
        <f>injury_attenuated!F47</f>
        <v>-0.29292682926829272</v>
      </c>
      <c r="G47">
        <f>injury_attenuated!G47</f>
        <v>-0.3721138211382114</v>
      </c>
      <c r="H47">
        <f>injury_attenuated!H47</f>
        <v>0.55056910569105699</v>
      </c>
      <c r="I47">
        <f>injury_attenuated!I47</f>
        <v>0.76666666666666661</v>
      </c>
      <c r="J47">
        <f>injury_attenuated!J47</f>
        <v>0.94617886178861788</v>
      </c>
      <c r="K47">
        <f t="shared" si="12"/>
        <v>3.2674796747967481</v>
      </c>
      <c r="L47">
        <f t="shared" si="13"/>
        <v>2.6944715447154475</v>
      </c>
      <c r="M47">
        <f t="shared" si="14"/>
        <v>4.0127642276422772</v>
      </c>
      <c r="N47">
        <f t="shared" si="15"/>
        <v>3.6406504065040655</v>
      </c>
      <c r="O47">
        <f t="shared" si="16"/>
        <v>2.8739837398373989</v>
      </c>
      <c r="P47" s="1" t="str">
        <f>VLOOKUP($A47, 'auction in'!$A$2:$C$218, 3, FALSE)</f>
        <v>_______</v>
      </c>
      <c r="Q47" s="3">
        <f>VLOOKUP($A47, 'auction in'!$A$2:$B$218, 2, FALSE)</f>
        <v>25.110862016734966</v>
      </c>
      <c r="R47" t="str">
        <f>trueraw!C46</f>
        <v xml:space="preserve"> SF</v>
      </c>
      <c r="S47" t="str">
        <f>trueraw!D46</f>
        <v>PHX</v>
      </c>
      <c r="T47">
        <f>trueraw!E46</f>
        <v>78</v>
      </c>
      <c r="U47">
        <f>trueraw!F46</f>
        <v>32.799999999999997</v>
      </c>
      <c r="V47">
        <v>1</v>
      </c>
      <c r="W47">
        <f t="shared" si="31"/>
        <v>1</v>
      </c>
      <c r="X47">
        <f t="shared" si="31"/>
        <v>0</v>
      </c>
      <c r="Y47">
        <f t="shared" si="31"/>
        <v>0</v>
      </c>
      <c r="Z47">
        <f t="shared" si="31"/>
        <v>0</v>
      </c>
      <c r="AA47">
        <f t="shared" si="31"/>
        <v>0</v>
      </c>
      <c r="AB47">
        <f t="shared" si="31"/>
        <v>0</v>
      </c>
      <c r="AC47">
        <f t="shared" si="31"/>
        <v>0</v>
      </c>
      <c r="AD47">
        <f t="shared" si="31"/>
        <v>0</v>
      </c>
      <c r="AE47">
        <f t="shared" si="31"/>
        <v>0</v>
      </c>
      <c r="AF47">
        <f t="shared" si="31"/>
        <v>0</v>
      </c>
      <c r="AG47">
        <f t="shared" si="31"/>
        <v>0</v>
      </c>
      <c r="AH47">
        <f t="shared" si="19"/>
        <v>0</v>
      </c>
      <c r="AI47">
        <f t="shared" si="19"/>
        <v>0</v>
      </c>
      <c r="AT47">
        <f t="shared" si="20"/>
        <v>3.6406504065040655</v>
      </c>
      <c r="AU47">
        <f t="shared" si="21"/>
        <v>0</v>
      </c>
      <c r="AV47">
        <f t="shared" si="22"/>
        <v>0</v>
      </c>
      <c r="AW47">
        <f t="shared" si="23"/>
        <v>0</v>
      </c>
      <c r="AX47">
        <f t="shared" si="24"/>
        <v>0</v>
      </c>
      <c r="AY47">
        <f t="shared" si="25"/>
        <v>0</v>
      </c>
      <c r="AZ47">
        <f t="shared" si="26"/>
        <v>0</v>
      </c>
      <c r="BA47">
        <f t="shared" si="27"/>
        <v>0</v>
      </c>
      <c r="BB47">
        <f t="shared" si="28"/>
        <v>0</v>
      </c>
      <c r="BC47">
        <f t="shared" si="29"/>
        <v>0</v>
      </c>
      <c r="BD47">
        <f t="shared" si="30"/>
        <v>0</v>
      </c>
    </row>
    <row r="48" spans="1:56" x14ac:dyDescent="0.3">
      <c r="A48" t="str">
        <f>injury_attenuated!A48</f>
        <v>LeBron James</v>
      </c>
      <c r="B48">
        <f>injury_attenuated!B48</f>
        <v>1.7595934959349595</v>
      </c>
      <c r="C48">
        <f>injury_attenuated!C48</f>
        <v>-1.7911382113821139</v>
      </c>
      <c r="D48">
        <f>injury_attenuated!D48</f>
        <v>0.49439024390243902</v>
      </c>
      <c r="E48">
        <f>injury_attenuated!E48</f>
        <v>1.5571544715447154</v>
      </c>
      <c r="F48">
        <f>injury_attenuated!F48</f>
        <v>0.88252032520325208</v>
      </c>
      <c r="G48">
        <f>injury_attenuated!G48</f>
        <v>2.2947154471544722</v>
      </c>
      <c r="H48">
        <f>injury_attenuated!H48</f>
        <v>0.35471544715447156</v>
      </c>
      <c r="I48">
        <f>injury_attenuated!I48</f>
        <v>7.0731707317073234E-3</v>
      </c>
      <c r="J48">
        <f>injury_attenuated!J48</f>
        <v>-2.2777235772357725</v>
      </c>
      <c r="K48">
        <f t="shared" si="12"/>
        <v>5.0724390243902455</v>
      </c>
      <c r="L48">
        <f t="shared" si="13"/>
        <v>5.559024390243902</v>
      </c>
      <c r="M48">
        <f t="shared" si="14"/>
        <v>0.9865853658536583</v>
      </c>
      <c r="N48">
        <f t="shared" si="15"/>
        <v>3.2813008130081296</v>
      </c>
      <c r="O48">
        <f t="shared" si="16"/>
        <v>3.2742276422764225</v>
      </c>
      <c r="P48" s="1" t="str">
        <f>VLOOKUP($A48, 'auction in'!$A$2:$C$218, 3, FALSE)</f>
        <v>_______</v>
      </c>
      <c r="Q48" s="3">
        <f>VLOOKUP($A48, 'auction in'!$A$2:$B$218, 2, FALSE)</f>
        <v>22.731004711822752</v>
      </c>
      <c r="R48" t="str">
        <f>trueraw!C47</f>
        <v xml:space="preserve"> SF, PG, PF</v>
      </c>
      <c r="S48" t="str">
        <f>trueraw!D47</f>
        <v>LAL</v>
      </c>
      <c r="T48">
        <f>trueraw!E47</f>
        <v>74</v>
      </c>
      <c r="U48">
        <f>trueraw!F47</f>
        <v>32.4</v>
      </c>
      <c r="V48">
        <v>1</v>
      </c>
      <c r="W48">
        <f t="shared" si="31"/>
        <v>1</v>
      </c>
      <c r="X48">
        <f t="shared" si="31"/>
        <v>0</v>
      </c>
      <c r="Y48">
        <f t="shared" si="31"/>
        <v>0</v>
      </c>
      <c r="Z48">
        <f t="shared" si="31"/>
        <v>0</v>
      </c>
      <c r="AA48">
        <f t="shared" si="31"/>
        <v>0</v>
      </c>
      <c r="AB48">
        <f t="shared" si="31"/>
        <v>0</v>
      </c>
      <c r="AC48">
        <f t="shared" si="31"/>
        <v>0</v>
      </c>
      <c r="AD48">
        <f t="shared" si="31"/>
        <v>0</v>
      </c>
      <c r="AE48">
        <f t="shared" si="31"/>
        <v>0</v>
      </c>
      <c r="AF48">
        <f t="shared" si="31"/>
        <v>0</v>
      </c>
      <c r="AG48">
        <f t="shared" si="31"/>
        <v>0</v>
      </c>
      <c r="AH48">
        <f t="shared" si="19"/>
        <v>0</v>
      </c>
      <c r="AI48">
        <f t="shared" si="19"/>
        <v>0</v>
      </c>
      <c r="AT48">
        <f t="shared" si="20"/>
        <v>3.2813008130081296</v>
      </c>
      <c r="AU48">
        <f t="shared" si="21"/>
        <v>0</v>
      </c>
      <c r="AV48">
        <f t="shared" si="22"/>
        <v>0</v>
      </c>
      <c r="AW48">
        <f t="shared" si="23"/>
        <v>0</v>
      </c>
      <c r="AX48">
        <f t="shared" si="24"/>
        <v>0</v>
      </c>
      <c r="AY48">
        <f t="shared" si="25"/>
        <v>0</v>
      </c>
      <c r="AZ48">
        <f t="shared" si="26"/>
        <v>0</v>
      </c>
      <c r="BA48">
        <f t="shared" si="27"/>
        <v>0</v>
      </c>
      <c r="BB48">
        <f t="shared" si="28"/>
        <v>0</v>
      </c>
      <c r="BC48">
        <f t="shared" si="29"/>
        <v>0</v>
      </c>
      <c r="BD48">
        <f t="shared" si="30"/>
        <v>0</v>
      </c>
    </row>
    <row r="49" spans="1:56" x14ac:dyDescent="0.3">
      <c r="A49" t="str">
        <f>injury_attenuated!A49</f>
        <v>Khris Middleton</v>
      </c>
      <c r="B49">
        <f>injury_attenuated!B49</f>
        <v>0.366869918699187</v>
      </c>
      <c r="C49">
        <f>injury_attenuated!C49</f>
        <v>1.5339024390243903</v>
      </c>
      <c r="D49">
        <f>injury_attenuated!D49</f>
        <v>0.46276422764227643</v>
      </c>
      <c r="E49">
        <f>injury_attenuated!E49</f>
        <v>0.95947154471544738</v>
      </c>
      <c r="F49">
        <f>injury_attenuated!F49</f>
        <v>0.33024390243902446</v>
      </c>
      <c r="G49">
        <f>injury_attenuated!G49</f>
        <v>1.2867886178861789</v>
      </c>
      <c r="H49">
        <f>injury_attenuated!H49</f>
        <v>0.46406504065040655</v>
      </c>
      <c r="I49">
        <f>injury_attenuated!I49</f>
        <v>-1.0415447154471544</v>
      </c>
      <c r="J49">
        <f>injury_attenuated!J49</f>
        <v>-1.1274390243902439</v>
      </c>
      <c r="K49">
        <f t="shared" si="12"/>
        <v>1.7012195121951226</v>
      </c>
      <c r="L49">
        <f t="shared" si="13"/>
        <v>4.3625609756097568</v>
      </c>
      <c r="M49">
        <f t="shared" si="14"/>
        <v>1.9483333333333335</v>
      </c>
      <c r="N49">
        <f t="shared" si="15"/>
        <v>3.2351219512195128</v>
      </c>
      <c r="O49">
        <f t="shared" si="16"/>
        <v>4.2766666666666673</v>
      </c>
      <c r="P49" s="1" t="str">
        <f>VLOOKUP($A49, 'auction in'!$A$2:$C$218, 3, FALSE)</f>
        <v>_______</v>
      </c>
      <c r="Q49" s="3">
        <f>VLOOKUP($A49, 'auction in'!$A$2:$B$218, 2, FALSE)</f>
        <v>22.42517689526391</v>
      </c>
      <c r="R49" t="str">
        <f>trueraw!C48</f>
        <v xml:space="preserve"> SF, SG</v>
      </c>
      <c r="S49" t="str">
        <f>trueraw!D48</f>
        <v>MIL</v>
      </c>
      <c r="T49">
        <f>trueraw!E48</f>
        <v>75</v>
      </c>
      <c r="U49">
        <f>trueraw!F48</f>
        <v>33.1</v>
      </c>
      <c r="V49">
        <v>1</v>
      </c>
      <c r="W49">
        <f t="shared" si="31"/>
        <v>1</v>
      </c>
      <c r="X49">
        <f t="shared" si="31"/>
        <v>0</v>
      </c>
      <c r="Y49">
        <f t="shared" si="31"/>
        <v>0</v>
      </c>
      <c r="Z49">
        <f t="shared" si="31"/>
        <v>0</v>
      </c>
      <c r="AA49">
        <f t="shared" si="31"/>
        <v>0</v>
      </c>
      <c r="AB49">
        <f t="shared" si="31"/>
        <v>0</v>
      </c>
      <c r="AC49">
        <f t="shared" si="31"/>
        <v>0</v>
      </c>
      <c r="AD49">
        <f t="shared" si="31"/>
        <v>0</v>
      </c>
      <c r="AE49">
        <f t="shared" si="31"/>
        <v>0</v>
      </c>
      <c r="AF49">
        <f t="shared" si="31"/>
        <v>0</v>
      </c>
      <c r="AG49">
        <f t="shared" si="31"/>
        <v>0</v>
      </c>
      <c r="AH49">
        <f t="shared" si="31"/>
        <v>0</v>
      </c>
      <c r="AI49">
        <f t="shared" si="31"/>
        <v>0</v>
      </c>
      <c r="AT49">
        <f t="shared" si="20"/>
        <v>3.2351219512195128</v>
      </c>
      <c r="AU49">
        <f t="shared" si="21"/>
        <v>0</v>
      </c>
      <c r="AV49">
        <f t="shared" si="22"/>
        <v>0</v>
      </c>
      <c r="AW49">
        <f t="shared" si="23"/>
        <v>0</v>
      </c>
      <c r="AX49">
        <f t="shared" si="24"/>
        <v>0</v>
      </c>
      <c r="AY49">
        <f t="shared" si="25"/>
        <v>0</v>
      </c>
      <c r="AZ49">
        <f t="shared" si="26"/>
        <v>0</v>
      </c>
      <c r="BA49">
        <f t="shared" si="27"/>
        <v>0</v>
      </c>
      <c r="BB49">
        <f t="shared" si="28"/>
        <v>0</v>
      </c>
      <c r="BC49">
        <f t="shared" si="29"/>
        <v>0</v>
      </c>
      <c r="BD49">
        <f t="shared" si="30"/>
        <v>0</v>
      </c>
    </row>
    <row r="50" spans="1:56" x14ac:dyDescent="0.3">
      <c r="A50" t="str">
        <f>injury_attenuated!A50</f>
        <v>Dejounte Murray</v>
      </c>
      <c r="B50">
        <f>injury_attenuated!B50</f>
        <v>-0.20439024390243904</v>
      </c>
      <c r="C50">
        <f>injury_attenuated!C50</f>
        <v>0.16317073170731708</v>
      </c>
      <c r="D50">
        <f>injury_attenuated!D50</f>
        <v>-0.8504065040650407</v>
      </c>
      <c r="E50">
        <f>injury_attenuated!E50</f>
        <v>0.34780487804878057</v>
      </c>
      <c r="F50">
        <f>injury_attenuated!F50</f>
        <v>0.91154471544715454</v>
      </c>
      <c r="G50">
        <f>injury_attenuated!G50</f>
        <v>2.0044715447154475</v>
      </c>
      <c r="H50">
        <f>injury_attenuated!H50</f>
        <v>1.7382113821138212</v>
      </c>
      <c r="I50">
        <f>injury_attenuated!I50</f>
        <v>-1.0474796747967481</v>
      </c>
      <c r="J50">
        <f>injury_attenuated!J50</f>
        <v>-0.14926829268292688</v>
      </c>
      <c r="K50">
        <f t="shared" si="12"/>
        <v>2.7504878048780488</v>
      </c>
      <c r="L50">
        <f t="shared" si="13"/>
        <v>3.0629268292682932</v>
      </c>
      <c r="M50">
        <f t="shared" si="14"/>
        <v>0.90918699186991869</v>
      </c>
      <c r="N50">
        <f t="shared" si="15"/>
        <v>2.9136585365853662</v>
      </c>
      <c r="O50">
        <f t="shared" si="16"/>
        <v>3.9611382113821145</v>
      </c>
      <c r="P50" s="1" t="str">
        <f>VLOOKUP($A50, 'auction in'!$A$2:$C$218, 3, FALSE)</f>
        <v>_______</v>
      </c>
      <c r="Q50" s="3">
        <f>VLOOKUP($A50, 'auction in'!$A$2:$B$218, 2, FALSE)</f>
        <v>20.296227622951044</v>
      </c>
      <c r="R50" t="str">
        <f>trueraw!C49</f>
        <v xml:space="preserve"> PG, SG</v>
      </c>
      <c r="S50" t="str">
        <f>trueraw!D49</f>
        <v>SAS</v>
      </c>
      <c r="T50">
        <f>trueraw!E49</f>
        <v>74</v>
      </c>
      <c r="U50">
        <f>trueraw!F49</f>
        <v>33.4</v>
      </c>
      <c r="V50">
        <v>1</v>
      </c>
      <c r="W50">
        <f t="shared" si="31"/>
        <v>1</v>
      </c>
      <c r="X50">
        <f t="shared" si="31"/>
        <v>0</v>
      </c>
      <c r="Y50">
        <f t="shared" si="31"/>
        <v>0</v>
      </c>
      <c r="Z50">
        <f t="shared" si="31"/>
        <v>0</v>
      </c>
      <c r="AA50">
        <f t="shared" si="31"/>
        <v>0</v>
      </c>
      <c r="AB50">
        <f t="shared" si="31"/>
        <v>0</v>
      </c>
      <c r="AC50">
        <f t="shared" si="31"/>
        <v>0</v>
      </c>
      <c r="AD50">
        <f t="shared" si="31"/>
        <v>0</v>
      </c>
      <c r="AE50">
        <f t="shared" si="31"/>
        <v>0</v>
      </c>
      <c r="AF50">
        <f t="shared" si="31"/>
        <v>0</v>
      </c>
      <c r="AG50">
        <f t="shared" si="31"/>
        <v>0</v>
      </c>
      <c r="AH50">
        <f t="shared" si="31"/>
        <v>0</v>
      </c>
      <c r="AI50">
        <f t="shared" si="31"/>
        <v>0</v>
      </c>
      <c r="AT50">
        <f t="shared" si="20"/>
        <v>2.9136585365853662</v>
      </c>
      <c r="AU50">
        <f t="shared" si="21"/>
        <v>0</v>
      </c>
      <c r="AV50">
        <f t="shared" si="22"/>
        <v>0</v>
      </c>
      <c r="AW50">
        <f t="shared" si="23"/>
        <v>0</v>
      </c>
      <c r="AX50">
        <f t="shared" si="24"/>
        <v>0</v>
      </c>
      <c r="AY50">
        <f t="shared" si="25"/>
        <v>0</v>
      </c>
      <c r="AZ50">
        <f t="shared" si="26"/>
        <v>0</v>
      </c>
      <c r="BA50">
        <f t="shared" si="27"/>
        <v>0</v>
      </c>
      <c r="BB50">
        <f t="shared" si="28"/>
        <v>0</v>
      </c>
      <c r="BC50">
        <f t="shared" si="29"/>
        <v>0</v>
      </c>
      <c r="BD50">
        <f t="shared" si="30"/>
        <v>0</v>
      </c>
    </row>
    <row r="51" spans="1:56" x14ac:dyDescent="0.3">
      <c r="A51" t="str">
        <f>injury_attenuated!A51</f>
        <v>Jakob Poeltl</v>
      </c>
      <c r="B51">
        <f>injury_attenuated!B51</f>
        <v>2.1409756097560981</v>
      </c>
      <c r="C51">
        <f>injury_attenuated!C51</f>
        <v>-1.5193089430894309</v>
      </c>
      <c r="D51">
        <f>injury_attenuated!D51</f>
        <v>-1.8059756097560977</v>
      </c>
      <c r="E51">
        <f>injury_attenuated!E51</f>
        <v>-0.59439024390243911</v>
      </c>
      <c r="F51">
        <f>injury_attenuated!F51</f>
        <v>1.7780487804878049</v>
      </c>
      <c r="G51">
        <f>injury_attenuated!G51</f>
        <v>-0.32386178861788617</v>
      </c>
      <c r="H51">
        <f>injury_attenuated!H51</f>
        <v>-0.23593495934959352</v>
      </c>
      <c r="I51">
        <f>injury_attenuated!I51</f>
        <v>3.4376422764227645</v>
      </c>
      <c r="J51">
        <f>injury_attenuated!J51</f>
        <v>0.24256097560975612</v>
      </c>
      <c r="K51">
        <f t="shared" si="12"/>
        <v>4.6390650406504079</v>
      </c>
      <c r="L51">
        <f t="shared" si="13"/>
        <v>2.8771951219512202</v>
      </c>
      <c r="M51">
        <f t="shared" si="14"/>
        <v>3.4436178861788624</v>
      </c>
      <c r="N51">
        <f t="shared" si="15"/>
        <v>3.1197560975609764</v>
      </c>
      <c r="O51">
        <f t="shared" si="16"/>
        <v>-0.31788617886178827</v>
      </c>
      <c r="P51" s="1" t="str">
        <f>VLOOKUP($A51, 'auction in'!$A$2:$C$218, 3, FALSE)</f>
        <v>_______</v>
      </c>
      <c r="Q51" s="3">
        <f>VLOOKUP($A51, 'auction in'!$A$2:$B$218, 2, FALSE)</f>
        <v>21.661145783121281</v>
      </c>
      <c r="R51" t="str">
        <f>trueraw!C50</f>
        <v xml:space="preserve"> C</v>
      </c>
      <c r="S51" t="str">
        <f>trueraw!D50</f>
        <v>SAS</v>
      </c>
      <c r="T51">
        <f>trueraw!E50</f>
        <v>77</v>
      </c>
      <c r="U51">
        <f>trueraw!F50</f>
        <v>31.3</v>
      </c>
      <c r="V51">
        <v>1</v>
      </c>
      <c r="W51">
        <f t="shared" si="31"/>
        <v>1</v>
      </c>
      <c r="X51">
        <f t="shared" si="31"/>
        <v>0</v>
      </c>
      <c r="Y51">
        <f t="shared" si="31"/>
        <v>0</v>
      </c>
      <c r="Z51">
        <f t="shared" si="31"/>
        <v>0</v>
      </c>
      <c r="AA51">
        <f t="shared" si="31"/>
        <v>0</v>
      </c>
      <c r="AB51">
        <f t="shared" si="31"/>
        <v>0</v>
      </c>
      <c r="AC51">
        <f t="shared" si="31"/>
        <v>0</v>
      </c>
      <c r="AD51">
        <f t="shared" si="31"/>
        <v>0</v>
      </c>
      <c r="AE51">
        <f t="shared" si="31"/>
        <v>0</v>
      </c>
      <c r="AF51">
        <f t="shared" si="31"/>
        <v>0</v>
      </c>
      <c r="AG51">
        <f t="shared" si="31"/>
        <v>0</v>
      </c>
      <c r="AH51">
        <f t="shared" si="31"/>
        <v>0</v>
      </c>
      <c r="AI51">
        <f t="shared" si="31"/>
        <v>0</v>
      </c>
      <c r="AT51">
        <f t="shared" si="20"/>
        <v>3.1197560975609764</v>
      </c>
      <c r="AU51">
        <f t="shared" si="21"/>
        <v>0</v>
      </c>
      <c r="AV51">
        <f t="shared" si="22"/>
        <v>0</v>
      </c>
      <c r="AW51">
        <f t="shared" si="23"/>
        <v>0</v>
      </c>
      <c r="AX51">
        <f t="shared" si="24"/>
        <v>0</v>
      </c>
      <c r="AY51">
        <f t="shared" si="25"/>
        <v>0</v>
      </c>
      <c r="AZ51">
        <f t="shared" si="26"/>
        <v>0</v>
      </c>
      <c r="BA51">
        <f t="shared" si="27"/>
        <v>0</v>
      </c>
      <c r="BB51">
        <f t="shared" si="28"/>
        <v>0</v>
      </c>
      <c r="BC51">
        <f t="shared" si="29"/>
        <v>0</v>
      </c>
      <c r="BD51">
        <f t="shared" si="30"/>
        <v>0</v>
      </c>
    </row>
    <row r="52" spans="1:56" x14ac:dyDescent="0.3">
      <c r="A52" t="str">
        <f>injury_attenuated!A52</f>
        <v>Gordon Hayward</v>
      </c>
      <c r="B52">
        <f>injury_attenuated!B52</f>
        <v>0.31658536585365854</v>
      </c>
      <c r="C52">
        <f>injury_attenuated!C52</f>
        <v>1.3086178861788618</v>
      </c>
      <c r="D52">
        <f>injury_attenuated!D52</f>
        <v>1.5447154471544711E-2</v>
      </c>
      <c r="E52">
        <f>injury_attenuated!E52</f>
        <v>0.6580487804878048</v>
      </c>
      <c r="F52">
        <f>injury_attenuated!F52</f>
        <v>7.7886178861788613E-2</v>
      </c>
      <c r="G52">
        <f>injury_attenuated!G52</f>
        <v>0.47512195121951223</v>
      </c>
      <c r="H52">
        <f>injury_attenuated!H52</f>
        <v>0.51560975609756099</v>
      </c>
      <c r="I52">
        <f>injury_attenuated!I52</f>
        <v>-0.67756097560975603</v>
      </c>
      <c r="J52">
        <f>injury_attenuated!J52</f>
        <v>-0.37186991869918695</v>
      </c>
      <c r="K52">
        <f t="shared" si="12"/>
        <v>1.0092682926829268</v>
      </c>
      <c r="L52">
        <f t="shared" si="13"/>
        <v>2.6897560975609762</v>
      </c>
      <c r="M52">
        <f t="shared" si="14"/>
        <v>1.8427642276422769</v>
      </c>
      <c r="N52">
        <f t="shared" si="15"/>
        <v>2.317886178861789</v>
      </c>
      <c r="O52">
        <f t="shared" si="16"/>
        <v>2.9954471544715453</v>
      </c>
      <c r="P52" s="1" t="str">
        <f>VLOOKUP($A52, 'auction in'!$A$2:$C$218, 3, FALSE)</f>
        <v>_______</v>
      </c>
      <c r="Q52" s="3">
        <f>VLOOKUP($A52, 'auction in'!$A$2:$B$218, 2, FALSE)</f>
        <v>16.35061804593823</v>
      </c>
      <c r="R52" t="str">
        <f>trueraw!C51</f>
        <v xml:space="preserve"> SF</v>
      </c>
      <c r="S52" t="str">
        <f>trueraw!D51</f>
        <v>CHA</v>
      </c>
      <c r="T52">
        <f>trueraw!E51</f>
        <v>68</v>
      </c>
      <c r="U52">
        <f>trueraw!F51</f>
        <v>33.1</v>
      </c>
      <c r="V52">
        <v>1</v>
      </c>
      <c r="W52">
        <f t="shared" si="31"/>
        <v>1</v>
      </c>
      <c r="X52">
        <f t="shared" si="31"/>
        <v>0</v>
      </c>
      <c r="Y52">
        <f t="shared" si="31"/>
        <v>0</v>
      </c>
      <c r="Z52">
        <f t="shared" si="31"/>
        <v>0</v>
      </c>
      <c r="AA52">
        <f t="shared" si="31"/>
        <v>0</v>
      </c>
      <c r="AB52">
        <f t="shared" si="31"/>
        <v>0</v>
      </c>
      <c r="AC52">
        <f t="shared" si="31"/>
        <v>0</v>
      </c>
      <c r="AD52">
        <f t="shared" si="31"/>
        <v>0</v>
      </c>
      <c r="AE52">
        <f t="shared" si="31"/>
        <v>0</v>
      </c>
      <c r="AF52">
        <f t="shared" si="31"/>
        <v>0</v>
      </c>
      <c r="AG52">
        <f t="shared" si="31"/>
        <v>0</v>
      </c>
      <c r="AH52">
        <f t="shared" si="31"/>
        <v>0</v>
      </c>
      <c r="AI52">
        <f t="shared" si="31"/>
        <v>0</v>
      </c>
      <c r="AT52">
        <f t="shared" si="20"/>
        <v>2.317886178861789</v>
      </c>
      <c r="AU52">
        <f t="shared" si="21"/>
        <v>0</v>
      </c>
      <c r="AV52">
        <f t="shared" si="22"/>
        <v>0</v>
      </c>
      <c r="AW52">
        <f t="shared" si="23"/>
        <v>0</v>
      </c>
      <c r="AX52">
        <f t="shared" si="24"/>
        <v>0</v>
      </c>
      <c r="AY52">
        <f t="shared" si="25"/>
        <v>0</v>
      </c>
      <c r="AZ52">
        <f t="shared" si="26"/>
        <v>0</v>
      </c>
      <c r="BA52">
        <f t="shared" si="27"/>
        <v>0</v>
      </c>
      <c r="BB52">
        <f t="shared" si="28"/>
        <v>0</v>
      </c>
      <c r="BC52">
        <f t="shared" si="29"/>
        <v>0</v>
      </c>
      <c r="BD52">
        <f t="shared" si="30"/>
        <v>0</v>
      </c>
    </row>
    <row r="53" spans="1:56" x14ac:dyDescent="0.3">
      <c r="A53" t="str">
        <f>injury_attenuated!A53</f>
        <v>Julius Randle</v>
      </c>
      <c r="B53">
        <f>injury_attenuated!B53</f>
        <v>1.5081300813008132E-2</v>
      </c>
      <c r="C53">
        <f>injury_attenuated!C53</f>
        <v>0.88089430894308951</v>
      </c>
      <c r="D53">
        <f>injury_attenuated!D53</f>
        <v>0.53544715447154478</v>
      </c>
      <c r="E53">
        <f>injury_attenuated!E53</f>
        <v>1.3551626016260163</v>
      </c>
      <c r="F53">
        <f>injury_attenuated!F53</f>
        <v>1.9445934959349593</v>
      </c>
      <c r="G53">
        <f>injury_attenuated!G53</f>
        <v>1.0084959349593499</v>
      </c>
      <c r="H53">
        <f>injury_attenuated!H53</f>
        <v>-0.12817073170731708</v>
      </c>
      <c r="I53">
        <f>injury_attenuated!I53</f>
        <v>-0.60841463414634145</v>
      </c>
      <c r="J53">
        <f>injury_attenuated!J53</f>
        <v>-1.9617073170731711</v>
      </c>
      <c r="K53">
        <f t="shared" si="12"/>
        <v>2.1604878048780489</v>
      </c>
      <c r="L53">
        <f t="shared" si="13"/>
        <v>5.0030894308943097</v>
      </c>
      <c r="M53">
        <f t="shared" si="14"/>
        <v>2.0328861788617885</v>
      </c>
      <c r="N53">
        <f t="shared" si="15"/>
        <v>3.0413821138211388</v>
      </c>
      <c r="O53">
        <f t="shared" si="16"/>
        <v>3.6497967479674802</v>
      </c>
      <c r="P53" s="1" t="str">
        <f>VLOOKUP($A53, 'auction in'!$A$2:$C$218, 3, FALSE)</f>
        <v>_______</v>
      </c>
      <c r="Q53" s="3">
        <f>VLOOKUP($A53, 'auction in'!$A$2:$B$218, 2, FALSE)</f>
        <v>21.142099981778436</v>
      </c>
      <c r="R53" t="str">
        <f>trueraw!C52</f>
        <v xml:space="preserve"> PF</v>
      </c>
      <c r="S53" t="str">
        <f>trueraw!D52</f>
        <v>NYK</v>
      </c>
      <c r="T53">
        <f>trueraw!E52</f>
        <v>77</v>
      </c>
      <c r="U53">
        <f>trueraw!F52</f>
        <v>36.4</v>
      </c>
      <c r="V53">
        <v>1</v>
      </c>
      <c r="W53">
        <f t="shared" ref="W53:AI68" si="32">IF(EXACT($P53, W$2), 1, 0)</f>
        <v>1</v>
      </c>
      <c r="X53">
        <f t="shared" si="32"/>
        <v>0</v>
      </c>
      <c r="Y53">
        <f t="shared" si="32"/>
        <v>0</v>
      </c>
      <c r="Z53">
        <f t="shared" si="32"/>
        <v>0</v>
      </c>
      <c r="AA53">
        <f t="shared" si="32"/>
        <v>0</v>
      </c>
      <c r="AB53">
        <f t="shared" si="32"/>
        <v>0</v>
      </c>
      <c r="AC53">
        <f t="shared" si="32"/>
        <v>0</v>
      </c>
      <c r="AD53">
        <f t="shared" si="32"/>
        <v>0</v>
      </c>
      <c r="AE53">
        <f t="shared" si="32"/>
        <v>0</v>
      </c>
      <c r="AF53">
        <f t="shared" si="32"/>
        <v>0</v>
      </c>
      <c r="AG53">
        <f t="shared" si="32"/>
        <v>0</v>
      </c>
      <c r="AH53">
        <f t="shared" si="31"/>
        <v>0</v>
      </c>
      <c r="AI53">
        <f t="shared" si="31"/>
        <v>0</v>
      </c>
      <c r="AT53">
        <f t="shared" si="20"/>
        <v>3.0413821138211388</v>
      </c>
      <c r="AU53">
        <f t="shared" si="21"/>
        <v>0</v>
      </c>
      <c r="AV53">
        <f t="shared" si="22"/>
        <v>0</v>
      </c>
      <c r="AW53">
        <f t="shared" si="23"/>
        <v>0</v>
      </c>
      <c r="AX53">
        <f t="shared" si="24"/>
        <v>0</v>
      </c>
      <c r="AY53">
        <f t="shared" si="25"/>
        <v>0</v>
      </c>
      <c r="AZ53">
        <f t="shared" si="26"/>
        <v>0</v>
      </c>
      <c r="BA53">
        <f t="shared" si="27"/>
        <v>0</v>
      </c>
      <c r="BB53">
        <f t="shared" si="28"/>
        <v>0</v>
      </c>
      <c r="BC53">
        <f t="shared" si="29"/>
        <v>0</v>
      </c>
      <c r="BD53">
        <f t="shared" si="30"/>
        <v>0</v>
      </c>
    </row>
    <row r="54" spans="1:56" x14ac:dyDescent="0.3">
      <c r="A54" t="str">
        <f>injury_attenuated!A54</f>
        <v>Bogdan Bogdanovic</v>
      </c>
      <c r="B54">
        <f>injury_attenuated!B54</f>
        <v>0.37317073170731707</v>
      </c>
      <c r="C54">
        <f>injury_attenuated!C54</f>
        <v>0.47869918699186997</v>
      </c>
      <c r="D54">
        <f>injury_attenuated!D54</f>
        <v>1.4772357723577236</v>
      </c>
      <c r="E54">
        <f>injury_attenuated!E54</f>
        <v>0.23365853658536587</v>
      </c>
      <c r="F54">
        <f>injury_attenuated!F54</f>
        <v>-0.74260162601626023</v>
      </c>
      <c r="G54">
        <f>injury_attenuated!G54</f>
        <v>0.12617886178861787</v>
      </c>
      <c r="H54">
        <f>injury_attenuated!H54</f>
        <v>0.32699186991869922</v>
      </c>
      <c r="I54">
        <f>injury_attenuated!I54</f>
        <v>-0.65869918699187002</v>
      </c>
      <c r="J54">
        <f>injury_attenuated!J54</f>
        <v>0.59951219512195131</v>
      </c>
      <c r="K54">
        <f t="shared" si="12"/>
        <v>1.7354471544715446</v>
      </c>
      <c r="L54">
        <f t="shared" si="13"/>
        <v>1.6146341463414635</v>
      </c>
      <c r="M54">
        <f t="shared" si="14"/>
        <v>2.0879674796747967</v>
      </c>
      <c r="N54">
        <f t="shared" si="15"/>
        <v>2.2141463414634148</v>
      </c>
      <c r="O54">
        <f t="shared" si="16"/>
        <v>2.8728455284552847</v>
      </c>
      <c r="P54" s="1" t="str">
        <f>VLOOKUP($A54, 'auction in'!$A$2:$C$218, 3, FALSE)</f>
        <v>_______</v>
      </c>
      <c r="Q54" s="3">
        <f>VLOOKUP($A54, 'auction in'!$A$2:$B$218, 2, FALSE)</f>
        <v>15.663582317189817</v>
      </c>
      <c r="R54" t="str">
        <f>trueraw!C53</f>
        <v xml:space="preserve"> SG, SF</v>
      </c>
      <c r="S54" t="str">
        <f>trueraw!D53</f>
        <v>ATL</v>
      </c>
      <c r="T54">
        <f>trueraw!E53</f>
        <v>68</v>
      </c>
      <c r="U54">
        <f>trueraw!F53</f>
        <v>29.6</v>
      </c>
      <c r="V54">
        <v>1</v>
      </c>
      <c r="W54">
        <f t="shared" si="32"/>
        <v>1</v>
      </c>
      <c r="X54">
        <f t="shared" si="32"/>
        <v>0</v>
      </c>
      <c r="Y54">
        <f t="shared" si="32"/>
        <v>0</v>
      </c>
      <c r="Z54">
        <f t="shared" si="32"/>
        <v>0</v>
      </c>
      <c r="AA54">
        <f t="shared" si="32"/>
        <v>0</v>
      </c>
      <c r="AB54">
        <f t="shared" si="32"/>
        <v>0</v>
      </c>
      <c r="AC54">
        <f t="shared" si="32"/>
        <v>0</v>
      </c>
      <c r="AD54">
        <f t="shared" si="32"/>
        <v>0</v>
      </c>
      <c r="AE54">
        <f t="shared" si="32"/>
        <v>0</v>
      </c>
      <c r="AF54">
        <f t="shared" si="32"/>
        <v>0</v>
      </c>
      <c r="AG54">
        <f t="shared" si="32"/>
        <v>0</v>
      </c>
      <c r="AH54">
        <f t="shared" si="31"/>
        <v>0</v>
      </c>
      <c r="AI54">
        <f t="shared" si="31"/>
        <v>0</v>
      </c>
      <c r="AT54">
        <f t="shared" si="20"/>
        <v>2.2141463414634148</v>
      </c>
      <c r="AU54">
        <f t="shared" si="21"/>
        <v>0</v>
      </c>
      <c r="AV54">
        <f t="shared" si="22"/>
        <v>0</v>
      </c>
      <c r="AW54">
        <f t="shared" si="23"/>
        <v>0</v>
      </c>
      <c r="AX54">
        <f t="shared" si="24"/>
        <v>0</v>
      </c>
      <c r="AY54">
        <f t="shared" si="25"/>
        <v>0</v>
      </c>
      <c r="AZ54">
        <f t="shared" si="26"/>
        <v>0</v>
      </c>
      <c r="BA54">
        <f t="shared" si="27"/>
        <v>0</v>
      </c>
      <c r="BB54">
        <f t="shared" si="28"/>
        <v>0</v>
      </c>
      <c r="BC54">
        <f t="shared" si="29"/>
        <v>0</v>
      </c>
      <c r="BD54">
        <f t="shared" si="30"/>
        <v>0</v>
      </c>
    </row>
    <row r="55" spans="1:56" x14ac:dyDescent="0.3">
      <c r="A55" t="str">
        <f>injury_attenuated!A55</f>
        <v>Pascal Siakam</v>
      </c>
      <c r="B55">
        <f>injury_attenuated!B55</f>
        <v>-0.25670731707317074</v>
      </c>
      <c r="C55">
        <f>injury_attenuated!C55</f>
        <v>1.075</v>
      </c>
      <c r="D55">
        <f>injury_attenuated!D55</f>
        <v>-0.7117073170731707</v>
      </c>
      <c r="E55">
        <f>injury_attenuated!E55</f>
        <v>0.66073170731707309</v>
      </c>
      <c r="F55">
        <f>injury_attenuated!F55</f>
        <v>0.40532520325203253</v>
      </c>
      <c r="G55">
        <f>injury_attenuated!G55</f>
        <v>0.50658536585365854</v>
      </c>
      <c r="H55">
        <f>injury_attenuated!H55</f>
        <v>2.605691056910564E-2</v>
      </c>
      <c r="I55">
        <f>injury_attenuated!I55</f>
        <v>4.1951219512195076E-2</v>
      </c>
      <c r="J55">
        <f>injury_attenuated!J55</f>
        <v>-0.39365853658536576</v>
      </c>
      <c r="K55">
        <f t="shared" si="12"/>
        <v>0.2785772357723576</v>
      </c>
      <c r="L55">
        <f t="shared" si="13"/>
        <v>1.7472357723577234</v>
      </c>
      <c r="M55">
        <f t="shared" si="14"/>
        <v>0.84699186991869913</v>
      </c>
      <c r="N55">
        <f t="shared" si="15"/>
        <v>1.3535772357723577</v>
      </c>
      <c r="O55">
        <f t="shared" si="16"/>
        <v>1.3116260162601625</v>
      </c>
      <c r="P55" s="1" t="str">
        <f>VLOOKUP($A55, 'auction in'!$A$2:$C$218, 3, FALSE)</f>
        <v>_______</v>
      </c>
      <c r="Q55" s="3">
        <f>VLOOKUP($A55, 'auction in'!$A$2:$B$218, 2, FALSE)</f>
        <v>9.96430865825414</v>
      </c>
      <c r="R55" t="str">
        <f>trueraw!C54</f>
        <v xml:space="preserve"> PF</v>
      </c>
      <c r="S55" t="str">
        <f>trueraw!D54</f>
        <v>TOR</v>
      </c>
      <c r="T55">
        <f>trueraw!E54</f>
        <v>59</v>
      </c>
      <c r="U55">
        <f>trueraw!F54</f>
        <v>34.5</v>
      </c>
      <c r="V55">
        <v>1</v>
      </c>
      <c r="W55">
        <f t="shared" si="32"/>
        <v>1</v>
      </c>
      <c r="X55">
        <f t="shared" si="32"/>
        <v>0</v>
      </c>
      <c r="Y55">
        <f t="shared" si="32"/>
        <v>0</v>
      </c>
      <c r="Z55">
        <f t="shared" si="32"/>
        <v>0</v>
      </c>
      <c r="AA55">
        <f t="shared" si="32"/>
        <v>0</v>
      </c>
      <c r="AB55">
        <f t="shared" si="32"/>
        <v>0</v>
      </c>
      <c r="AC55">
        <f t="shared" si="32"/>
        <v>0</v>
      </c>
      <c r="AD55">
        <f t="shared" si="32"/>
        <v>0</v>
      </c>
      <c r="AE55">
        <f t="shared" si="32"/>
        <v>0</v>
      </c>
      <c r="AF55">
        <f t="shared" si="32"/>
        <v>0</v>
      </c>
      <c r="AG55">
        <f t="shared" si="32"/>
        <v>0</v>
      </c>
      <c r="AH55">
        <f t="shared" si="31"/>
        <v>0</v>
      </c>
      <c r="AI55">
        <f t="shared" si="31"/>
        <v>0</v>
      </c>
      <c r="AT55">
        <f t="shared" si="20"/>
        <v>1.3535772357723577</v>
      </c>
      <c r="AU55">
        <f t="shared" si="21"/>
        <v>0</v>
      </c>
      <c r="AV55">
        <f t="shared" si="22"/>
        <v>0</v>
      </c>
      <c r="AW55">
        <f t="shared" si="23"/>
        <v>0</v>
      </c>
      <c r="AX55">
        <f t="shared" si="24"/>
        <v>0</v>
      </c>
      <c r="AY55">
        <f t="shared" si="25"/>
        <v>0</v>
      </c>
      <c r="AZ55">
        <f t="shared" si="26"/>
        <v>0</v>
      </c>
      <c r="BA55">
        <f t="shared" si="27"/>
        <v>0</v>
      </c>
      <c r="BB55">
        <f t="shared" si="28"/>
        <v>0</v>
      </c>
      <c r="BC55">
        <f t="shared" si="29"/>
        <v>0</v>
      </c>
      <c r="BD55">
        <f t="shared" si="30"/>
        <v>0</v>
      </c>
    </row>
    <row r="56" spans="1:56" x14ac:dyDescent="0.3">
      <c r="A56" t="str">
        <f>injury_attenuated!A56</f>
        <v>Lonzo Ball</v>
      </c>
      <c r="B56">
        <f>injury_attenuated!B56</f>
        <v>-1.0336585365853659</v>
      </c>
      <c r="C56">
        <f>injury_attenuated!C56</f>
        <v>-3.0487804878048776E-2</v>
      </c>
      <c r="D56">
        <f>injury_attenuated!D56</f>
        <v>1.2446341463414634</v>
      </c>
      <c r="E56">
        <f>injury_attenuated!E56</f>
        <v>1.4878048780487846E-2</v>
      </c>
      <c r="F56">
        <f>injury_attenuated!F56</f>
        <v>-0.19999999999999996</v>
      </c>
      <c r="G56">
        <f>injury_attenuated!G56</f>
        <v>1.4936585365853658</v>
      </c>
      <c r="H56">
        <f>injury_attenuated!H56</f>
        <v>1.4370731707317073</v>
      </c>
      <c r="I56">
        <f>injury_attenuated!I56</f>
        <v>5.1219512195121955E-2</v>
      </c>
      <c r="J56">
        <f>injury_attenuated!J56</f>
        <v>-0.68317073170731701</v>
      </c>
      <c r="K56">
        <f t="shared" si="12"/>
        <v>2.324634146341463</v>
      </c>
      <c r="L56">
        <f t="shared" si="13"/>
        <v>2.9773170731707315</v>
      </c>
      <c r="M56">
        <f t="shared" si="14"/>
        <v>0.80048780487804883</v>
      </c>
      <c r="N56">
        <f t="shared" si="15"/>
        <v>2.2941463414634145</v>
      </c>
      <c r="O56">
        <f t="shared" si="16"/>
        <v>2.2429268292682925</v>
      </c>
      <c r="P56" s="1" t="str">
        <f>VLOOKUP($A56, 'auction in'!$A$2:$C$218, 3, FALSE)</f>
        <v>_______</v>
      </c>
      <c r="Q56" s="3">
        <f>VLOOKUP($A56, 'auction in'!$A$2:$B$218, 2, FALSE)</f>
        <v>16.19339670362276</v>
      </c>
      <c r="R56" t="str">
        <f>trueraw!C55</f>
        <v xml:space="preserve"> PG</v>
      </c>
      <c r="S56" t="str">
        <f>trueraw!D55</f>
        <v>CHI</v>
      </c>
      <c r="T56">
        <f>trueraw!E55</f>
        <v>70</v>
      </c>
      <c r="U56">
        <f>trueraw!F55</f>
        <v>33.1</v>
      </c>
      <c r="V56">
        <v>1</v>
      </c>
      <c r="W56">
        <f t="shared" si="32"/>
        <v>1</v>
      </c>
      <c r="X56">
        <f t="shared" si="32"/>
        <v>0</v>
      </c>
      <c r="Y56">
        <f t="shared" si="32"/>
        <v>0</v>
      </c>
      <c r="Z56">
        <f t="shared" si="32"/>
        <v>0</v>
      </c>
      <c r="AA56">
        <f t="shared" si="32"/>
        <v>0</v>
      </c>
      <c r="AB56">
        <f t="shared" si="32"/>
        <v>0</v>
      </c>
      <c r="AC56">
        <f t="shared" si="32"/>
        <v>0</v>
      </c>
      <c r="AD56">
        <f t="shared" si="32"/>
        <v>0</v>
      </c>
      <c r="AE56">
        <f t="shared" si="32"/>
        <v>0</v>
      </c>
      <c r="AF56">
        <f t="shared" si="32"/>
        <v>0</v>
      </c>
      <c r="AG56">
        <f t="shared" si="32"/>
        <v>0</v>
      </c>
      <c r="AH56">
        <f t="shared" si="31"/>
        <v>0</v>
      </c>
      <c r="AI56">
        <f t="shared" si="31"/>
        <v>0</v>
      </c>
      <c r="AT56">
        <f t="shared" si="20"/>
        <v>2.2941463414634145</v>
      </c>
      <c r="AU56">
        <f t="shared" si="21"/>
        <v>0</v>
      </c>
      <c r="AV56">
        <f t="shared" si="22"/>
        <v>0</v>
      </c>
      <c r="AW56">
        <f t="shared" si="23"/>
        <v>0</v>
      </c>
      <c r="AX56">
        <f t="shared" si="24"/>
        <v>0</v>
      </c>
      <c r="AY56">
        <f t="shared" si="25"/>
        <v>0</v>
      </c>
      <c r="AZ56">
        <f t="shared" si="26"/>
        <v>0</v>
      </c>
      <c r="BA56">
        <f t="shared" si="27"/>
        <v>0</v>
      </c>
      <c r="BB56">
        <f t="shared" si="28"/>
        <v>0</v>
      </c>
      <c r="BC56">
        <f t="shared" si="29"/>
        <v>0</v>
      </c>
      <c r="BD56">
        <f t="shared" si="30"/>
        <v>0</v>
      </c>
    </row>
    <row r="57" spans="1:56" x14ac:dyDescent="0.3">
      <c r="A57" t="str">
        <f>injury_attenuated!A57</f>
        <v>Mike Conley</v>
      </c>
      <c r="B57">
        <f>injury_attenuated!B57</f>
        <v>-0.39073170731707318</v>
      </c>
      <c r="C57">
        <f>injury_attenuated!C57</f>
        <v>0.87479674796747975</v>
      </c>
      <c r="D57">
        <f>injury_attenuated!D57</f>
        <v>0.82650406504065055</v>
      </c>
      <c r="E57">
        <f>injury_attenuated!E57</f>
        <v>0.18650406504065045</v>
      </c>
      <c r="F57">
        <f>injury_attenuated!F57</f>
        <v>-0.83691056910569106</v>
      </c>
      <c r="G57">
        <f>injury_attenuated!G57</f>
        <v>1.4465040650406504</v>
      </c>
      <c r="H57">
        <f>injury_attenuated!H57</f>
        <v>0.88341463414634136</v>
      </c>
      <c r="I57">
        <f>injury_attenuated!I57</f>
        <v>-0.87560975609756109</v>
      </c>
      <c r="J57">
        <f>injury_attenuated!J57</f>
        <v>-0.164390243902439</v>
      </c>
      <c r="K57">
        <f t="shared" si="12"/>
        <v>1.0752845528455284</v>
      </c>
      <c r="L57">
        <f t="shared" si="13"/>
        <v>2.114471544715447</v>
      </c>
      <c r="M57">
        <f t="shared" si="14"/>
        <v>0.5035772357723578</v>
      </c>
      <c r="N57">
        <f t="shared" si="15"/>
        <v>1.950081300813008</v>
      </c>
      <c r="O57">
        <f t="shared" si="16"/>
        <v>2.8256910569105691</v>
      </c>
      <c r="P57" s="1" t="str">
        <f>VLOOKUP($A57, 'auction in'!$A$2:$C$218, 3, FALSE)</f>
        <v>_______</v>
      </c>
      <c r="Q57" s="3">
        <f>VLOOKUP($A57, 'auction in'!$A$2:$B$218, 2, FALSE)</f>
        <v>13.9147640985575</v>
      </c>
      <c r="R57" t="str">
        <f>trueraw!C56</f>
        <v xml:space="preserve"> PG</v>
      </c>
      <c r="S57" t="str">
        <f>trueraw!D56</f>
        <v>UTA</v>
      </c>
      <c r="T57">
        <f>trueraw!E56</f>
        <v>68</v>
      </c>
      <c r="U57">
        <f>trueraw!F56</f>
        <v>29.5</v>
      </c>
      <c r="V57">
        <v>1</v>
      </c>
      <c r="W57">
        <f t="shared" si="32"/>
        <v>1</v>
      </c>
      <c r="X57">
        <f t="shared" si="32"/>
        <v>0</v>
      </c>
      <c r="Y57">
        <f t="shared" si="32"/>
        <v>0</v>
      </c>
      <c r="Z57">
        <f t="shared" si="32"/>
        <v>0</v>
      </c>
      <c r="AA57">
        <f t="shared" si="32"/>
        <v>0</v>
      </c>
      <c r="AB57">
        <f t="shared" si="32"/>
        <v>0</v>
      </c>
      <c r="AC57">
        <f t="shared" si="32"/>
        <v>0</v>
      </c>
      <c r="AD57">
        <f t="shared" si="32"/>
        <v>0</v>
      </c>
      <c r="AE57">
        <f t="shared" si="32"/>
        <v>0</v>
      </c>
      <c r="AF57">
        <f t="shared" si="32"/>
        <v>0</v>
      </c>
      <c r="AG57">
        <f t="shared" si="32"/>
        <v>0</v>
      </c>
      <c r="AH57">
        <f t="shared" si="31"/>
        <v>0</v>
      </c>
      <c r="AI57">
        <f t="shared" si="31"/>
        <v>0</v>
      </c>
      <c r="AT57">
        <f t="shared" si="20"/>
        <v>1.950081300813008</v>
      </c>
      <c r="AU57">
        <f t="shared" si="21"/>
        <v>0</v>
      </c>
      <c r="AV57">
        <f t="shared" si="22"/>
        <v>0</v>
      </c>
      <c r="AW57">
        <f t="shared" si="23"/>
        <v>0</v>
      </c>
      <c r="AX57">
        <f t="shared" si="24"/>
        <v>0</v>
      </c>
      <c r="AY57">
        <f t="shared" si="25"/>
        <v>0</v>
      </c>
      <c r="AZ57">
        <f t="shared" si="26"/>
        <v>0</v>
      </c>
      <c r="BA57">
        <f t="shared" si="27"/>
        <v>0</v>
      </c>
      <c r="BB57">
        <f t="shared" si="28"/>
        <v>0</v>
      </c>
      <c r="BC57">
        <f t="shared" si="29"/>
        <v>0</v>
      </c>
      <c r="BD57">
        <f t="shared" si="30"/>
        <v>0</v>
      </c>
    </row>
    <row r="58" spans="1:56" x14ac:dyDescent="0.3">
      <c r="A58" t="str">
        <f>injury_attenuated!A58</f>
        <v>Devin Booker</v>
      </c>
      <c r="B58">
        <f>injury_attenuated!B58</f>
        <v>0.80634146341463409</v>
      </c>
      <c r="C58">
        <f>injury_attenuated!C58</f>
        <v>2.1746341463414636</v>
      </c>
      <c r="D58">
        <f>injury_attenuated!D58</f>
        <v>0.21609756097560975</v>
      </c>
      <c r="E58">
        <f>injury_attenuated!E58</f>
        <v>1.8785365853658536</v>
      </c>
      <c r="F58">
        <f>injury_attenuated!F58</f>
        <v>-0.34390243902439022</v>
      </c>
      <c r="G58">
        <f>injury_attenuated!G58</f>
        <v>0.79707317073170736</v>
      </c>
      <c r="H58">
        <f>injury_attenuated!H58</f>
        <v>-0.28439024390243905</v>
      </c>
      <c r="I58">
        <f>injury_attenuated!I58</f>
        <v>-0.82097560975609751</v>
      </c>
      <c r="J58">
        <f>injury_attenuated!J58</f>
        <v>-1.8209756097560974</v>
      </c>
      <c r="K58">
        <f t="shared" si="12"/>
        <v>0.42780487804878098</v>
      </c>
      <c r="L58">
        <f t="shared" si="13"/>
        <v>4.4234146341463418</v>
      </c>
      <c r="M58">
        <f t="shared" si="14"/>
        <v>1.8053658536585373</v>
      </c>
      <c r="N58">
        <f t="shared" si="15"/>
        <v>2.6024390243902444</v>
      </c>
      <c r="O58">
        <f t="shared" si="16"/>
        <v>3.4234146341463423</v>
      </c>
      <c r="P58" s="1" t="str">
        <f>VLOOKUP($A58, 'auction in'!$A$2:$C$218, 3, FALSE)</f>
        <v>_______</v>
      </c>
      <c r="Q58" s="3">
        <f>VLOOKUP($A58, 'auction in'!$A$2:$B$218, 2, FALSE)</f>
        <v>18.235120436705813</v>
      </c>
      <c r="R58" t="str">
        <f>trueraw!C57</f>
        <v xml:space="preserve"> SG, PG</v>
      </c>
      <c r="S58" t="str">
        <f>trueraw!D57</f>
        <v>PHX</v>
      </c>
      <c r="T58">
        <f>trueraw!E57</f>
        <v>76</v>
      </c>
      <c r="U58">
        <f>trueraw!F57</f>
        <v>34.6</v>
      </c>
      <c r="V58">
        <v>1</v>
      </c>
      <c r="W58">
        <f t="shared" si="32"/>
        <v>1</v>
      </c>
      <c r="X58">
        <f t="shared" si="32"/>
        <v>0</v>
      </c>
      <c r="Y58">
        <f t="shared" si="32"/>
        <v>0</v>
      </c>
      <c r="Z58">
        <f t="shared" si="32"/>
        <v>0</v>
      </c>
      <c r="AA58">
        <f t="shared" si="32"/>
        <v>0</v>
      </c>
      <c r="AB58">
        <f t="shared" si="32"/>
        <v>0</v>
      </c>
      <c r="AC58">
        <f t="shared" si="32"/>
        <v>0</v>
      </c>
      <c r="AD58">
        <f t="shared" si="32"/>
        <v>0</v>
      </c>
      <c r="AE58">
        <f t="shared" si="32"/>
        <v>0</v>
      </c>
      <c r="AF58">
        <f t="shared" si="32"/>
        <v>0</v>
      </c>
      <c r="AG58">
        <f t="shared" si="32"/>
        <v>0</v>
      </c>
      <c r="AH58">
        <f t="shared" si="31"/>
        <v>0</v>
      </c>
      <c r="AI58">
        <f t="shared" si="31"/>
        <v>0</v>
      </c>
      <c r="AT58">
        <f t="shared" si="20"/>
        <v>2.6024390243902444</v>
      </c>
      <c r="AU58">
        <f t="shared" si="21"/>
        <v>0</v>
      </c>
      <c r="AV58">
        <f t="shared" si="22"/>
        <v>0</v>
      </c>
      <c r="AW58">
        <f t="shared" si="23"/>
        <v>0</v>
      </c>
      <c r="AX58">
        <f t="shared" si="24"/>
        <v>0</v>
      </c>
      <c r="AY58">
        <f t="shared" si="25"/>
        <v>0</v>
      </c>
      <c r="AZ58">
        <f t="shared" si="26"/>
        <v>0</v>
      </c>
      <c r="BA58">
        <f t="shared" si="27"/>
        <v>0</v>
      </c>
      <c r="BB58">
        <f t="shared" si="28"/>
        <v>0</v>
      </c>
      <c r="BC58">
        <f t="shared" si="29"/>
        <v>0</v>
      </c>
      <c r="BD58">
        <f t="shared" si="30"/>
        <v>0</v>
      </c>
    </row>
    <row r="59" spans="1:56" x14ac:dyDescent="0.3">
      <c r="A59" t="str">
        <f>injury_attenuated!A59</f>
        <v>Jusuf Nurkic</v>
      </c>
      <c r="B59">
        <f>injury_attenuated!B59</f>
        <v>1.1541463414634145</v>
      </c>
      <c r="C59">
        <f>injury_attenuated!C59</f>
        <v>-0.9436585365853658</v>
      </c>
      <c r="D59">
        <f>injury_attenuated!D59</f>
        <v>-1.4568292682926829</v>
      </c>
      <c r="E59">
        <f>injury_attenuated!E59</f>
        <v>4.3414634146341502E-2</v>
      </c>
      <c r="F59">
        <f>injury_attenuated!F59</f>
        <v>1.8926829268292684</v>
      </c>
      <c r="G59">
        <f>injury_attenuated!G59</f>
        <v>2.4390243902439046E-4</v>
      </c>
      <c r="H59">
        <f>injury_attenuated!H59</f>
        <v>0.40024390243902441</v>
      </c>
      <c r="I59">
        <f>injury_attenuated!I59</f>
        <v>2.0487804878048776</v>
      </c>
      <c r="J59">
        <f>injury_attenuated!J59</f>
        <v>-1.0446341463414635</v>
      </c>
      <c r="K59">
        <f t="shared" si="12"/>
        <v>3.0380487804878045</v>
      </c>
      <c r="L59">
        <f t="shared" si="13"/>
        <v>3.1390243902439021</v>
      </c>
      <c r="M59">
        <f t="shared" si="14"/>
        <v>2.0941463414634143</v>
      </c>
      <c r="N59">
        <f t="shared" si="15"/>
        <v>2.0943902439024384</v>
      </c>
      <c r="O59">
        <f t="shared" si="16"/>
        <v>4.5609756097561016E-2</v>
      </c>
      <c r="P59" s="1" t="str">
        <f>VLOOKUP($A59, 'auction in'!$A$2:$C$218, 3, FALSE)</f>
        <v>_______</v>
      </c>
      <c r="Q59" s="3">
        <f>VLOOKUP($A59, 'auction in'!$A$2:$B$218, 2, FALSE)</f>
        <v>14.870476025303912</v>
      </c>
      <c r="R59" t="str">
        <f>trueraw!C58</f>
        <v xml:space="preserve"> C</v>
      </c>
      <c r="S59" t="str">
        <f>trueraw!D58</f>
        <v>POR</v>
      </c>
      <c r="T59">
        <f>trueraw!E58</f>
        <v>70</v>
      </c>
      <c r="U59">
        <f>trueraw!F58</f>
        <v>31.1</v>
      </c>
      <c r="V59">
        <v>1</v>
      </c>
      <c r="W59">
        <f t="shared" si="32"/>
        <v>1</v>
      </c>
      <c r="X59">
        <f t="shared" si="32"/>
        <v>0</v>
      </c>
      <c r="Y59">
        <f t="shared" si="32"/>
        <v>0</v>
      </c>
      <c r="Z59">
        <f t="shared" si="32"/>
        <v>0</v>
      </c>
      <c r="AA59">
        <f t="shared" si="32"/>
        <v>0</v>
      </c>
      <c r="AB59">
        <f t="shared" si="32"/>
        <v>0</v>
      </c>
      <c r="AC59">
        <f t="shared" si="32"/>
        <v>0</v>
      </c>
      <c r="AD59">
        <f t="shared" si="32"/>
        <v>0</v>
      </c>
      <c r="AE59">
        <f t="shared" si="32"/>
        <v>0</v>
      </c>
      <c r="AF59">
        <f t="shared" si="32"/>
        <v>0</v>
      </c>
      <c r="AG59">
        <f t="shared" si="32"/>
        <v>0</v>
      </c>
      <c r="AH59">
        <f t="shared" si="32"/>
        <v>0</v>
      </c>
      <c r="AI59">
        <f t="shared" si="32"/>
        <v>0</v>
      </c>
      <c r="AT59">
        <f t="shared" si="20"/>
        <v>2.0943902439024384</v>
      </c>
      <c r="AU59">
        <f t="shared" si="21"/>
        <v>0</v>
      </c>
      <c r="AV59">
        <f t="shared" si="22"/>
        <v>0</v>
      </c>
      <c r="AW59">
        <f t="shared" si="23"/>
        <v>0</v>
      </c>
      <c r="AX59">
        <f t="shared" si="24"/>
        <v>0</v>
      </c>
      <c r="AY59">
        <f t="shared" si="25"/>
        <v>0</v>
      </c>
      <c r="AZ59">
        <f t="shared" si="26"/>
        <v>0</v>
      </c>
      <c r="BA59">
        <f t="shared" si="27"/>
        <v>0</v>
      </c>
      <c r="BB59">
        <f t="shared" si="28"/>
        <v>0</v>
      </c>
      <c r="BC59">
        <f t="shared" si="29"/>
        <v>0</v>
      </c>
      <c r="BD59">
        <f t="shared" si="30"/>
        <v>0</v>
      </c>
    </row>
    <row r="60" spans="1:56" x14ac:dyDescent="0.3">
      <c r="A60" t="str">
        <f>injury_attenuated!A60</f>
        <v>Jonas Valanciunas</v>
      </c>
      <c r="B60">
        <f>injury_attenuated!B60</f>
        <v>2.4084146341463413</v>
      </c>
      <c r="C60">
        <f>injury_attenuated!C60</f>
        <v>-5.9268292682926826E-2</v>
      </c>
      <c r="D60">
        <f>injury_attenuated!D60</f>
        <v>-1.5168292682926827</v>
      </c>
      <c r="E60">
        <f>injury_attenuated!E60</f>
        <v>0.12646341463414634</v>
      </c>
      <c r="F60">
        <f>injury_attenuated!F60</f>
        <v>2.2585365853658534</v>
      </c>
      <c r="G60">
        <f>injury_attenuated!G60</f>
        <v>-0.56926829268292678</v>
      </c>
      <c r="H60">
        <f>injury_attenuated!H60</f>
        <v>-1.1508536585365854</v>
      </c>
      <c r="I60">
        <f>injury_attenuated!I60</f>
        <v>0.74817073170731707</v>
      </c>
      <c r="J60">
        <f>injury_attenuated!J60</f>
        <v>2.121951219512197E-2</v>
      </c>
      <c r="K60">
        <f t="shared" si="12"/>
        <v>2.3258536585365852</v>
      </c>
      <c r="L60">
        <f t="shared" si="13"/>
        <v>2.2453658536585364</v>
      </c>
      <c r="M60">
        <f t="shared" si="14"/>
        <v>2.8358536585365854</v>
      </c>
      <c r="N60">
        <f t="shared" si="15"/>
        <v>2.2665853658536586</v>
      </c>
      <c r="O60">
        <f t="shared" si="16"/>
        <v>1.5184146341463414</v>
      </c>
      <c r="P60" s="1" t="str">
        <f>VLOOKUP($A60, 'auction in'!$A$2:$C$218, 3, FALSE)</f>
        <v>_______</v>
      </c>
      <c r="Q60" s="3">
        <f>VLOOKUP($A60, 'auction in'!$A$2:$B$218, 2, FALSE)</f>
        <v>16.010869186345559</v>
      </c>
      <c r="R60" t="str">
        <f>trueraw!C59</f>
        <v xml:space="preserve"> C</v>
      </c>
      <c r="S60" t="str">
        <f>trueraw!D59</f>
        <v>NOP</v>
      </c>
      <c r="T60">
        <f>trueraw!E59</f>
        <v>73</v>
      </c>
      <c r="U60">
        <f>trueraw!F59</f>
        <v>29.4</v>
      </c>
      <c r="V60">
        <v>1</v>
      </c>
      <c r="W60">
        <f t="shared" si="32"/>
        <v>1</v>
      </c>
      <c r="X60">
        <f t="shared" si="32"/>
        <v>0</v>
      </c>
      <c r="Y60">
        <f t="shared" si="32"/>
        <v>0</v>
      </c>
      <c r="Z60">
        <f t="shared" si="32"/>
        <v>0</v>
      </c>
      <c r="AA60">
        <f t="shared" si="32"/>
        <v>0</v>
      </c>
      <c r="AB60">
        <f t="shared" si="32"/>
        <v>0</v>
      </c>
      <c r="AC60">
        <f t="shared" si="32"/>
        <v>0</v>
      </c>
      <c r="AD60">
        <f t="shared" si="32"/>
        <v>0</v>
      </c>
      <c r="AE60">
        <f t="shared" si="32"/>
        <v>0</v>
      </c>
      <c r="AF60">
        <f t="shared" si="32"/>
        <v>0</v>
      </c>
      <c r="AG60">
        <f t="shared" si="32"/>
        <v>0</v>
      </c>
      <c r="AH60">
        <f t="shared" si="32"/>
        <v>0</v>
      </c>
      <c r="AI60">
        <f t="shared" si="32"/>
        <v>0</v>
      </c>
      <c r="AT60">
        <f t="shared" si="20"/>
        <v>2.2665853658536586</v>
      </c>
      <c r="AU60">
        <f t="shared" si="21"/>
        <v>0</v>
      </c>
      <c r="AV60">
        <f t="shared" si="22"/>
        <v>0</v>
      </c>
      <c r="AW60">
        <f t="shared" si="23"/>
        <v>0</v>
      </c>
      <c r="AX60">
        <f t="shared" si="24"/>
        <v>0</v>
      </c>
      <c r="AY60">
        <f t="shared" si="25"/>
        <v>0</v>
      </c>
      <c r="AZ60">
        <f t="shared" si="26"/>
        <v>0</v>
      </c>
      <c r="BA60">
        <f t="shared" si="27"/>
        <v>0</v>
      </c>
      <c r="BB60">
        <f t="shared" si="28"/>
        <v>0</v>
      </c>
      <c r="BC60">
        <f t="shared" si="29"/>
        <v>0</v>
      </c>
      <c r="BD60">
        <f t="shared" si="30"/>
        <v>0</v>
      </c>
    </row>
    <row r="61" spans="1:56" x14ac:dyDescent="0.3">
      <c r="A61" t="str">
        <f>injury_attenuated!A61</f>
        <v>Terry Rozier</v>
      </c>
      <c r="B61">
        <f>injury_attenuated!B61</f>
        <v>-0.69211382113821129</v>
      </c>
      <c r="C61">
        <f>injury_attenuated!C61</f>
        <v>0.58178861788617886</v>
      </c>
      <c r="D61">
        <f>injury_attenuated!D61</f>
        <v>1.3274390243902439</v>
      </c>
      <c r="E61">
        <f>injury_attenuated!E61</f>
        <v>0.87203252032520329</v>
      </c>
      <c r="F61">
        <f>injury_attenuated!F61</f>
        <v>-0.33040650406504068</v>
      </c>
      <c r="G61">
        <f>injury_attenuated!G61</f>
        <v>0.65528455284552845</v>
      </c>
      <c r="H61">
        <f>injury_attenuated!H61</f>
        <v>0.70695121951219508</v>
      </c>
      <c r="I61">
        <f>injury_attenuated!I61</f>
        <v>-0.40032520325203258</v>
      </c>
      <c r="J61">
        <f>injury_attenuated!J61</f>
        <v>-0.28219512195121954</v>
      </c>
      <c r="K61">
        <f t="shared" si="12"/>
        <v>1.8566666666666665</v>
      </c>
      <c r="L61">
        <f t="shared" si="13"/>
        <v>2.7206504065040651</v>
      </c>
      <c r="M61">
        <f t="shared" si="14"/>
        <v>1.7831707317073171</v>
      </c>
      <c r="N61">
        <f t="shared" si="15"/>
        <v>2.4384552845528455</v>
      </c>
      <c r="O61">
        <f t="shared" si="16"/>
        <v>2.8387804878048781</v>
      </c>
      <c r="P61" s="1" t="str">
        <f>VLOOKUP($A61, 'auction in'!$A$2:$C$218, 3, FALSE)</f>
        <v>_______</v>
      </c>
      <c r="Q61" s="3">
        <f>VLOOKUP($A61, 'auction in'!$A$2:$B$218, 2, FALSE)</f>
        <v>17.149108630369177</v>
      </c>
      <c r="R61" t="str">
        <f>trueraw!C60</f>
        <v xml:space="preserve"> PG, SG</v>
      </c>
      <c r="S61" t="str">
        <f>trueraw!D60</f>
        <v>CHA</v>
      </c>
      <c r="T61">
        <f>trueraw!E60</f>
        <v>75</v>
      </c>
      <c r="U61">
        <f>trueraw!F60</f>
        <v>34.1</v>
      </c>
      <c r="V61">
        <v>1</v>
      </c>
      <c r="W61">
        <f t="shared" si="32"/>
        <v>1</v>
      </c>
      <c r="X61">
        <f t="shared" si="32"/>
        <v>0</v>
      </c>
      <c r="Y61">
        <f t="shared" si="32"/>
        <v>0</v>
      </c>
      <c r="Z61">
        <f t="shared" si="32"/>
        <v>0</v>
      </c>
      <c r="AA61">
        <f t="shared" si="32"/>
        <v>0</v>
      </c>
      <c r="AB61">
        <f t="shared" si="32"/>
        <v>0</v>
      </c>
      <c r="AC61">
        <f t="shared" si="32"/>
        <v>0</v>
      </c>
      <c r="AD61">
        <f t="shared" si="32"/>
        <v>0</v>
      </c>
      <c r="AE61">
        <f t="shared" si="32"/>
        <v>0</v>
      </c>
      <c r="AF61">
        <f t="shared" si="32"/>
        <v>0</v>
      </c>
      <c r="AG61">
        <f t="shared" si="32"/>
        <v>0</v>
      </c>
      <c r="AH61">
        <f t="shared" si="32"/>
        <v>0</v>
      </c>
      <c r="AI61">
        <f t="shared" si="32"/>
        <v>0</v>
      </c>
      <c r="AT61">
        <f t="shared" si="20"/>
        <v>2.4384552845528455</v>
      </c>
      <c r="AU61">
        <f t="shared" si="21"/>
        <v>0</v>
      </c>
      <c r="AV61">
        <f t="shared" si="22"/>
        <v>0</v>
      </c>
      <c r="AW61">
        <f t="shared" si="23"/>
        <v>0</v>
      </c>
      <c r="AX61">
        <f t="shared" si="24"/>
        <v>0</v>
      </c>
      <c r="AY61">
        <f t="shared" si="25"/>
        <v>0</v>
      </c>
      <c r="AZ61">
        <f t="shared" si="26"/>
        <v>0</v>
      </c>
      <c r="BA61">
        <f t="shared" si="27"/>
        <v>0</v>
      </c>
      <c r="BB61">
        <f t="shared" si="28"/>
        <v>0</v>
      </c>
      <c r="BC61">
        <f t="shared" si="29"/>
        <v>0</v>
      </c>
      <c r="BD61">
        <f t="shared" si="30"/>
        <v>0</v>
      </c>
    </row>
    <row r="62" spans="1:56" x14ac:dyDescent="0.3">
      <c r="A62" t="str">
        <f>injury_attenuated!A62</f>
        <v>Malcolm Brogdon</v>
      </c>
      <c r="B62">
        <f>injury_attenuated!B62</f>
        <v>-0.57109756097560982</v>
      </c>
      <c r="C62">
        <f>injury_attenuated!C62</f>
        <v>0.84841463414634144</v>
      </c>
      <c r="D62">
        <f>injury_attenuated!D62</f>
        <v>0.73967479674796743</v>
      </c>
      <c r="E62">
        <f>injury_attenuated!E62</f>
        <v>0.86390243902439046</v>
      </c>
      <c r="F62">
        <f>injury_attenuated!F62</f>
        <v>-6.8699186991869901E-2</v>
      </c>
      <c r="G62">
        <f>injury_attenuated!G62</f>
        <v>1.4647560975609755</v>
      </c>
      <c r="H62">
        <f>injury_attenuated!H62</f>
        <v>-0.16000000000000003</v>
      </c>
      <c r="I62">
        <f>injury_attenuated!I62</f>
        <v>-0.63540650406504073</v>
      </c>
      <c r="J62">
        <f>injury_attenuated!J62</f>
        <v>-0.46325203252032521</v>
      </c>
      <c r="K62">
        <f t="shared" si="12"/>
        <v>1.1698780487804874</v>
      </c>
      <c r="L62">
        <f t="shared" si="13"/>
        <v>2.4815447154471544</v>
      </c>
      <c r="M62">
        <f t="shared" si="14"/>
        <v>0.5535365853658536</v>
      </c>
      <c r="N62">
        <f t="shared" si="15"/>
        <v>2.0182926829268291</v>
      </c>
      <c r="O62">
        <f t="shared" si="16"/>
        <v>2.6536991869918696</v>
      </c>
      <c r="P62" s="1" t="str">
        <f>VLOOKUP($A62, 'auction in'!$A$2:$C$218, 3, FALSE)</f>
        <v>_______</v>
      </c>
      <c r="Q62" s="3">
        <f>VLOOKUP($A62, 'auction in'!$A$2:$B$218, 2, FALSE)</f>
        <v>14.366506243087214</v>
      </c>
      <c r="R62" t="str">
        <f>trueraw!C61</f>
        <v xml:space="preserve"> PG, SG</v>
      </c>
      <c r="S62" t="str">
        <f>trueraw!D61</f>
        <v>IND</v>
      </c>
      <c r="T62">
        <f>trueraw!E61</f>
        <v>71</v>
      </c>
      <c r="U62">
        <f>trueraw!F61</f>
        <v>34.1</v>
      </c>
      <c r="V62">
        <v>1</v>
      </c>
      <c r="W62">
        <f t="shared" si="32"/>
        <v>1</v>
      </c>
      <c r="X62">
        <f t="shared" si="32"/>
        <v>0</v>
      </c>
      <c r="Y62">
        <f t="shared" si="32"/>
        <v>0</v>
      </c>
      <c r="Z62">
        <f t="shared" si="32"/>
        <v>0</v>
      </c>
      <c r="AA62">
        <f t="shared" si="32"/>
        <v>0</v>
      </c>
      <c r="AB62">
        <f t="shared" si="32"/>
        <v>0</v>
      </c>
      <c r="AC62">
        <f t="shared" si="32"/>
        <v>0</v>
      </c>
      <c r="AD62">
        <f t="shared" si="32"/>
        <v>0</v>
      </c>
      <c r="AE62">
        <f t="shared" si="32"/>
        <v>0</v>
      </c>
      <c r="AF62">
        <f t="shared" si="32"/>
        <v>0</v>
      </c>
      <c r="AG62">
        <f t="shared" si="32"/>
        <v>0</v>
      </c>
      <c r="AH62">
        <f t="shared" si="32"/>
        <v>0</v>
      </c>
      <c r="AI62">
        <f t="shared" si="32"/>
        <v>0</v>
      </c>
      <c r="AT62">
        <f t="shared" si="20"/>
        <v>2.0182926829268291</v>
      </c>
      <c r="AU62">
        <f t="shared" si="21"/>
        <v>0</v>
      </c>
      <c r="AV62">
        <f t="shared" si="22"/>
        <v>0</v>
      </c>
      <c r="AW62">
        <f t="shared" si="23"/>
        <v>0</v>
      </c>
      <c r="AX62">
        <f t="shared" si="24"/>
        <v>0</v>
      </c>
      <c r="AY62">
        <f t="shared" si="25"/>
        <v>0</v>
      </c>
      <c r="AZ62">
        <f t="shared" si="26"/>
        <v>0</v>
      </c>
      <c r="BA62">
        <f t="shared" si="27"/>
        <v>0</v>
      </c>
      <c r="BB62">
        <f t="shared" si="28"/>
        <v>0</v>
      </c>
      <c r="BC62">
        <f t="shared" si="29"/>
        <v>0</v>
      </c>
      <c r="BD62">
        <f t="shared" si="30"/>
        <v>0</v>
      </c>
    </row>
    <row r="63" spans="1:56" x14ac:dyDescent="0.3">
      <c r="A63" t="str">
        <f>injury_attenuated!A63</f>
        <v>Isaiah Stewart</v>
      </c>
      <c r="B63">
        <f>injury_attenuated!B63</f>
        <v>1.4258536585365853</v>
      </c>
      <c r="C63">
        <f>injury_attenuated!C63</f>
        <v>-0.39947154471544716</v>
      </c>
      <c r="D63">
        <f>injury_attenuated!D63</f>
        <v>-1.3831707317073172</v>
      </c>
      <c r="E63">
        <f>injury_attenuated!E63</f>
        <v>-0.4395528455284553</v>
      </c>
      <c r="F63">
        <f>injury_attenuated!F63</f>
        <v>1.6126829268292684</v>
      </c>
      <c r="G63">
        <f>injury_attenuated!G63</f>
        <v>-0.84089430894308947</v>
      </c>
      <c r="H63">
        <f>injury_attenuated!H63</f>
        <v>-0.21601626016260164</v>
      </c>
      <c r="I63">
        <f>injury_attenuated!I63</f>
        <v>2.1742682926829269</v>
      </c>
      <c r="J63">
        <f>injury_attenuated!J63</f>
        <v>0.26186991869918702</v>
      </c>
      <c r="K63">
        <f t="shared" si="12"/>
        <v>2.5950406504065042</v>
      </c>
      <c r="L63">
        <f t="shared" si="13"/>
        <v>1.9336991869918698</v>
      </c>
      <c r="M63">
        <f t="shared" si="14"/>
        <v>3.0364634146341465</v>
      </c>
      <c r="N63">
        <f t="shared" si="15"/>
        <v>2.1955691056910567</v>
      </c>
      <c r="O63">
        <f t="shared" si="16"/>
        <v>2.1300813008129998E-2</v>
      </c>
      <c r="P63" s="1" t="str">
        <f>VLOOKUP($A63, 'auction in'!$A$2:$C$218, 3, FALSE)</f>
        <v>_______</v>
      </c>
      <c r="Q63" s="3">
        <f>VLOOKUP($A63, 'auction in'!$A$2:$B$218, 2, FALSE)</f>
        <v>15.540551232535419</v>
      </c>
      <c r="R63" t="str">
        <f>trueraw!C62</f>
        <v xml:space="preserve"> C, PF</v>
      </c>
      <c r="S63" t="str">
        <f>trueraw!D62</f>
        <v>DET</v>
      </c>
      <c r="T63">
        <f>trueraw!E62</f>
        <v>75</v>
      </c>
      <c r="U63">
        <f>trueraw!F62</f>
        <v>30.1</v>
      </c>
      <c r="V63">
        <v>1</v>
      </c>
      <c r="W63">
        <f t="shared" ref="W63:AI78" si="33">IF(EXACT($P63, W$2), 1, 0)</f>
        <v>1</v>
      </c>
      <c r="X63">
        <f t="shared" si="33"/>
        <v>0</v>
      </c>
      <c r="Y63">
        <f t="shared" si="33"/>
        <v>0</v>
      </c>
      <c r="Z63">
        <f t="shared" si="33"/>
        <v>0</v>
      </c>
      <c r="AA63">
        <f t="shared" si="33"/>
        <v>0</v>
      </c>
      <c r="AB63">
        <f t="shared" si="33"/>
        <v>0</v>
      </c>
      <c r="AC63">
        <f t="shared" si="33"/>
        <v>0</v>
      </c>
      <c r="AD63">
        <f t="shared" si="33"/>
        <v>0</v>
      </c>
      <c r="AE63">
        <f t="shared" si="33"/>
        <v>0</v>
      </c>
      <c r="AF63">
        <f t="shared" si="33"/>
        <v>0</v>
      </c>
      <c r="AG63">
        <f t="shared" si="33"/>
        <v>0</v>
      </c>
      <c r="AH63">
        <f t="shared" si="32"/>
        <v>0</v>
      </c>
      <c r="AI63">
        <f t="shared" si="32"/>
        <v>0</v>
      </c>
      <c r="AT63">
        <f t="shared" si="20"/>
        <v>2.1955691056910567</v>
      </c>
      <c r="AU63">
        <f t="shared" si="21"/>
        <v>0</v>
      </c>
      <c r="AV63">
        <f t="shared" si="22"/>
        <v>0</v>
      </c>
      <c r="AW63">
        <f t="shared" si="23"/>
        <v>0</v>
      </c>
      <c r="AX63">
        <f t="shared" si="24"/>
        <v>0</v>
      </c>
      <c r="AY63">
        <f t="shared" si="25"/>
        <v>0</v>
      </c>
      <c r="AZ63">
        <f t="shared" si="26"/>
        <v>0</v>
      </c>
      <c r="BA63">
        <f t="shared" si="27"/>
        <v>0</v>
      </c>
      <c r="BB63">
        <f t="shared" si="28"/>
        <v>0</v>
      </c>
      <c r="BC63">
        <f t="shared" si="29"/>
        <v>0</v>
      </c>
      <c r="BD63">
        <f t="shared" si="30"/>
        <v>0</v>
      </c>
    </row>
    <row r="64" spans="1:56" x14ac:dyDescent="0.3">
      <c r="A64" t="str">
        <f>injury_attenuated!A64</f>
        <v>Robert Covington</v>
      </c>
      <c r="B64">
        <f>injury_attenuated!B64</f>
        <v>-0.5790243902439024</v>
      </c>
      <c r="C64">
        <f>injury_attenuated!C64</f>
        <v>-2.0487804878048781E-2</v>
      </c>
      <c r="D64">
        <f>injury_attenuated!D64</f>
        <v>0.29414634146341467</v>
      </c>
      <c r="E64">
        <f>injury_attenuated!E64</f>
        <v>-0.64829268292682929</v>
      </c>
      <c r="F64">
        <f>injury_attenuated!F64</f>
        <v>0.65121951219512197</v>
      </c>
      <c r="G64">
        <f>injury_attenuated!G64</f>
        <v>-0.60780487804878047</v>
      </c>
      <c r="H64">
        <f>injury_attenuated!H64</f>
        <v>1.3253658536585364</v>
      </c>
      <c r="I64">
        <f>injury_attenuated!I64</f>
        <v>0.9643902439024391</v>
      </c>
      <c r="J64">
        <f>injury_attenuated!J64</f>
        <v>0.85219512195121949</v>
      </c>
      <c r="K64">
        <f t="shared" si="12"/>
        <v>2.2521951219512193</v>
      </c>
      <c r="L64">
        <f t="shared" si="13"/>
        <v>1.3795121951219511</v>
      </c>
      <c r="M64">
        <f t="shared" si="14"/>
        <v>2.8395121951219511</v>
      </c>
      <c r="N64">
        <f t="shared" si="15"/>
        <v>2.2317073170731705</v>
      </c>
      <c r="O64">
        <f t="shared" si="16"/>
        <v>1.2673170731707315</v>
      </c>
      <c r="P64" s="1" t="str">
        <f>VLOOKUP($A64, 'auction in'!$A$2:$C$218, 3, FALSE)</f>
        <v>_______</v>
      </c>
      <c r="Q64" s="3">
        <f>VLOOKUP($A64, 'auction in'!$A$2:$B$218, 2, FALSE)</f>
        <v>15.779883036162902</v>
      </c>
      <c r="R64" t="str">
        <f>trueraw!C63</f>
        <v xml:space="preserve"> PF, SF</v>
      </c>
      <c r="S64" t="str">
        <f>trueraw!D63</f>
        <v>POR</v>
      </c>
      <c r="T64">
        <f>trueraw!E63</f>
        <v>76</v>
      </c>
      <c r="U64">
        <f>trueraw!F63</f>
        <v>32</v>
      </c>
      <c r="V64">
        <v>1</v>
      </c>
      <c r="W64">
        <f t="shared" si="33"/>
        <v>1</v>
      </c>
      <c r="X64">
        <f t="shared" si="33"/>
        <v>0</v>
      </c>
      <c r="Y64">
        <f t="shared" si="33"/>
        <v>0</v>
      </c>
      <c r="Z64">
        <f t="shared" si="33"/>
        <v>0</v>
      </c>
      <c r="AA64">
        <f t="shared" si="33"/>
        <v>0</v>
      </c>
      <c r="AB64">
        <f t="shared" si="33"/>
        <v>0</v>
      </c>
      <c r="AC64">
        <f t="shared" si="33"/>
        <v>0</v>
      </c>
      <c r="AD64">
        <f t="shared" si="33"/>
        <v>0</v>
      </c>
      <c r="AE64">
        <f t="shared" si="33"/>
        <v>0</v>
      </c>
      <c r="AF64">
        <f t="shared" si="33"/>
        <v>0</v>
      </c>
      <c r="AG64">
        <f t="shared" si="33"/>
        <v>0</v>
      </c>
      <c r="AH64">
        <f t="shared" si="32"/>
        <v>0</v>
      </c>
      <c r="AI64">
        <f t="shared" si="32"/>
        <v>0</v>
      </c>
      <c r="AT64">
        <f t="shared" si="20"/>
        <v>2.2317073170731705</v>
      </c>
      <c r="AU64">
        <f t="shared" si="21"/>
        <v>0</v>
      </c>
      <c r="AV64">
        <f t="shared" si="22"/>
        <v>0</v>
      </c>
      <c r="AW64">
        <f t="shared" si="23"/>
        <v>0</v>
      </c>
      <c r="AX64">
        <f t="shared" si="24"/>
        <v>0</v>
      </c>
      <c r="AY64">
        <f t="shared" si="25"/>
        <v>0</v>
      </c>
      <c r="AZ64">
        <f t="shared" si="26"/>
        <v>0</v>
      </c>
      <c r="BA64">
        <f t="shared" si="27"/>
        <v>0</v>
      </c>
      <c r="BB64">
        <f t="shared" si="28"/>
        <v>0</v>
      </c>
      <c r="BC64">
        <f t="shared" si="29"/>
        <v>0</v>
      </c>
      <c r="BD64">
        <f t="shared" si="30"/>
        <v>0</v>
      </c>
    </row>
    <row r="65" spans="1:56" x14ac:dyDescent="0.3">
      <c r="A65" t="str">
        <f>injury_attenuated!A65</f>
        <v>Caris LeVert</v>
      </c>
      <c r="B65">
        <f>injury_attenuated!B65</f>
        <v>-0.74910569105691072</v>
      </c>
      <c r="C65">
        <f>injury_attenuated!C65</f>
        <v>0.51642276422764233</v>
      </c>
      <c r="D65">
        <f>injury_attenuated!D65</f>
        <v>-7.8861788617886189E-2</v>
      </c>
      <c r="E65">
        <f>injury_attenuated!E65</f>
        <v>0.71463414634146338</v>
      </c>
      <c r="F65">
        <f>injury_attenuated!F65</f>
        <v>-0.38422764227642281</v>
      </c>
      <c r="G65">
        <f>injury_attenuated!G65</f>
        <v>1.0221138211382113</v>
      </c>
      <c r="H65">
        <f>injury_attenuated!H65</f>
        <v>1.0154471544715449</v>
      </c>
      <c r="I65">
        <f>injury_attenuated!I65</f>
        <v>-3.6260162601626025E-2</v>
      </c>
      <c r="J65">
        <f>injury_attenuated!J65</f>
        <v>-0.48504065040650401</v>
      </c>
      <c r="K65">
        <f t="shared" si="12"/>
        <v>1.01869918699187</v>
      </c>
      <c r="L65">
        <f t="shared" si="13"/>
        <v>2.0201626016260161</v>
      </c>
      <c r="M65">
        <f t="shared" si="14"/>
        <v>0.51300813008130086</v>
      </c>
      <c r="N65">
        <f t="shared" si="15"/>
        <v>1.5351219512195122</v>
      </c>
      <c r="O65">
        <f t="shared" si="16"/>
        <v>1.5713821138211381</v>
      </c>
      <c r="P65" s="1" t="str">
        <f>VLOOKUP($A65, 'auction in'!$A$2:$C$218, 3, FALSE)</f>
        <v>_______</v>
      </c>
      <c r="Q65" s="3">
        <f>VLOOKUP($A65, 'auction in'!$A$2:$B$218, 2, FALSE)</f>
        <v>11.16662118356386</v>
      </c>
      <c r="R65" t="str">
        <f>trueraw!C64</f>
        <v xml:space="preserve"> SG, SF</v>
      </c>
      <c r="S65" t="str">
        <f>trueraw!D64</f>
        <v>IND</v>
      </c>
      <c r="T65">
        <f>trueraw!E64</f>
        <v>68</v>
      </c>
      <c r="U65">
        <f>trueraw!F64</f>
        <v>31.2</v>
      </c>
      <c r="V65">
        <v>1</v>
      </c>
      <c r="W65">
        <f t="shared" si="33"/>
        <v>1</v>
      </c>
      <c r="X65">
        <f t="shared" si="33"/>
        <v>0</v>
      </c>
      <c r="Y65">
        <f t="shared" si="33"/>
        <v>0</v>
      </c>
      <c r="Z65">
        <f t="shared" si="33"/>
        <v>0</v>
      </c>
      <c r="AA65">
        <f t="shared" si="33"/>
        <v>0</v>
      </c>
      <c r="AB65">
        <f t="shared" si="33"/>
        <v>0</v>
      </c>
      <c r="AC65">
        <f t="shared" si="33"/>
        <v>0</v>
      </c>
      <c r="AD65">
        <f t="shared" si="33"/>
        <v>0</v>
      </c>
      <c r="AE65">
        <f t="shared" si="33"/>
        <v>0</v>
      </c>
      <c r="AF65">
        <f t="shared" si="33"/>
        <v>0</v>
      </c>
      <c r="AG65">
        <f t="shared" si="33"/>
        <v>0</v>
      </c>
      <c r="AH65">
        <f t="shared" si="32"/>
        <v>0</v>
      </c>
      <c r="AI65">
        <f t="shared" si="32"/>
        <v>0</v>
      </c>
      <c r="AT65">
        <f t="shared" si="20"/>
        <v>1.5351219512195122</v>
      </c>
      <c r="AU65">
        <f t="shared" si="21"/>
        <v>0</v>
      </c>
      <c r="AV65">
        <f t="shared" si="22"/>
        <v>0</v>
      </c>
      <c r="AW65">
        <f t="shared" si="23"/>
        <v>0</v>
      </c>
      <c r="AX65">
        <f t="shared" si="24"/>
        <v>0</v>
      </c>
      <c r="AY65">
        <f t="shared" si="25"/>
        <v>0</v>
      </c>
      <c r="AZ65">
        <f t="shared" si="26"/>
        <v>0</v>
      </c>
      <c r="BA65">
        <f t="shared" si="27"/>
        <v>0</v>
      </c>
      <c r="BB65">
        <f t="shared" si="28"/>
        <v>0</v>
      </c>
      <c r="BC65">
        <f t="shared" si="29"/>
        <v>0</v>
      </c>
      <c r="BD65">
        <f t="shared" si="30"/>
        <v>0</v>
      </c>
    </row>
    <row r="66" spans="1:56" x14ac:dyDescent="0.3">
      <c r="A66" t="str">
        <f>injury_attenuated!A66</f>
        <v>Chris Boucher</v>
      </c>
      <c r="B66">
        <f>injury_attenuated!B66</f>
        <v>0.8931707317073172</v>
      </c>
      <c r="C66">
        <f>injury_attenuated!C66</f>
        <v>-1.6260162601626016E-3</v>
      </c>
      <c r="D66">
        <f>injury_attenuated!D66</f>
        <v>-0.43170731707317067</v>
      </c>
      <c r="E66">
        <f>injury_attenuated!E66</f>
        <v>-0.2946341463414634</v>
      </c>
      <c r="F66">
        <f>injury_attenuated!F66</f>
        <v>0.36097560975609766</v>
      </c>
      <c r="G66">
        <f>injury_attenuated!G66</f>
        <v>-1.0108943089430895</v>
      </c>
      <c r="H66">
        <f>injury_attenuated!H66</f>
        <v>-1.1089430894308943</v>
      </c>
      <c r="I66">
        <f>injury_attenuated!I66</f>
        <v>2.3751219512195121</v>
      </c>
      <c r="J66">
        <f>injury_attenuated!J66</f>
        <v>1.1017886178861789</v>
      </c>
      <c r="K66">
        <f t="shared" si="12"/>
        <v>1.8848780487804877</v>
      </c>
      <c r="L66">
        <f t="shared" si="13"/>
        <v>0.78146341463414659</v>
      </c>
      <c r="M66">
        <f t="shared" si="14"/>
        <v>2.894146341463415</v>
      </c>
      <c r="N66">
        <f t="shared" si="15"/>
        <v>1.8832520325203255</v>
      </c>
      <c r="O66">
        <f t="shared" si="16"/>
        <v>-0.49186991869918661</v>
      </c>
      <c r="P66" s="1" t="str">
        <f>VLOOKUP($A66, 'auction in'!$A$2:$C$218, 3, FALSE)</f>
        <v>_______</v>
      </c>
      <c r="Q66" s="3">
        <f>VLOOKUP($A66, 'auction in'!$A$2:$B$218, 2, FALSE)</f>
        <v>13.472175251354372</v>
      </c>
      <c r="R66" t="str">
        <f>trueraw!C65</f>
        <v xml:space="preserve"> C, PF</v>
      </c>
      <c r="S66" t="str">
        <f>trueraw!D65</f>
        <v>TOR</v>
      </c>
      <c r="T66">
        <f>trueraw!E65</f>
        <v>72</v>
      </c>
      <c r="U66">
        <f>trueraw!F65</f>
        <v>26.1</v>
      </c>
      <c r="V66">
        <v>1</v>
      </c>
      <c r="W66">
        <f t="shared" si="33"/>
        <v>1</v>
      </c>
      <c r="X66">
        <f t="shared" si="33"/>
        <v>0</v>
      </c>
      <c r="Y66">
        <f t="shared" si="33"/>
        <v>0</v>
      </c>
      <c r="Z66">
        <f t="shared" si="33"/>
        <v>0</v>
      </c>
      <c r="AA66">
        <f t="shared" si="33"/>
        <v>0</v>
      </c>
      <c r="AB66">
        <f t="shared" si="33"/>
        <v>0</v>
      </c>
      <c r="AC66">
        <f t="shared" si="33"/>
        <v>0</v>
      </c>
      <c r="AD66">
        <f t="shared" si="33"/>
        <v>0</v>
      </c>
      <c r="AE66">
        <f t="shared" si="33"/>
        <v>0</v>
      </c>
      <c r="AF66">
        <f t="shared" si="33"/>
        <v>0</v>
      </c>
      <c r="AG66">
        <f t="shared" si="33"/>
        <v>0</v>
      </c>
      <c r="AH66">
        <f t="shared" si="32"/>
        <v>0</v>
      </c>
      <c r="AI66">
        <f t="shared" si="32"/>
        <v>0</v>
      </c>
      <c r="AT66">
        <f t="shared" si="20"/>
        <v>1.8832520325203255</v>
      </c>
      <c r="AU66">
        <f t="shared" si="21"/>
        <v>0</v>
      </c>
      <c r="AV66">
        <f t="shared" si="22"/>
        <v>0</v>
      </c>
      <c r="AW66">
        <f t="shared" si="23"/>
        <v>0</v>
      </c>
      <c r="AX66">
        <f t="shared" si="24"/>
        <v>0</v>
      </c>
      <c r="AY66">
        <f t="shared" si="25"/>
        <v>0</v>
      </c>
      <c r="AZ66">
        <f t="shared" si="26"/>
        <v>0</v>
      </c>
      <c r="BA66">
        <f t="shared" si="27"/>
        <v>0</v>
      </c>
      <c r="BB66">
        <f t="shared" si="28"/>
        <v>0</v>
      </c>
      <c r="BC66">
        <f t="shared" si="29"/>
        <v>0</v>
      </c>
      <c r="BD66">
        <f t="shared" si="30"/>
        <v>0</v>
      </c>
    </row>
    <row r="67" spans="1:56" x14ac:dyDescent="0.3">
      <c r="A67" t="str">
        <f>injury_attenuated!A67</f>
        <v>Derrick Favors</v>
      </c>
      <c r="B67">
        <f>injury_attenuated!B67</f>
        <v>1.937560975609756</v>
      </c>
      <c r="C67">
        <f>injury_attenuated!C67</f>
        <v>-0.25317073170731713</v>
      </c>
      <c r="D67">
        <f>injury_attenuated!D67</f>
        <v>-1.8995121951219514</v>
      </c>
      <c r="E67">
        <f>injury_attenuated!E67</f>
        <v>-0.84341463414634144</v>
      </c>
      <c r="F67">
        <f>injury_attenuated!F67</f>
        <v>1.4609756097560975</v>
      </c>
      <c r="G67">
        <f>injury_attenuated!G67</f>
        <v>-1.0570731707317074</v>
      </c>
      <c r="H67">
        <f>injury_attenuated!H67</f>
        <v>-0.41121951219512193</v>
      </c>
      <c r="I67">
        <f>injury_attenuated!I67</f>
        <v>1.1546341463414636</v>
      </c>
      <c r="J67">
        <f>injury_attenuated!J67</f>
        <v>1.0521951219512196</v>
      </c>
      <c r="K67">
        <f t="shared" si="12"/>
        <v>1.3941463414634145</v>
      </c>
      <c r="L67">
        <f t="shared" si="13"/>
        <v>8.8780487804878128E-2</v>
      </c>
      <c r="M67">
        <f t="shared" si="14"/>
        <v>2.1980487804878051</v>
      </c>
      <c r="N67">
        <f t="shared" si="15"/>
        <v>1.1409756097560977</v>
      </c>
      <c r="O67">
        <f t="shared" si="16"/>
        <v>-1.3658536585365866E-2</v>
      </c>
      <c r="P67" s="1" t="str">
        <f>VLOOKUP($A67, 'auction in'!$A$2:$C$218, 3, FALSE)</f>
        <v>_______</v>
      </c>
      <c r="Q67" s="3">
        <f>VLOOKUP($A67, 'auction in'!$A$2:$B$218, 2, FALSE)</f>
        <v>8.5563161577235043</v>
      </c>
      <c r="R67" t="str">
        <f>trueraw!C66</f>
        <v>C, PF</v>
      </c>
      <c r="S67" t="str">
        <f>trueraw!D66</f>
        <v>OKL</v>
      </c>
      <c r="T67">
        <f>trueraw!E66</f>
        <v>64</v>
      </c>
      <c r="U67">
        <f>trueraw!F66</f>
        <v>27.1</v>
      </c>
      <c r="V67">
        <v>1</v>
      </c>
      <c r="W67">
        <f t="shared" si="33"/>
        <v>1</v>
      </c>
      <c r="X67">
        <f t="shared" si="33"/>
        <v>0</v>
      </c>
      <c r="Y67">
        <f t="shared" si="33"/>
        <v>0</v>
      </c>
      <c r="Z67">
        <f t="shared" si="33"/>
        <v>0</v>
      </c>
      <c r="AA67">
        <f t="shared" si="33"/>
        <v>0</v>
      </c>
      <c r="AB67">
        <f t="shared" si="33"/>
        <v>0</v>
      </c>
      <c r="AC67">
        <f t="shared" si="33"/>
        <v>0</v>
      </c>
      <c r="AD67">
        <f t="shared" si="33"/>
        <v>0</v>
      </c>
      <c r="AE67">
        <f t="shared" si="33"/>
        <v>0</v>
      </c>
      <c r="AF67">
        <f t="shared" si="33"/>
        <v>0</v>
      </c>
      <c r="AG67">
        <f t="shared" si="33"/>
        <v>0</v>
      </c>
      <c r="AH67">
        <f t="shared" si="32"/>
        <v>0</v>
      </c>
      <c r="AI67">
        <f t="shared" si="32"/>
        <v>0</v>
      </c>
      <c r="AT67">
        <f t="shared" ref="AT67:AT98" si="34">IF(EXACT($P67, W$2), $N67, 0)</f>
        <v>1.1409756097560977</v>
      </c>
      <c r="AU67">
        <f t="shared" ref="AU67:AU98" si="35">IF(EXACT($P67, X$2), $N67, 0)</f>
        <v>0</v>
      </c>
      <c r="AV67">
        <f t="shared" ref="AV67:AV98" si="36">IF(EXACT($P67, Y$2), $N67, 0)</f>
        <v>0</v>
      </c>
      <c r="AW67">
        <f t="shared" ref="AW67:AW98" si="37">IF(EXACT($P67, Z$2), $N67, 0)</f>
        <v>0</v>
      </c>
      <c r="AX67">
        <f t="shared" ref="AX67:AX98" si="38">IF(EXACT($P67, AA$2), $N67, 0)</f>
        <v>0</v>
      </c>
      <c r="AY67">
        <f t="shared" ref="AY67:AY98" si="39">IF(EXACT($P67, AB$2), $N67, 0)</f>
        <v>0</v>
      </c>
      <c r="AZ67">
        <f t="shared" ref="AZ67:AZ98" si="40">IF(EXACT($P67, AC$2), $N67, 0)</f>
        <v>0</v>
      </c>
      <c r="BA67">
        <f t="shared" ref="BA67:BA98" si="41">IF(EXACT($P67, AD$2), $N67, 0)</f>
        <v>0</v>
      </c>
      <c r="BB67">
        <f t="shared" ref="BB67:BB98" si="42">IF(EXACT($P67, AE$2), $N67, 0)</f>
        <v>0</v>
      </c>
      <c r="BC67">
        <f t="shared" ref="BC67:BC98" si="43">IF(EXACT($P67, AF$2), $N67, 0)</f>
        <v>0</v>
      </c>
      <c r="BD67">
        <f t="shared" ref="BD67:BD98" si="44">IF(EXACT($P67, AG$2), $N67, 0)</f>
        <v>0</v>
      </c>
    </row>
    <row r="68" spans="1:56" x14ac:dyDescent="0.3">
      <c r="A68" t="str">
        <f>injury_attenuated!A68</f>
        <v>Draymond Green</v>
      </c>
      <c r="B68">
        <f>injury_attenuated!B68</f>
        <v>-7.5772357723577224E-2</v>
      </c>
      <c r="C68">
        <f>injury_attenuated!C68</f>
        <v>9.4308943089430899E-2</v>
      </c>
      <c r="D68">
        <f>injury_attenuated!D68</f>
        <v>-1.3047154471544715</v>
      </c>
      <c r="E68">
        <f>injury_attenuated!E68</f>
        <v>-1.0717073170731706</v>
      </c>
      <c r="F68">
        <f>injury_attenuated!F68</f>
        <v>0.88861788617886195</v>
      </c>
      <c r="G68">
        <f>injury_attenuated!G68</f>
        <v>2.5674796747967479</v>
      </c>
      <c r="H68">
        <f>injury_attenuated!H68</f>
        <v>1.7882926829268291</v>
      </c>
      <c r="I68">
        <f>injury_attenuated!I68</f>
        <v>0.5331707317073171</v>
      </c>
      <c r="J68">
        <f>injury_attenuated!J68</f>
        <v>-1.6803252032520324</v>
      </c>
      <c r="K68">
        <f t="shared" ref="K68:K131" si="45">(SUM($D68:$J68) + $B68)</f>
        <v>1.6450406504065045</v>
      </c>
      <c r="L68">
        <f t="shared" ref="L68:L131" si="46">SUM($B68:$I68)</f>
        <v>3.4196747967479677</v>
      </c>
      <c r="M68">
        <f t="shared" ref="M68:M131" si="47">(SUM($B68:$F68) + SUM($H68:$J68))</f>
        <v>-0.82813008130081256</v>
      </c>
      <c r="N68">
        <f t="shared" ref="N68:N131" si="48">SUM($B68:$J68)</f>
        <v>1.7393495934959353</v>
      </c>
      <c r="O68">
        <f t="shared" ref="O68:O131" si="49">SUMPRODUCT($B68:$J68, $B$1:$J$1)</f>
        <v>1.2061788617886182</v>
      </c>
      <c r="P68" s="1" t="str">
        <f>VLOOKUP($A68, 'auction in'!$A$2:$C$218, 3, FALSE)</f>
        <v>_______</v>
      </c>
      <c r="Q68" s="3">
        <f>VLOOKUP($A68, 'auction in'!$A$2:$B$218, 2, FALSE)</f>
        <v>12.519155470880481</v>
      </c>
      <c r="R68" t="str">
        <f>trueraw!C67</f>
        <v xml:space="preserve"> PF</v>
      </c>
      <c r="S68" t="str">
        <f>trueraw!D67</f>
        <v>GSW</v>
      </c>
      <c r="T68">
        <f>trueraw!E67</f>
        <v>72</v>
      </c>
      <c r="U68">
        <f>trueraw!F67</f>
        <v>32.700000000000003</v>
      </c>
      <c r="V68">
        <v>1</v>
      </c>
      <c r="W68">
        <f t="shared" si="33"/>
        <v>1</v>
      </c>
      <c r="X68">
        <f t="shared" si="33"/>
        <v>0</v>
      </c>
      <c r="Y68">
        <f t="shared" si="33"/>
        <v>0</v>
      </c>
      <c r="Z68">
        <f t="shared" si="33"/>
        <v>0</v>
      </c>
      <c r="AA68">
        <f t="shared" si="33"/>
        <v>0</v>
      </c>
      <c r="AB68">
        <f t="shared" si="33"/>
        <v>0</v>
      </c>
      <c r="AC68">
        <f t="shared" si="33"/>
        <v>0</v>
      </c>
      <c r="AD68">
        <f t="shared" si="33"/>
        <v>0</v>
      </c>
      <c r="AE68">
        <f t="shared" si="33"/>
        <v>0</v>
      </c>
      <c r="AF68">
        <f t="shared" si="33"/>
        <v>0</v>
      </c>
      <c r="AG68">
        <f t="shared" si="33"/>
        <v>0</v>
      </c>
      <c r="AH68">
        <f t="shared" si="32"/>
        <v>0</v>
      </c>
      <c r="AI68">
        <f t="shared" si="32"/>
        <v>0</v>
      </c>
      <c r="AT68">
        <f t="shared" si="34"/>
        <v>1.7393495934959353</v>
      </c>
      <c r="AU68">
        <f t="shared" si="35"/>
        <v>0</v>
      </c>
      <c r="AV68">
        <f t="shared" si="36"/>
        <v>0</v>
      </c>
      <c r="AW68">
        <f t="shared" si="37"/>
        <v>0</v>
      </c>
      <c r="AX68">
        <f t="shared" si="38"/>
        <v>0</v>
      </c>
      <c r="AY68">
        <f t="shared" si="39"/>
        <v>0</v>
      </c>
      <c r="AZ68">
        <f t="shared" si="40"/>
        <v>0</v>
      </c>
      <c r="BA68">
        <f t="shared" si="41"/>
        <v>0</v>
      </c>
      <c r="BB68">
        <f t="shared" si="42"/>
        <v>0</v>
      </c>
      <c r="BC68">
        <f t="shared" si="43"/>
        <v>0</v>
      </c>
      <c r="BD68">
        <f t="shared" si="44"/>
        <v>0</v>
      </c>
    </row>
    <row r="69" spans="1:56" x14ac:dyDescent="0.3">
      <c r="A69" t="str">
        <f>injury_attenuated!A69</f>
        <v>Mitchell Robinson</v>
      </c>
      <c r="B69">
        <f>injury_attenuated!B69</f>
        <v>2.2087804878048782</v>
      </c>
      <c r="C69">
        <f>injury_attenuated!C69</f>
        <v>-1.6926422764227642</v>
      </c>
      <c r="D69">
        <f>injury_attenuated!D69</f>
        <v>-1.8491463414634146</v>
      </c>
      <c r="E69">
        <f>injury_attenuated!E69</f>
        <v>-0.84605691056910559</v>
      </c>
      <c r="F69">
        <f>injury_attenuated!F69</f>
        <v>1.1827235772357723</v>
      </c>
      <c r="G69">
        <f>injury_attenuated!G69</f>
        <v>-1.2578048780487805</v>
      </c>
      <c r="H69">
        <f>injury_attenuated!H69</f>
        <v>0.48004065040650407</v>
      </c>
      <c r="I69">
        <f>injury_attenuated!I69</f>
        <v>2.4406097560975613</v>
      </c>
      <c r="J69">
        <f>injury_attenuated!J69</f>
        <v>0.96967479674796753</v>
      </c>
      <c r="K69">
        <f t="shared" si="45"/>
        <v>3.3288211382113824</v>
      </c>
      <c r="L69">
        <f t="shared" si="46"/>
        <v>0.66650406504065085</v>
      </c>
      <c r="M69">
        <f t="shared" si="47"/>
        <v>2.8939837398373989</v>
      </c>
      <c r="N69">
        <f t="shared" si="48"/>
        <v>1.6361788617886184</v>
      </c>
      <c r="O69">
        <f t="shared" si="49"/>
        <v>-0.80443089430894288</v>
      </c>
      <c r="P69" s="1" t="str">
        <f>VLOOKUP($A69, 'auction in'!$A$2:$C$218, 3, FALSE)</f>
        <v>_______</v>
      </c>
      <c r="Q69" s="3">
        <f>VLOOKUP($A69, 'auction in'!$A$2:$B$218, 2, FALSE)</f>
        <v>11.835888746913607</v>
      </c>
      <c r="R69" t="str">
        <f>trueraw!C68</f>
        <v xml:space="preserve"> C</v>
      </c>
      <c r="S69" t="str">
        <f>trueraw!D68</f>
        <v>NYK</v>
      </c>
      <c r="T69">
        <f>trueraw!E68</f>
        <v>71</v>
      </c>
      <c r="U69">
        <f>trueraw!F68</f>
        <v>27.1</v>
      </c>
      <c r="V69">
        <v>1</v>
      </c>
      <c r="W69">
        <f t="shared" si="33"/>
        <v>1</v>
      </c>
      <c r="X69">
        <f t="shared" si="33"/>
        <v>0</v>
      </c>
      <c r="Y69">
        <f t="shared" si="33"/>
        <v>0</v>
      </c>
      <c r="Z69">
        <f t="shared" si="33"/>
        <v>0</v>
      </c>
      <c r="AA69">
        <f t="shared" si="33"/>
        <v>0</v>
      </c>
      <c r="AB69">
        <f t="shared" si="33"/>
        <v>0</v>
      </c>
      <c r="AC69">
        <f t="shared" si="33"/>
        <v>0</v>
      </c>
      <c r="AD69">
        <f t="shared" si="33"/>
        <v>0</v>
      </c>
      <c r="AE69">
        <f t="shared" si="33"/>
        <v>0</v>
      </c>
      <c r="AF69">
        <f t="shared" si="33"/>
        <v>0</v>
      </c>
      <c r="AG69">
        <f t="shared" si="33"/>
        <v>0</v>
      </c>
      <c r="AH69">
        <f t="shared" si="33"/>
        <v>0</v>
      </c>
      <c r="AI69">
        <f t="shared" si="33"/>
        <v>0</v>
      </c>
      <c r="AT69">
        <f t="shared" si="34"/>
        <v>1.6361788617886184</v>
      </c>
      <c r="AU69">
        <f t="shared" si="35"/>
        <v>0</v>
      </c>
      <c r="AV69">
        <f t="shared" si="36"/>
        <v>0</v>
      </c>
      <c r="AW69">
        <f t="shared" si="37"/>
        <v>0</v>
      </c>
      <c r="AX69">
        <f t="shared" si="38"/>
        <v>0</v>
      </c>
      <c r="AY69">
        <f t="shared" si="39"/>
        <v>0</v>
      </c>
      <c r="AZ69">
        <f t="shared" si="40"/>
        <v>0</v>
      </c>
      <c r="BA69">
        <f t="shared" si="41"/>
        <v>0</v>
      </c>
      <c r="BB69">
        <f t="shared" si="42"/>
        <v>0</v>
      </c>
      <c r="BC69">
        <f t="shared" si="43"/>
        <v>0</v>
      </c>
      <c r="BD69">
        <f t="shared" si="44"/>
        <v>0</v>
      </c>
    </row>
    <row r="70" spans="1:56" x14ac:dyDescent="0.3">
      <c r="A70" t="str">
        <f>injury_attenuated!A70</f>
        <v>De'Aaron Fox</v>
      </c>
      <c r="B70">
        <f>injury_attenuated!B70</f>
        <v>0.46231707317073167</v>
      </c>
      <c r="C70">
        <f>injury_attenuated!C70</f>
        <v>-1.7259756097560974</v>
      </c>
      <c r="D70">
        <f>injury_attenuated!D70</f>
        <v>2.4634146341463409E-2</v>
      </c>
      <c r="E70">
        <f>injury_attenuated!E70</f>
        <v>1.7931707317073171</v>
      </c>
      <c r="F70">
        <f>injury_attenuated!F70</f>
        <v>-0.70878048780487801</v>
      </c>
      <c r="G70">
        <f>injury_attenuated!G70</f>
        <v>2.1860975609756097</v>
      </c>
      <c r="H70">
        <f>injury_attenuated!H70</f>
        <v>1.4889024390243903</v>
      </c>
      <c r="I70">
        <f>injury_attenuated!I70</f>
        <v>-0.19597560975609757</v>
      </c>
      <c r="J70">
        <f>injury_attenuated!J70</f>
        <v>-1.5587804878048779</v>
      </c>
      <c r="K70">
        <f t="shared" si="45"/>
        <v>3.4915853658536586</v>
      </c>
      <c r="L70">
        <f t="shared" si="46"/>
        <v>3.3243902439024393</v>
      </c>
      <c r="M70">
        <f t="shared" si="47"/>
        <v>-0.42048780487804849</v>
      </c>
      <c r="N70">
        <f t="shared" si="48"/>
        <v>1.7656097560975614</v>
      </c>
      <c r="O70">
        <f t="shared" si="49"/>
        <v>1.9615853658536588</v>
      </c>
      <c r="P70" s="1" t="str">
        <f>VLOOKUP($A70, 'auction in'!$A$2:$C$218, 3, FALSE)</f>
        <v>_______</v>
      </c>
      <c r="Q70" s="3">
        <f>VLOOKUP($A70, 'auction in'!$A$2:$B$218, 2, FALSE)</f>
        <v>12.693068120085604</v>
      </c>
      <c r="R70" t="str">
        <f>trueraw!C69</f>
        <v xml:space="preserve"> PG</v>
      </c>
      <c r="S70" t="str">
        <f>trueraw!D69</f>
        <v>SAC</v>
      </c>
      <c r="T70">
        <f>trueraw!E69</f>
        <v>73</v>
      </c>
      <c r="U70">
        <f>trueraw!F69</f>
        <v>34.700000000000003</v>
      </c>
      <c r="V70">
        <v>1</v>
      </c>
      <c r="W70">
        <f t="shared" si="33"/>
        <v>1</v>
      </c>
      <c r="X70">
        <f t="shared" si="33"/>
        <v>0</v>
      </c>
      <c r="Y70">
        <f t="shared" si="33"/>
        <v>0</v>
      </c>
      <c r="Z70">
        <f t="shared" si="33"/>
        <v>0</v>
      </c>
      <c r="AA70">
        <f t="shared" si="33"/>
        <v>0</v>
      </c>
      <c r="AB70">
        <f t="shared" si="33"/>
        <v>0</v>
      </c>
      <c r="AC70">
        <f t="shared" si="33"/>
        <v>0</v>
      </c>
      <c r="AD70">
        <f t="shared" si="33"/>
        <v>0</v>
      </c>
      <c r="AE70">
        <f t="shared" si="33"/>
        <v>0</v>
      </c>
      <c r="AF70">
        <f t="shared" si="33"/>
        <v>0</v>
      </c>
      <c r="AG70">
        <f t="shared" si="33"/>
        <v>0</v>
      </c>
      <c r="AH70">
        <f t="shared" si="33"/>
        <v>0</v>
      </c>
      <c r="AI70">
        <f t="shared" si="33"/>
        <v>0</v>
      </c>
      <c r="AT70">
        <f t="shared" si="34"/>
        <v>1.7656097560975614</v>
      </c>
      <c r="AU70">
        <f t="shared" si="35"/>
        <v>0</v>
      </c>
      <c r="AV70">
        <f t="shared" si="36"/>
        <v>0</v>
      </c>
      <c r="AW70">
        <f t="shared" si="37"/>
        <v>0</v>
      </c>
      <c r="AX70">
        <f t="shared" si="38"/>
        <v>0</v>
      </c>
      <c r="AY70">
        <f t="shared" si="39"/>
        <v>0</v>
      </c>
      <c r="AZ70">
        <f t="shared" si="40"/>
        <v>0</v>
      </c>
      <c r="BA70">
        <f t="shared" si="41"/>
        <v>0</v>
      </c>
      <c r="BB70">
        <f t="shared" si="42"/>
        <v>0</v>
      </c>
      <c r="BC70">
        <f t="shared" si="43"/>
        <v>0</v>
      </c>
      <c r="BD70">
        <f t="shared" si="44"/>
        <v>0</v>
      </c>
    </row>
    <row r="71" spans="1:56" x14ac:dyDescent="0.3">
      <c r="A71" t="str">
        <f>injury_attenuated!A71</f>
        <v>Jerami Grant</v>
      </c>
      <c r="B71">
        <f>injury_attenuated!B71</f>
        <v>-0.33983739837398369</v>
      </c>
      <c r="C71">
        <f>injury_attenuated!C71</f>
        <v>1.633739837398374</v>
      </c>
      <c r="D71">
        <f>injury_attenuated!D71</f>
        <v>0.27186991869918703</v>
      </c>
      <c r="E71">
        <f>injury_attenuated!E71</f>
        <v>0.87991869918699195</v>
      </c>
      <c r="F71">
        <f>injury_attenuated!F71</f>
        <v>-0.32682926829268288</v>
      </c>
      <c r="G71">
        <f>injury_attenuated!G71</f>
        <v>-0.11430894308943088</v>
      </c>
      <c r="H71">
        <f>injury_attenuated!H71</f>
        <v>-0.97073170731707326</v>
      </c>
      <c r="I71">
        <f>injury_attenuated!I71</f>
        <v>1.0422764227642276</v>
      </c>
      <c r="J71">
        <f>injury_attenuated!J71</f>
        <v>-0.31373983739837408</v>
      </c>
      <c r="K71">
        <f t="shared" si="45"/>
        <v>0.12861788617886177</v>
      </c>
      <c r="L71">
        <f t="shared" si="46"/>
        <v>2.0760975609756098</v>
      </c>
      <c r="M71">
        <f t="shared" si="47"/>
        <v>1.8766666666666667</v>
      </c>
      <c r="N71">
        <f t="shared" si="48"/>
        <v>1.7623577235772356</v>
      </c>
      <c r="O71">
        <f t="shared" si="49"/>
        <v>0.72008130081300836</v>
      </c>
      <c r="P71" s="1" t="str">
        <f>VLOOKUP($A71, 'auction in'!$A$2:$C$218, 3, FALSE)</f>
        <v>_______</v>
      </c>
      <c r="Q71" s="3">
        <f>VLOOKUP($A71, 'auction in'!$A$2:$B$218, 2, FALSE)</f>
        <v>12.671530949905398</v>
      </c>
      <c r="R71" t="str">
        <f>trueraw!C70</f>
        <v xml:space="preserve"> SF, PF</v>
      </c>
      <c r="S71" t="str">
        <f>trueraw!D70</f>
        <v>DET</v>
      </c>
      <c r="T71">
        <f>trueraw!E70</f>
        <v>74</v>
      </c>
      <c r="U71">
        <f>trueraw!F70</f>
        <v>32.4</v>
      </c>
      <c r="V71">
        <v>1</v>
      </c>
      <c r="W71">
        <f t="shared" si="33"/>
        <v>1</v>
      </c>
      <c r="X71">
        <f t="shared" si="33"/>
        <v>0</v>
      </c>
      <c r="Y71">
        <f t="shared" si="33"/>
        <v>0</v>
      </c>
      <c r="Z71">
        <f t="shared" si="33"/>
        <v>0</v>
      </c>
      <c r="AA71">
        <f t="shared" si="33"/>
        <v>0</v>
      </c>
      <c r="AB71">
        <f t="shared" si="33"/>
        <v>0</v>
      </c>
      <c r="AC71">
        <f t="shared" si="33"/>
        <v>0</v>
      </c>
      <c r="AD71">
        <f t="shared" si="33"/>
        <v>0</v>
      </c>
      <c r="AE71">
        <f t="shared" si="33"/>
        <v>0</v>
      </c>
      <c r="AF71">
        <f t="shared" si="33"/>
        <v>0</v>
      </c>
      <c r="AG71">
        <f t="shared" si="33"/>
        <v>0</v>
      </c>
      <c r="AH71">
        <f t="shared" si="33"/>
        <v>0</v>
      </c>
      <c r="AI71">
        <f t="shared" si="33"/>
        <v>0</v>
      </c>
      <c r="AT71">
        <f t="shared" si="34"/>
        <v>1.7623577235772356</v>
      </c>
      <c r="AU71">
        <f t="shared" si="35"/>
        <v>0</v>
      </c>
      <c r="AV71">
        <f t="shared" si="36"/>
        <v>0</v>
      </c>
      <c r="AW71">
        <f t="shared" si="37"/>
        <v>0</v>
      </c>
      <c r="AX71">
        <f t="shared" si="38"/>
        <v>0</v>
      </c>
      <c r="AY71">
        <f t="shared" si="39"/>
        <v>0</v>
      </c>
      <c r="AZ71">
        <f t="shared" si="40"/>
        <v>0</v>
      </c>
      <c r="BA71">
        <f t="shared" si="41"/>
        <v>0</v>
      </c>
      <c r="BB71">
        <f t="shared" si="42"/>
        <v>0</v>
      </c>
      <c r="BC71">
        <f t="shared" si="43"/>
        <v>0</v>
      </c>
      <c r="BD71">
        <f t="shared" si="44"/>
        <v>0</v>
      </c>
    </row>
    <row r="72" spans="1:56" x14ac:dyDescent="0.3">
      <c r="A72" t="str">
        <f>injury_attenuated!A72</f>
        <v>Kemba Walker</v>
      </c>
      <c r="B72">
        <f>injury_attenuated!B72</f>
        <v>-1.1767073170731706</v>
      </c>
      <c r="C72">
        <f>injury_attenuated!C72</f>
        <v>1.4154878048780486</v>
      </c>
      <c r="D72">
        <f>injury_attenuated!D72</f>
        <v>0.99548780487804867</v>
      </c>
      <c r="E72">
        <f>injury_attenuated!E72</f>
        <v>0.49634146341463414</v>
      </c>
      <c r="F72">
        <f>injury_attenuated!F72</f>
        <v>-0.67256097560975603</v>
      </c>
      <c r="G72">
        <f>injury_attenuated!G72</f>
        <v>0.78914634146341456</v>
      </c>
      <c r="H72">
        <f>injury_attenuated!H72</f>
        <v>0.15439024390243899</v>
      </c>
      <c r="I72">
        <f>injury_attenuated!I72</f>
        <v>-0.7040243902439024</v>
      </c>
      <c r="J72">
        <f>injury_attenuated!J72</f>
        <v>-0.17573170731707313</v>
      </c>
      <c r="K72">
        <f t="shared" si="45"/>
        <v>-0.29365853658536578</v>
      </c>
      <c r="L72">
        <f t="shared" si="46"/>
        <v>1.2975609756097559</v>
      </c>
      <c r="M72">
        <f t="shared" si="47"/>
        <v>0.33268292682926848</v>
      </c>
      <c r="N72">
        <f t="shared" si="48"/>
        <v>1.1218292682926827</v>
      </c>
      <c r="O72">
        <f t="shared" si="49"/>
        <v>1.8258536585365852</v>
      </c>
      <c r="P72" s="1" t="str">
        <f>VLOOKUP($A72, 'auction in'!$A$2:$C$218, 3, FALSE)</f>
        <v>_______</v>
      </c>
      <c r="Q72" s="3">
        <f>VLOOKUP($A72, 'auction in'!$A$2:$B$218, 2, FALSE)</f>
        <v>8.4295160682875689</v>
      </c>
      <c r="R72" t="str">
        <f>trueraw!C71</f>
        <v xml:space="preserve"> PG</v>
      </c>
      <c r="S72" t="str">
        <f>trueraw!D71</f>
        <v>NYK</v>
      </c>
      <c r="T72">
        <f>trueraw!E71</f>
        <v>67</v>
      </c>
      <c r="U72">
        <f>trueraw!F71</f>
        <v>30.1</v>
      </c>
      <c r="V72">
        <v>1</v>
      </c>
      <c r="W72">
        <f t="shared" si="33"/>
        <v>1</v>
      </c>
      <c r="X72">
        <f t="shared" si="33"/>
        <v>0</v>
      </c>
      <c r="Y72">
        <f t="shared" si="33"/>
        <v>0</v>
      </c>
      <c r="Z72">
        <f t="shared" si="33"/>
        <v>0</v>
      </c>
      <c r="AA72">
        <f t="shared" si="33"/>
        <v>0</v>
      </c>
      <c r="AB72">
        <f t="shared" si="33"/>
        <v>0</v>
      </c>
      <c r="AC72">
        <f t="shared" si="33"/>
        <v>0</v>
      </c>
      <c r="AD72">
        <f t="shared" si="33"/>
        <v>0</v>
      </c>
      <c r="AE72">
        <f t="shared" si="33"/>
        <v>0</v>
      </c>
      <c r="AF72">
        <f t="shared" si="33"/>
        <v>0</v>
      </c>
      <c r="AG72">
        <f t="shared" si="33"/>
        <v>0</v>
      </c>
      <c r="AH72">
        <f t="shared" si="33"/>
        <v>0</v>
      </c>
      <c r="AI72">
        <f t="shared" si="33"/>
        <v>0</v>
      </c>
      <c r="AT72">
        <f t="shared" si="34"/>
        <v>1.1218292682926827</v>
      </c>
      <c r="AU72">
        <f t="shared" si="35"/>
        <v>0</v>
      </c>
      <c r="AV72">
        <f t="shared" si="36"/>
        <v>0</v>
      </c>
      <c r="AW72">
        <f t="shared" si="37"/>
        <v>0</v>
      </c>
      <c r="AX72">
        <f t="shared" si="38"/>
        <v>0</v>
      </c>
      <c r="AY72">
        <f t="shared" si="39"/>
        <v>0</v>
      </c>
      <c r="AZ72">
        <f t="shared" si="40"/>
        <v>0</v>
      </c>
      <c r="BA72">
        <f t="shared" si="41"/>
        <v>0</v>
      </c>
      <c r="BB72">
        <f t="shared" si="42"/>
        <v>0</v>
      </c>
      <c r="BC72">
        <f t="shared" si="43"/>
        <v>0</v>
      </c>
      <c r="BD72">
        <f t="shared" si="44"/>
        <v>0</v>
      </c>
    </row>
    <row r="73" spans="1:56" x14ac:dyDescent="0.3">
      <c r="A73" t="str">
        <f>injury_attenuated!A73</f>
        <v>Kyle Lowry</v>
      </c>
      <c r="B73">
        <f>injury_attenuated!B73</f>
        <v>-0.5362601626016259</v>
      </c>
      <c r="C73">
        <f>injury_attenuated!C73</f>
        <v>1.0344715447154471</v>
      </c>
      <c r="D73">
        <f>injury_attenuated!D73</f>
        <v>0.9209756097560976</v>
      </c>
      <c r="E73">
        <f>injury_attenuated!E73</f>
        <v>0.2426016260162602</v>
      </c>
      <c r="F73">
        <f>injury_attenuated!F73</f>
        <v>-0.20504065040650404</v>
      </c>
      <c r="G73">
        <f>injury_attenuated!G73</f>
        <v>1.7616260162601627</v>
      </c>
      <c r="H73">
        <f>injury_attenuated!H73</f>
        <v>-6.3252032520325185E-2</v>
      </c>
      <c r="I73">
        <f>injury_attenuated!I73</f>
        <v>-0.66601626016260163</v>
      </c>
      <c r="J73">
        <f>injury_attenuated!J73</f>
        <v>-0.9416260162601624</v>
      </c>
      <c r="K73">
        <f t="shared" si="45"/>
        <v>0.51300813008130142</v>
      </c>
      <c r="L73">
        <f t="shared" si="46"/>
        <v>2.4891056910569107</v>
      </c>
      <c r="M73">
        <f t="shared" si="47"/>
        <v>-0.21414634146341416</v>
      </c>
      <c r="N73">
        <f t="shared" si="48"/>
        <v>1.5474796747967483</v>
      </c>
      <c r="O73">
        <f t="shared" si="49"/>
        <v>2.2134959349593499</v>
      </c>
      <c r="P73" s="1" t="str">
        <f>VLOOKUP($A73, 'auction in'!$A$2:$C$218, 3, FALSE)</f>
        <v>_______</v>
      </c>
      <c r="Q73" s="3">
        <f>VLOOKUP($A73, 'auction in'!$A$2:$B$218, 2, FALSE)</f>
        <v>11.248462430248624</v>
      </c>
      <c r="R73" t="str">
        <f>trueraw!C72</f>
        <v xml:space="preserve"> PG</v>
      </c>
      <c r="S73" t="str">
        <f>trueraw!D72</f>
        <v>MIA</v>
      </c>
      <c r="T73">
        <f>trueraw!E72</f>
        <v>72</v>
      </c>
      <c r="U73">
        <f>trueraw!F72</f>
        <v>32.1</v>
      </c>
      <c r="V73">
        <v>1</v>
      </c>
      <c r="W73">
        <f t="shared" ref="W73:AI88" si="50">IF(EXACT($P73, W$2), 1, 0)</f>
        <v>1</v>
      </c>
      <c r="X73">
        <f t="shared" si="50"/>
        <v>0</v>
      </c>
      <c r="Y73">
        <f t="shared" si="50"/>
        <v>0</v>
      </c>
      <c r="Z73">
        <f t="shared" si="50"/>
        <v>0</v>
      </c>
      <c r="AA73">
        <f t="shared" si="50"/>
        <v>0</v>
      </c>
      <c r="AB73">
        <f t="shared" si="50"/>
        <v>0</v>
      </c>
      <c r="AC73">
        <f t="shared" si="50"/>
        <v>0</v>
      </c>
      <c r="AD73">
        <f t="shared" si="50"/>
        <v>0</v>
      </c>
      <c r="AE73">
        <f t="shared" si="50"/>
        <v>0</v>
      </c>
      <c r="AF73">
        <f t="shared" si="50"/>
        <v>0</v>
      </c>
      <c r="AG73">
        <f t="shared" si="50"/>
        <v>0</v>
      </c>
      <c r="AH73">
        <f t="shared" si="33"/>
        <v>0</v>
      </c>
      <c r="AI73">
        <f t="shared" si="33"/>
        <v>0</v>
      </c>
      <c r="AT73">
        <f t="shared" si="34"/>
        <v>1.5474796747967483</v>
      </c>
      <c r="AU73">
        <f t="shared" si="35"/>
        <v>0</v>
      </c>
      <c r="AV73">
        <f t="shared" si="36"/>
        <v>0</v>
      </c>
      <c r="AW73">
        <f t="shared" si="37"/>
        <v>0</v>
      </c>
      <c r="AX73">
        <f t="shared" si="38"/>
        <v>0</v>
      </c>
      <c r="AY73">
        <f t="shared" si="39"/>
        <v>0</v>
      </c>
      <c r="AZ73">
        <f t="shared" si="40"/>
        <v>0</v>
      </c>
      <c r="BA73">
        <f t="shared" si="41"/>
        <v>0</v>
      </c>
      <c r="BB73">
        <f t="shared" si="42"/>
        <v>0</v>
      </c>
      <c r="BC73">
        <f t="shared" si="43"/>
        <v>0</v>
      </c>
      <c r="BD73">
        <f t="shared" si="44"/>
        <v>0</v>
      </c>
    </row>
    <row r="74" spans="1:56" x14ac:dyDescent="0.3">
      <c r="A74" t="str">
        <f>injury_attenuated!A74</f>
        <v>Kawhi Leonard</v>
      </c>
      <c r="B74">
        <f>injury_attenuated!B74</f>
        <v>0.31658536585365854</v>
      </c>
      <c r="C74">
        <f>injury_attenuated!C74</f>
        <v>0.70975609756097557</v>
      </c>
      <c r="D74">
        <f>injury_attenuated!D74</f>
        <v>-1.2553658536585366</v>
      </c>
      <c r="E74">
        <f>injury_attenuated!E74</f>
        <v>-0.71414634146341438</v>
      </c>
      <c r="F74">
        <f>injury_attenuated!F74</f>
        <v>-1.2353658536585364</v>
      </c>
      <c r="G74">
        <f>injury_attenuated!G74</f>
        <v>-0.46560975609756095</v>
      </c>
      <c r="H74">
        <f>injury_attenuated!H74</f>
        <v>-0.82829268292682923</v>
      </c>
      <c r="I74">
        <f>injury_attenuated!I74</f>
        <v>-1.123170731707317</v>
      </c>
      <c r="J74">
        <f>injury_attenuated!J74</f>
        <v>0.92487804878048796</v>
      </c>
      <c r="K74">
        <f t="shared" si="45"/>
        <v>-4.3804878048780482</v>
      </c>
      <c r="L74">
        <f t="shared" si="46"/>
        <v>-4.5956097560975602</v>
      </c>
      <c r="M74">
        <f t="shared" si="47"/>
        <v>-3.2051219512195113</v>
      </c>
      <c r="N74">
        <f t="shared" si="48"/>
        <v>-3.6707317073170724</v>
      </c>
      <c r="O74">
        <f t="shared" si="49"/>
        <v>-2.5475609756097555</v>
      </c>
      <c r="P74" s="1" t="str">
        <f>VLOOKUP($A74, 'auction in'!$A$2:$C$218, 3, FALSE)</f>
        <v>_______</v>
      </c>
      <c r="Q74" s="3">
        <f>VLOOKUP($A74, 'auction in'!$A$2:$B$218, 2, FALSE)</f>
        <v>-23.310080840901819</v>
      </c>
      <c r="R74" t="str">
        <f>trueraw!C73</f>
        <v xml:space="preserve"> SF, PF</v>
      </c>
      <c r="S74" t="str">
        <f>trueraw!D73</f>
        <v>LAC</v>
      </c>
      <c r="T74">
        <f>trueraw!E73</f>
        <v>10</v>
      </c>
      <c r="U74">
        <f>trueraw!F73</f>
        <v>25.1</v>
      </c>
      <c r="V74">
        <v>1</v>
      </c>
      <c r="W74">
        <f t="shared" si="50"/>
        <v>1</v>
      </c>
      <c r="X74">
        <f t="shared" si="50"/>
        <v>0</v>
      </c>
      <c r="Y74">
        <f t="shared" si="50"/>
        <v>0</v>
      </c>
      <c r="Z74">
        <f t="shared" si="50"/>
        <v>0</v>
      </c>
      <c r="AA74">
        <f t="shared" si="50"/>
        <v>0</v>
      </c>
      <c r="AB74">
        <f t="shared" si="50"/>
        <v>0</v>
      </c>
      <c r="AC74">
        <f t="shared" si="50"/>
        <v>0</v>
      </c>
      <c r="AD74">
        <f t="shared" si="50"/>
        <v>0</v>
      </c>
      <c r="AE74">
        <f t="shared" si="50"/>
        <v>0</v>
      </c>
      <c r="AF74">
        <f t="shared" si="50"/>
        <v>0</v>
      </c>
      <c r="AG74">
        <f t="shared" si="50"/>
        <v>0</v>
      </c>
      <c r="AH74">
        <f t="shared" si="33"/>
        <v>0</v>
      </c>
      <c r="AI74">
        <f t="shared" si="33"/>
        <v>0</v>
      </c>
      <c r="AT74">
        <f t="shared" si="34"/>
        <v>-3.6707317073170724</v>
      </c>
      <c r="AU74">
        <f t="shared" si="35"/>
        <v>0</v>
      </c>
      <c r="AV74">
        <f t="shared" si="36"/>
        <v>0</v>
      </c>
      <c r="AW74">
        <f t="shared" si="37"/>
        <v>0</v>
      </c>
      <c r="AX74">
        <f t="shared" si="38"/>
        <v>0</v>
      </c>
      <c r="AY74">
        <f t="shared" si="39"/>
        <v>0</v>
      </c>
      <c r="AZ74">
        <f t="shared" si="40"/>
        <v>0</v>
      </c>
      <c r="BA74">
        <f t="shared" si="41"/>
        <v>0</v>
      </c>
      <c r="BB74">
        <f t="shared" si="42"/>
        <v>0</v>
      </c>
      <c r="BC74">
        <f t="shared" si="43"/>
        <v>0</v>
      </c>
      <c r="BD74">
        <f t="shared" si="44"/>
        <v>0</v>
      </c>
    </row>
    <row r="75" spans="1:56" x14ac:dyDescent="0.3">
      <c r="A75" t="str">
        <f>injury_attenuated!A75</f>
        <v>Kyle Anderson</v>
      </c>
      <c r="B75">
        <f>injury_attenuated!B75</f>
        <v>0.25028455284552847</v>
      </c>
      <c r="C75">
        <f>injury_attenuated!C75</f>
        <v>-3.0284552845528452E-2</v>
      </c>
      <c r="D75">
        <f>injury_attenuated!D75</f>
        <v>-0.40191056910569112</v>
      </c>
      <c r="E75">
        <f>injury_attenuated!E75</f>
        <v>-0.30353658536585365</v>
      </c>
      <c r="F75">
        <f>injury_attenuated!F75</f>
        <v>0.14565040650406505</v>
      </c>
      <c r="G75">
        <f>injury_attenuated!G75</f>
        <v>0.31524390243902434</v>
      </c>
      <c r="H75">
        <f>injury_attenuated!H75</f>
        <v>0.64865853658536587</v>
      </c>
      <c r="I75">
        <f>injury_attenuated!I75</f>
        <v>0.44491869918699195</v>
      </c>
      <c r="J75">
        <f>injury_attenuated!J75</f>
        <v>0.55333333333333345</v>
      </c>
      <c r="K75">
        <f t="shared" si="45"/>
        <v>1.6526422764227642</v>
      </c>
      <c r="L75">
        <f t="shared" si="46"/>
        <v>1.0690243902439025</v>
      </c>
      <c r="M75">
        <f t="shared" si="47"/>
        <v>1.3071138211382116</v>
      </c>
      <c r="N75">
        <f t="shared" si="48"/>
        <v>1.622357723577236</v>
      </c>
      <c r="O75">
        <f t="shared" si="49"/>
        <v>1.1774390243902439</v>
      </c>
      <c r="P75" s="1" t="str">
        <f>VLOOKUP($A75, 'auction in'!$A$2:$C$218, 3, FALSE)</f>
        <v>_______</v>
      </c>
      <c r="Q75" s="3">
        <f>VLOOKUP($A75, 'auction in'!$A$2:$B$218, 2, FALSE)</f>
        <v>11.744355773647751</v>
      </c>
      <c r="R75" t="str">
        <f>trueraw!C74</f>
        <v xml:space="preserve"> SF, PF</v>
      </c>
      <c r="S75" t="str">
        <f>trueraw!D74</f>
        <v>MEM</v>
      </c>
      <c r="T75">
        <f>trueraw!E74</f>
        <v>75</v>
      </c>
      <c r="U75">
        <f>trueraw!F74</f>
        <v>26.5</v>
      </c>
      <c r="V75">
        <v>1</v>
      </c>
      <c r="W75">
        <f t="shared" si="50"/>
        <v>1</v>
      </c>
      <c r="X75">
        <f t="shared" si="50"/>
        <v>0</v>
      </c>
      <c r="Y75">
        <f t="shared" si="50"/>
        <v>0</v>
      </c>
      <c r="Z75">
        <f t="shared" si="50"/>
        <v>0</v>
      </c>
      <c r="AA75">
        <f t="shared" si="50"/>
        <v>0</v>
      </c>
      <c r="AB75">
        <f t="shared" si="50"/>
        <v>0</v>
      </c>
      <c r="AC75">
        <f t="shared" si="50"/>
        <v>0</v>
      </c>
      <c r="AD75">
        <f t="shared" si="50"/>
        <v>0</v>
      </c>
      <c r="AE75">
        <f t="shared" si="50"/>
        <v>0</v>
      </c>
      <c r="AF75">
        <f t="shared" si="50"/>
        <v>0</v>
      </c>
      <c r="AG75">
        <f t="shared" si="50"/>
        <v>0</v>
      </c>
      <c r="AH75">
        <f t="shared" si="33"/>
        <v>0</v>
      </c>
      <c r="AI75">
        <f t="shared" si="33"/>
        <v>0</v>
      </c>
      <c r="AT75">
        <f t="shared" si="34"/>
        <v>1.622357723577236</v>
      </c>
      <c r="AU75">
        <f t="shared" si="35"/>
        <v>0</v>
      </c>
      <c r="AV75">
        <f t="shared" si="36"/>
        <v>0</v>
      </c>
      <c r="AW75">
        <f t="shared" si="37"/>
        <v>0</v>
      </c>
      <c r="AX75">
        <f t="shared" si="38"/>
        <v>0</v>
      </c>
      <c r="AY75">
        <f t="shared" si="39"/>
        <v>0</v>
      </c>
      <c r="AZ75">
        <f t="shared" si="40"/>
        <v>0</v>
      </c>
      <c r="BA75">
        <f t="shared" si="41"/>
        <v>0</v>
      </c>
      <c r="BB75">
        <f t="shared" si="42"/>
        <v>0</v>
      </c>
      <c r="BC75">
        <f t="shared" si="43"/>
        <v>0</v>
      </c>
      <c r="BD75">
        <f t="shared" si="44"/>
        <v>0</v>
      </c>
    </row>
    <row r="76" spans="1:56" x14ac:dyDescent="0.3">
      <c r="A76" t="str">
        <f>injury_attenuated!A76</f>
        <v>Brook Lopez</v>
      </c>
      <c r="B76">
        <f>injury_attenuated!B76</f>
        <v>0.83321138211382118</v>
      </c>
      <c r="C76">
        <f>injury_attenuated!C76</f>
        <v>0.57207317073170738</v>
      </c>
      <c r="D76">
        <f>injury_attenuated!D76</f>
        <v>-0.36304878048780487</v>
      </c>
      <c r="E76">
        <f>injury_attenuated!E76</f>
        <v>-0.27439024390243905</v>
      </c>
      <c r="F76">
        <f>injury_attenuated!F76</f>
        <v>-7.7804878048780488E-2</v>
      </c>
      <c r="G76">
        <f>injury_attenuated!G76</f>
        <v>-1.1420731707317073</v>
      </c>
      <c r="H76">
        <f>injury_attenuated!H76</f>
        <v>-0.87666666666666671</v>
      </c>
      <c r="I76">
        <f>injury_attenuated!I76</f>
        <v>2.0382520325203255</v>
      </c>
      <c r="J76">
        <f>injury_attenuated!J76</f>
        <v>0.87394308943089438</v>
      </c>
      <c r="K76">
        <f t="shared" si="45"/>
        <v>1.0114227642276423</v>
      </c>
      <c r="L76">
        <f t="shared" si="46"/>
        <v>0.70955284552845566</v>
      </c>
      <c r="M76">
        <f t="shared" si="47"/>
        <v>2.7255691056910574</v>
      </c>
      <c r="N76">
        <f t="shared" si="48"/>
        <v>1.58349593495935</v>
      </c>
      <c r="O76">
        <f t="shared" si="49"/>
        <v>-0.45475609756097546</v>
      </c>
      <c r="P76" s="1" t="str">
        <f>VLOOKUP($A76, 'auction in'!$A$2:$C$218, 3, FALSE)</f>
        <v>_______</v>
      </c>
      <c r="Q76" s="3">
        <f>VLOOKUP($A76, 'auction in'!$A$2:$B$218, 2, FALSE)</f>
        <v>11.48698658999435</v>
      </c>
      <c r="R76" t="str">
        <f>trueraw!C75</f>
        <v xml:space="preserve"> C</v>
      </c>
      <c r="S76" t="str">
        <f>trueraw!D75</f>
        <v>MIL</v>
      </c>
      <c r="T76">
        <f>trueraw!E75</f>
        <v>75</v>
      </c>
      <c r="U76">
        <f>trueraw!F75</f>
        <v>27.1</v>
      </c>
      <c r="V76">
        <v>1</v>
      </c>
      <c r="W76">
        <f t="shared" si="50"/>
        <v>1</v>
      </c>
      <c r="X76">
        <f t="shared" si="50"/>
        <v>0</v>
      </c>
      <c r="Y76">
        <f t="shared" si="50"/>
        <v>0</v>
      </c>
      <c r="Z76">
        <f t="shared" si="50"/>
        <v>0</v>
      </c>
      <c r="AA76">
        <f t="shared" si="50"/>
        <v>0</v>
      </c>
      <c r="AB76">
        <f t="shared" si="50"/>
        <v>0</v>
      </c>
      <c r="AC76">
        <f t="shared" si="50"/>
        <v>0</v>
      </c>
      <c r="AD76">
        <f t="shared" si="50"/>
        <v>0</v>
      </c>
      <c r="AE76">
        <f t="shared" si="50"/>
        <v>0</v>
      </c>
      <c r="AF76">
        <f t="shared" si="50"/>
        <v>0</v>
      </c>
      <c r="AG76">
        <f t="shared" si="50"/>
        <v>0</v>
      </c>
      <c r="AH76">
        <f t="shared" si="33"/>
        <v>0</v>
      </c>
      <c r="AI76">
        <f t="shared" si="33"/>
        <v>0</v>
      </c>
      <c r="AT76">
        <f t="shared" si="34"/>
        <v>1.58349593495935</v>
      </c>
      <c r="AU76">
        <f t="shared" si="35"/>
        <v>0</v>
      </c>
      <c r="AV76">
        <f t="shared" si="36"/>
        <v>0</v>
      </c>
      <c r="AW76">
        <f t="shared" si="37"/>
        <v>0</v>
      </c>
      <c r="AX76">
        <f t="shared" si="38"/>
        <v>0</v>
      </c>
      <c r="AY76">
        <f t="shared" si="39"/>
        <v>0</v>
      </c>
      <c r="AZ76">
        <f t="shared" si="40"/>
        <v>0</v>
      </c>
      <c r="BA76">
        <f t="shared" si="41"/>
        <v>0</v>
      </c>
      <c r="BB76">
        <f t="shared" si="42"/>
        <v>0</v>
      </c>
      <c r="BC76">
        <f t="shared" si="43"/>
        <v>0</v>
      </c>
      <c r="BD76">
        <f t="shared" si="44"/>
        <v>0</v>
      </c>
    </row>
    <row r="77" spans="1:56" x14ac:dyDescent="0.3">
      <c r="A77" t="str">
        <f>injury_attenuated!A77</f>
        <v>Jonathan Isaac</v>
      </c>
      <c r="B77">
        <f>injury_attenuated!B77</f>
        <v>-0.11333333333333331</v>
      </c>
      <c r="C77">
        <f>injury_attenuated!C77</f>
        <v>-0.11284552845528453</v>
      </c>
      <c r="D77">
        <f>injury_attenuated!D77</f>
        <v>-1.0723577235772357</v>
      </c>
      <c r="E77">
        <f>injury_attenuated!E77</f>
        <v>-0.80178861788617883</v>
      </c>
      <c r="F77">
        <f>injury_attenuated!F77</f>
        <v>-0.14813008130081301</v>
      </c>
      <c r="G77">
        <f>injury_attenuated!G77</f>
        <v>-1.0442276422764227</v>
      </c>
      <c r="H77">
        <f>injury_attenuated!H77</f>
        <v>0.61252032520325195</v>
      </c>
      <c r="I77">
        <f>injury_attenuated!I77</f>
        <v>2.2112195121951217</v>
      </c>
      <c r="J77">
        <f>injury_attenuated!J77</f>
        <v>0.79886178861788615</v>
      </c>
      <c r="K77">
        <f t="shared" si="45"/>
        <v>0.44276422764227608</v>
      </c>
      <c r="L77">
        <f t="shared" si="46"/>
        <v>-0.46894308943089413</v>
      </c>
      <c r="M77">
        <f t="shared" si="47"/>
        <v>1.3741463414634145</v>
      </c>
      <c r="N77">
        <f t="shared" si="48"/>
        <v>0.32991869918699201</v>
      </c>
      <c r="O77">
        <f t="shared" si="49"/>
        <v>-1.8813008130081297</v>
      </c>
      <c r="P77" s="1" t="str">
        <f>VLOOKUP($A77, 'auction in'!$A$2:$C$218, 3, FALSE)</f>
        <v>_______</v>
      </c>
      <c r="Q77" s="3">
        <f>VLOOKUP($A77, 'auction in'!$A$2:$B$218, 2, FALSE)</f>
        <v>3.1849459147813874</v>
      </c>
      <c r="R77" t="str">
        <f>trueraw!C76</f>
        <v xml:space="preserve"> PF, SF</v>
      </c>
      <c r="S77" t="str">
        <f>trueraw!D76</f>
        <v>ORL</v>
      </c>
      <c r="T77">
        <f>trueraw!E76</f>
        <v>60</v>
      </c>
      <c r="U77">
        <f>trueraw!F76</f>
        <v>28.8</v>
      </c>
      <c r="V77">
        <v>1</v>
      </c>
      <c r="W77">
        <f t="shared" si="50"/>
        <v>1</v>
      </c>
      <c r="X77">
        <f t="shared" si="50"/>
        <v>0</v>
      </c>
      <c r="Y77">
        <f t="shared" si="50"/>
        <v>0</v>
      </c>
      <c r="Z77">
        <f t="shared" si="50"/>
        <v>0</v>
      </c>
      <c r="AA77">
        <f t="shared" si="50"/>
        <v>0</v>
      </c>
      <c r="AB77">
        <f t="shared" si="50"/>
        <v>0</v>
      </c>
      <c r="AC77">
        <f t="shared" si="50"/>
        <v>0</v>
      </c>
      <c r="AD77">
        <f t="shared" si="50"/>
        <v>0</v>
      </c>
      <c r="AE77">
        <f t="shared" si="50"/>
        <v>0</v>
      </c>
      <c r="AF77">
        <f t="shared" si="50"/>
        <v>0</v>
      </c>
      <c r="AG77">
        <f t="shared" si="50"/>
        <v>0</v>
      </c>
      <c r="AH77">
        <f t="shared" si="33"/>
        <v>0</v>
      </c>
      <c r="AI77">
        <f t="shared" si="33"/>
        <v>0</v>
      </c>
      <c r="AT77">
        <f t="shared" si="34"/>
        <v>0.32991869918699201</v>
      </c>
      <c r="AU77">
        <f t="shared" si="35"/>
        <v>0</v>
      </c>
      <c r="AV77">
        <f t="shared" si="36"/>
        <v>0</v>
      </c>
      <c r="AW77">
        <f t="shared" si="37"/>
        <v>0</v>
      </c>
      <c r="AX77">
        <f t="shared" si="38"/>
        <v>0</v>
      </c>
      <c r="AY77">
        <f t="shared" si="39"/>
        <v>0</v>
      </c>
      <c r="AZ77">
        <f t="shared" si="40"/>
        <v>0</v>
      </c>
      <c r="BA77">
        <f t="shared" si="41"/>
        <v>0</v>
      </c>
      <c r="BB77">
        <f t="shared" si="42"/>
        <v>0</v>
      </c>
      <c r="BC77">
        <f t="shared" si="43"/>
        <v>0</v>
      </c>
      <c r="BD77">
        <f t="shared" si="44"/>
        <v>0</v>
      </c>
    </row>
    <row r="78" spans="1:56" x14ac:dyDescent="0.3">
      <c r="A78" t="str">
        <f>injury_attenuated!A78</f>
        <v>Jarrett Allen</v>
      </c>
      <c r="B78">
        <f>injury_attenuated!B78</f>
        <v>2.4561788617886178</v>
      </c>
      <c r="C78">
        <f>injury_attenuated!C78</f>
        <v>-1.7427642276422766</v>
      </c>
      <c r="D78">
        <f>injury_attenuated!D78</f>
        <v>-1.7114634146341463</v>
      </c>
      <c r="E78">
        <f>injury_attenuated!E78</f>
        <v>-7.7886178861788585E-2</v>
      </c>
      <c r="F78">
        <f>injury_attenuated!F78</f>
        <v>2.2176422764227643</v>
      </c>
      <c r="G78">
        <f>injury_attenuated!G78</f>
        <v>-0.56902439024390239</v>
      </c>
      <c r="H78">
        <f>injury_attenuated!H78</f>
        <v>-1.0771544715447154</v>
      </c>
      <c r="I78">
        <f>injury_attenuated!I78</f>
        <v>2.0194308943089432</v>
      </c>
      <c r="J78">
        <f>injury_attenuated!J78</f>
        <v>-6.219512195121954E-2</v>
      </c>
      <c r="K78">
        <f t="shared" si="45"/>
        <v>3.1955284552845526</v>
      </c>
      <c r="L78">
        <f t="shared" si="46"/>
        <v>1.5149593495934961</v>
      </c>
      <c r="M78">
        <f t="shared" si="47"/>
        <v>2.0217886178861786</v>
      </c>
      <c r="N78">
        <f t="shared" si="48"/>
        <v>1.4527642276422765</v>
      </c>
      <c r="O78">
        <f t="shared" si="49"/>
        <v>-0.56666666666666676</v>
      </c>
      <c r="P78" s="1" t="str">
        <f>VLOOKUP($A78, 'auction in'!$A$2:$C$218, 3, FALSE)</f>
        <v>_______</v>
      </c>
      <c r="Q78" s="3">
        <f>VLOOKUP($A78, 'auction in'!$A$2:$B$218, 2, FALSE)</f>
        <v>10.62119234875027</v>
      </c>
      <c r="R78" t="str">
        <f>trueraw!C77</f>
        <v xml:space="preserve"> C</v>
      </c>
      <c r="S78" t="str">
        <f>trueraw!D77</f>
        <v>CLE</v>
      </c>
      <c r="T78">
        <f>trueraw!E77</f>
        <v>74</v>
      </c>
      <c r="U78">
        <f>trueraw!F77</f>
        <v>31.4</v>
      </c>
      <c r="V78">
        <v>1</v>
      </c>
      <c r="W78">
        <f t="shared" si="50"/>
        <v>1</v>
      </c>
      <c r="X78">
        <f t="shared" si="50"/>
        <v>0</v>
      </c>
      <c r="Y78">
        <f t="shared" si="50"/>
        <v>0</v>
      </c>
      <c r="Z78">
        <f t="shared" si="50"/>
        <v>0</v>
      </c>
      <c r="AA78">
        <f t="shared" si="50"/>
        <v>0</v>
      </c>
      <c r="AB78">
        <f t="shared" si="50"/>
        <v>0</v>
      </c>
      <c r="AC78">
        <f t="shared" si="50"/>
        <v>0</v>
      </c>
      <c r="AD78">
        <f t="shared" si="50"/>
        <v>0</v>
      </c>
      <c r="AE78">
        <f t="shared" si="50"/>
        <v>0</v>
      </c>
      <c r="AF78">
        <f t="shared" si="50"/>
        <v>0</v>
      </c>
      <c r="AG78">
        <f t="shared" si="50"/>
        <v>0</v>
      </c>
      <c r="AH78">
        <f t="shared" si="33"/>
        <v>0</v>
      </c>
      <c r="AI78">
        <f t="shared" si="33"/>
        <v>0</v>
      </c>
      <c r="AT78">
        <f t="shared" si="34"/>
        <v>1.4527642276422765</v>
      </c>
      <c r="AU78">
        <f t="shared" si="35"/>
        <v>0</v>
      </c>
      <c r="AV78">
        <f t="shared" si="36"/>
        <v>0</v>
      </c>
      <c r="AW78">
        <f t="shared" si="37"/>
        <v>0</v>
      </c>
      <c r="AX78">
        <f t="shared" si="38"/>
        <v>0</v>
      </c>
      <c r="AY78">
        <f t="shared" si="39"/>
        <v>0</v>
      </c>
      <c r="AZ78">
        <f t="shared" si="40"/>
        <v>0</v>
      </c>
      <c r="BA78">
        <f t="shared" si="41"/>
        <v>0</v>
      </c>
      <c r="BB78">
        <f t="shared" si="42"/>
        <v>0</v>
      </c>
      <c r="BC78">
        <f t="shared" si="43"/>
        <v>0</v>
      </c>
      <c r="BD78">
        <f t="shared" si="44"/>
        <v>0</v>
      </c>
    </row>
    <row r="79" spans="1:56" x14ac:dyDescent="0.3">
      <c r="A79" t="str">
        <f>injury_attenuated!A79</f>
        <v>Christian Wood</v>
      </c>
      <c r="B79">
        <f>injury_attenuated!B79</f>
        <v>1.4585365853658536</v>
      </c>
      <c r="C79">
        <f>injury_attenuated!C79</f>
        <v>-2.5321951219512195</v>
      </c>
      <c r="D79">
        <f>injury_attenuated!D79</f>
        <v>-1.4634146341463428E-3</v>
      </c>
      <c r="E79">
        <f>injury_attenuated!E79</f>
        <v>0.82341463414634153</v>
      </c>
      <c r="F79">
        <f>injury_attenuated!F79</f>
        <v>1.5597560975609757</v>
      </c>
      <c r="G79">
        <f>injury_attenuated!G79</f>
        <v>-0.70365853658536581</v>
      </c>
      <c r="H79">
        <f>injury_attenuated!H79</f>
        <v>-0.53195121951219515</v>
      </c>
      <c r="I79">
        <f>injury_attenuated!I79</f>
        <v>1.1831707317073172</v>
      </c>
      <c r="J79">
        <f>injury_attenuated!J79</f>
        <v>-0.24560975609756097</v>
      </c>
      <c r="K79">
        <f t="shared" si="45"/>
        <v>3.5421951219512198</v>
      </c>
      <c r="L79">
        <f t="shared" si="46"/>
        <v>1.2556097560975612</v>
      </c>
      <c r="M79">
        <f t="shared" si="47"/>
        <v>1.713658536585366</v>
      </c>
      <c r="N79">
        <f t="shared" si="48"/>
        <v>1.0100000000000002</v>
      </c>
      <c r="O79">
        <f t="shared" si="49"/>
        <v>-0.173170731707317</v>
      </c>
      <c r="P79" s="1" t="str">
        <f>VLOOKUP($A79, 'auction in'!$A$2:$C$218, 3, FALSE)</f>
        <v>_______</v>
      </c>
      <c r="Q79" s="3">
        <f>VLOOKUP($A79, 'auction in'!$A$2:$B$218, 2, FALSE)</f>
        <v>7.6889066287159116</v>
      </c>
      <c r="R79" t="str">
        <f>trueraw!C78</f>
        <v xml:space="preserve"> C, PF</v>
      </c>
      <c r="S79" t="str">
        <f>trueraw!D78</f>
        <v>HOU</v>
      </c>
      <c r="T79">
        <f>trueraw!E78</f>
        <v>70</v>
      </c>
      <c r="U79">
        <f>trueraw!F78</f>
        <v>32.5</v>
      </c>
      <c r="V79">
        <v>1</v>
      </c>
      <c r="W79">
        <f t="shared" si="50"/>
        <v>1</v>
      </c>
      <c r="X79">
        <f t="shared" si="50"/>
        <v>0</v>
      </c>
      <c r="Y79">
        <f t="shared" si="50"/>
        <v>0</v>
      </c>
      <c r="Z79">
        <f t="shared" si="50"/>
        <v>0</v>
      </c>
      <c r="AA79">
        <f t="shared" si="50"/>
        <v>0</v>
      </c>
      <c r="AB79">
        <f t="shared" si="50"/>
        <v>0</v>
      </c>
      <c r="AC79">
        <f t="shared" si="50"/>
        <v>0</v>
      </c>
      <c r="AD79">
        <f t="shared" si="50"/>
        <v>0</v>
      </c>
      <c r="AE79">
        <f t="shared" si="50"/>
        <v>0</v>
      </c>
      <c r="AF79">
        <f t="shared" si="50"/>
        <v>0</v>
      </c>
      <c r="AG79">
        <f t="shared" si="50"/>
        <v>0</v>
      </c>
      <c r="AH79">
        <f t="shared" si="50"/>
        <v>0</v>
      </c>
      <c r="AI79">
        <f t="shared" si="50"/>
        <v>0</v>
      </c>
      <c r="AT79">
        <f t="shared" si="34"/>
        <v>1.0100000000000002</v>
      </c>
      <c r="AU79">
        <f t="shared" si="35"/>
        <v>0</v>
      </c>
      <c r="AV79">
        <f t="shared" si="36"/>
        <v>0</v>
      </c>
      <c r="AW79">
        <f t="shared" si="37"/>
        <v>0</v>
      </c>
      <c r="AX79">
        <f t="shared" si="38"/>
        <v>0</v>
      </c>
      <c r="AY79">
        <f t="shared" si="39"/>
        <v>0</v>
      </c>
      <c r="AZ79">
        <f t="shared" si="40"/>
        <v>0</v>
      </c>
      <c r="BA79">
        <f t="shared" si="41"/>
        <v>0</v>
      </c>
      <c r="BB79">
        <f t="shared" si="42"/>
        <v>0</v>
      </c>
      <c r="BC79">
        <f t="shared" si="43"/>
        <v>0</v>
      </c>
      <c r="BD79">
        <f t="shared" si="44"/>
        <v>0</v>
      </c>
    </row>
    <row r="80" spans="1:56" x14ac:dyDescent="0.3">
      <c r="A80" t="str">
        <f>injury_attenuated!A80</f>
        <v>DeMar DeRozan</v>
      </c>
      <c r="B80">
        <f>injury_attenuated!B80</f>
        <v>1.0892682926829269</v>
      </c>
      <c r="C80">
        <f>injury_attenuated!C80</f>
        <v>2.4673170731707317</v>
      </c>
      <c r="D80">
        <f>injury_attenuated!D80</f>
        <v>-1.54</v>
      </c>
      <c r="E80">
        <f>injury_attenuated!E80</f>
        <v>0.89317073170731709</v>
      </c>
      <c r="F80">
        <f>injury_attenuated!F80</f>
        <v>-0.57804878048780484</v>
      </c>
      <c r="G80">
        <f>injury_attenuated!G80</f>
        <v>0.55317073170731712</v>
      </c>
      <c r="H80">
        <f>injury_attenuated!H80</f>
        <v>-0.39170731707317075</v>
      </c>
      <c r="I80">
        <f>injury_attenuated!I80</f>
        <v>-0.87951219512195111</v>
      </c>
      <c r="J80">
        <f>injury_attenuated!J80</f>
        <v>-0.12341463414634146</v>
      </c>
      <c r="K80">
        <f t="shared" si="45"/>
        <v>-0.9770731707317073</v>
      </c>
      <c r="L80">
        <f t="shared" si="46"/>
        <v>1.613658536585366</v>
      </c>
      <c r="M80">
        <f t="shared" si="47"/>
        <v>0.93707317073170726</v>
      </c>
      <c r="N80">
        <f t="shared" si="48"/>
        <v>1.4902439024390244</v>
      </c>
      <c r="O80">
        <f t="shared" si="49"/>
        <v>2.3697560975609755</v>
      </c>
      <c r="P80" s="1" t="str">
        <f>VLOOKUP($A80, 'auction in'!$A$2:$C$218, 3, FALSE)</f>
        <v>_______</v>
      </c>
      <c r="Q80" s="3">
        <f>VLOOKUP($A80, 'auction in'!$A$2:$B$218, 2, FALSE)</f>
        <v>10.869408235077085</v>
      </c>
      <c r="R80" t="str">
        <f>trueraw!C79</f>
        <v xml:space="preserve"> SG, SF</v>
      </c>
      <c r="S80" t="str">
        <f>trueraw!D79</f>
        <v>CHI</v>
      </c>
      <c r="T80">
        <f>trueraw!E79</f>
        <v>76</v>
      </c>
      <c r="U80">
        <f>trueraw!F79</f>
        <v>32.200000000000003</v>
      </c>
      <c r="V80">
        <v>1</v>
      </c>
      <c r="W80">
        <f t="shared" si="50"/>
        <v>1</v>
      </c>
      <c r="X80">
        <f t="shared" si="50"/>
        <v>0</v>
      </c>
      <c r="Y80">
        <f t="shared" si="50"/>
        <v>0</v>
      </c>
      <c r="Z80">
        <f t="shared" si="50"/>
        <v>0</v>
      </c>
      <c r="AA80">
        <f t="shared" si="50"/>
        <v>0</v>
      </c>
      <c r="AB80">
        <f t="shared" si="50"/>
        <v>0</v>
      </c>
      <c r="AC80">
        <f t="shared" si="50"/>
        <v>0</v>
      </c>
      <c r="AD80">
        <f t="shared" si="50"/>
        <v>0</v>
      </c>
      <c r="AE80">
        <f t="shared" si="50"/>
        <v>0</v>
      </c>
      <c r="AF80">
        <f t="shared" si="50"/>
        <v>0</v>
      </c>
      <c r="AG80">
        <f t="shared" si="50"/>
        <v>0</v>
      </c>
      <c r="AH80">
        <f t="shared" si="50"/>
        <v>0</v>
      </c>
      <c r="AI80">
        <f t="shared" si="50"/>
        <v>0</v>
      </c>
      <c r="AT80">
        <f t="shared" si="34"/>
        <v>1.4902439024390244</v>
      </c>
      <c r="AU80">
        <f t="shared" si="35"/>
        <v>0</v>
      </c>
      <c r="AV80">
        <f t="shared" si="36"/>
        <v>0</v>
      </c>
      <c r="AW80">
        <f t="shared" si="37"/>
        <v>0</v>
      </c>
      <c r="AX80">
        <f t="shared" si="38"/>
        <v>0</v>
      </c>
      <c r="AY80">
        <f t="shared" si="39"/>
        <v>0</v>
      </c>
      <c r="AZ80">
        <f t="shared" si="40"/>
        <v>0</v>
      </c>
      <c r="BA80">
        <f t="shared" si="41"/>
        <v>0</v>
      </c>
      <c r="BB80">
        <f t="shared" si="42"/>
        <v>0</v>
      </c>
      <c r="BC80">
        <f t="shared" si="43"/>
        <v>0</v>
      </c>
      <c r="BD80">
        <f t="shared" si="44"/>
        <v>0</v>
      </c>
    </row>
    <row r="81" spans="1:56" x14ac:dyDescent="0.3">
      <c r="A81" t="str">
        <f>injury_attenuated!A81</f>
        <v>Anthony Edwards</v>
      </c>
      <c r="B81">
        <f>injury_attenuated!B81</f>
        <v>-0.97439024390243911</v>
      </c>
      <c r="C81">
        <f>injury_attenuated!C81</f>
        <v>0.1559349593495935</v>
      </c>
      <c r="D81">
        <f>injury_attenuated!D81</f>
        <v>0.90772357723577246</v>
      </c>
      <c r="E81">
        <f>injury_attenuated!E81</f>
        <v>1.1984146341463415</v>
      </c>
      <c r="F81">
        <f>injury_attenuated!F81</f>
        <v>-5.3943089430894306E-2</v>
      </c>
      <c r="G81">
        <f>injury_attenuated!G81</f>
        <v>0.35211382113821144</v>
      </c>
      <c r="H81">
        <f>injury_attenuated!H81</f>
        <v>0.86130081300813011</v>
      </c>
      <c r="I81">
        <f>injury_attenuated!I81</f>
        <v>-4.9999999999999996E-2</v>
      </c>
      <c r="J81">
        <f>injury_attenuated!J81</f>
        <v>-0.90365853658536588</v>
      </c>
      <c r="K81">
        <f t="shared" si="45"/>
        <v>1.3375609756097564</v>
      </c>
      <c r="L81">
        <f t="shared" si="46"/>
        <v>2.3971544715447157</v>
      </c>
      <c r="M81">
        <f t="shared" si="47"/>
        <v>1.141382113821138</v>
      </c>
      <c r="N81">
        <f t="shared" si="48"/>
        <v>1.4934959349593497</v>
      </c>
      <c r="O81">
        <f t="shared" si="49"/>
        <v>1.5434959349593496</v>
      </c>
      <c r="P81" s="1" t="str">
        <f>VLOOKUP($A81, 'auction in'!$A$2:$C$218, 3, FALSE)</f>
        <v>_______</v>
      </c>
      <c r="Q81" s="3">
        <f>VLOOKUP($A81, 'auction in'!$A$2:$B$218, 2, FALSE)</f>
        <v>10.890945405257288</v>
      </c>
      <c r="R81" t="str">
        <f>trueraw!C80</f>
        <v xml:space="preserve"> SG, SF</v>
      </c>
      <c r="S81" t="str">
        <f>trueraw!D80</f>
        <v>MIN</v>
      </c>
      <c r="T81">
        <f>trueraw!E80</f>
        <v>77</v>
      </c>
      <c r="U81">
        <f>trueraw!F80</f>
        <v>34.5</v>
      </c>
      <c r="V81">
        <v>1</v>
      </c>
      <c r="W81">
        <f t="shared" si="50"/>
        <v>1</v>
      </c>
      <c r="X81">
        <f t="shared" si="50"/>
        <v>0</v>
      </c>
      <c r="Y81">
        <f t="shared" si="50"/>
        <v>0</v>
      </c>
      <c r="Z81">
        <f t="shared" si="50"/>
        <v>0</v>
      </c>
      <c r="AA81">
        <f t="shared" si="50"/>
        <v>0</v>
      </c>
      <c r="AB81">
        <f t="shared" si="50"/>
        <v>0</v>
      </c>
      <c r="AC81">
        <f t="shared" si="50"/>
        <v>0</v>
      </c>
      <c r="AD81">
        <f t="shared" si="50"/>
        <v>0</v>
      </c>
      <c r="AE81">
        <f t="shared" si="50"/>
        <v>0</v>
      </c>
      <c r="AF81">
        <f t="shared" si="50"/>
        <v>0</v>
      </c>
      <c r="AG81">
        <f t="shared" si="50"/>
        <v>0</v>
      </c>
      <c r="AH81">
        <f t="shared" si="50"/>
        <v>0</v>
      </c>
      <c r="AI81">
        <f t="shared" si="50"/>
        <v>0</v>
      </c>
      <c r="AT81">
        <f t="shared" si="34"/>
        <v>1.4934959349593497</v>
      </c>
      <c r="AU81">
        <f t="shared" si="35"/>
        <v>0</v>
      </c>
      <c r="AV81">
        <f t="shared" si="36"/>
        <v>0</v>
      </c>
      <c r="AW81">
        <f t="shared" si="37"/>
        <v>0</v>
      </c>
      <c r="AX81">
        <f t="shared" si="38"/>
        <v>0</v>
      </c>
      <c r="AY81">
        <f t="shared" si="39"/>
        <v>0</v>
      </c>
      <c r="AZ81">
        <f t="shared" si="40"/>
        <v>0</v>
      </c>
      <c r="BA81">
        <f t="shared" si="41"/>
        <v>0</v>
      </c>
      <c r="BB81">
        <f t="shared" si="42"/>
        <v>0</v>
      </c>
      <c r="BC81">
        <f t="shared" si="43"/>
        <v>0</v>
      </c>
      <c r="BD81">
        <f t="shared" si="44"/>
        <v>0</v>
      </c>
    </row>
    <row r="82" spans="1:56" x14ac:dyDescent="0.3">
      <c r="A82" t="str">
        <f>injury_attenuated!A82</f>
        <v>PJ Washington</v>
      </c>
      <c r="B82">
        <f>injury_attenuated!B82</f>
        <v>-0.28178861788617882</v>
      </c>
      <c r="C82">
        <f>injury_attenuated!C82</f>
        <v>-0.27219512195121953</v>
      </c>
      <c r="D82">
        <f>injury_attenuated!D82</f>
        <v>3.9674796747967506E-2</v>
      </c>
      <c r="E82">
        <f>injury_attenuated!E82</f>
        <v>-0.15528455284552842</v>
      </c>
      <c r="F82">
        <f>injury_attenuated!F82</f>
        <v>0.57292682926829275</v>
      </c>
      <c r="G82">
        <f>injury_attenuated!G82</f>
        <v>-0.21105691056910569</v>
      </c>
      <c r="H82">
        <f>injury_attenuated!H82</f>
        <v>0.46113821138211386</v>
      </c>
      <c r="I82">
        <f>injury_attenuated!I82</f>
        <v>1.3808943089430894</v>
      </c>
      <c r="J82">
        <f>injury_attenuated!J82</f>
        <v>-0.41048780487804892</v>
      </c>
      <c r="K82">
        <f t="shared" si="45"/>
        <v>1.3960162601626016</v>
      </c>
      <c r="L82">
        <f t="shared" si="46"/>
        <v>1.534308943089431</v>
      </c>
      <c r="M82">
        <f t="shared" si="47"/>
        <v>1.3348780487804879</v>
      </c>
      <c r="N82">
        <f t="shared" si="48"/>
        <v>1.1238211382113821</v>
      </c>
      <c r="O82">
        <f t="shared" si="49"/>
        <v>-0.25707317073170732</v>
      </c>
      <c r="P82" s="1" t="str">
        <f>VLOOKUP($A82, 'auction in'!$A$2:$C$218, 3, FALSE)</f>
        <v>_______</v>
      </c>
      <c r="Q82" s="3">
        <f>VLOOKUP($A82, 'auction in'!$A$2:$B$218, 2, FALSE)</f>
        <v>8.4427075850229425</v>
      </c>
      <c r="R82" t="str">
        <f>trueraw!C81</f>
        <v xml:space="preserve"> PF</v>
      </c>
      <c r="S82" t="str">
        <f>trueraw!D81</f>
        <v>CHA</v>
      </c>
      <c r="T82">
        <f>trueraw!E81</f>
        <v>74</v>
      </c>
      <c r="U82">
        <f>trueraw!F81</f>
        <v>30.5</v>
      </c>
      <c r="V82">
        <v>1</v>
      </c>
      <c r="W82">
        <f t="shared" si="50"/>
        <v>1</v>
      </c>
      <c r="X82">
        <f t="shared" si="50"/>
        <v>0</v>
      </c>
      <c r="Y82">
        <f t="shared" si="50"/>
        <v>0</v>
      </c>
      <c r="Z82">
        <f t="shared" si="50"/>
        <v>0</v>
      </c>
      <c r="AA82">
        <f t="shared" si="50"/>
        <v>0</v>
      </c>
      <c r="AB82">
        <f t="shared" si="50"/>
        <v>0</v>
      </c>
      <c r="AC82">
        <f t="shared" si="50"/>
        <v>0</v>
      </c>
      <c r="AD82">
        <f t="shared" si="50"/>
        <v>0</v>
      </c>
      <c r="AE82">
        <f t="shared" si="50"/>
        <v>0</v>
      </c>
      <c r="AF82">
        <f t="shared" si="50"/>
        <v>0</v>
      </c>
      <c r="AG82">
        <f t="shared" si="50"/>
        <v>0</v>
      </c>
      <c r="AH82">
        <f t="shared" si="50"/>
        <v>0</v>
      </c>
      <c r="AI82">
        <f t="shared" si="50"/>
        <v>0</v>
      </c>
      <c r="AT82">
        <f t="shared" si="34"/>
        <v>1.1238211382113821</v>
      </c>
      <c r="AU82">
        <f t="shared" si="35"/>
        <v>0</v>
      </c>
      <c r="AV82">
        <f t="shared" si="36"/>
        <v>0</v>
      </c>
      <c r="AW82">
        <f t="shared" si="37"/>
        <v>0</v>
      </c>
      <c r="AX82">
        <f t="shared" si="38"/>
        <v>0</v>
      </c>
      <c r="AY82">
        <f t="shared" si="39"/>
        <v>0</v>
      </c>
      <c r="AZ82">
        <f t="shared" si="40"/>
        <v>0</v>
      </c>
      <c r="BA82">
        <f t="shared" si="41"/>
        <v>0</v>
      </c>
      <c r="BB82">
        <f t="shared" si="42"/>
        <v>0</v>
      </c>
      <c r="BC82">
        <f t="shared" si="43"/>
        <v>0</v>
      </c>
      <c r="BD82">
        <f t="shared" si="44"/>
        <v>0</v>
      </c>
    </row>
    <row r="83" spans="1:56" x14ac:dyDescent="0.3">
      <c r="A83" t="str">
        <f>injury_attenuated!A83</f>
        <v>Harrison Barnes</v>
      </c>
      <c r="B83">
        <f>injury_attenuated!B83</f>
        <v>0.73967479674796754</v>
      </c>
      <c r="C83">
        <f>injury_attenuated!C83</f>
        <v>0.84260162601626021</v>
      </c>
      <c r="D83">
        <f>injury_attenuated!D83</f>
        <v>-0.14390243902439023</v>
      </c>
      <c r="E83">
        <f>injury_attenuated!E83</f>
        <v>0.18504065040650411</v>
      </c>
      <c r="F83">
        <f>injury_attenuated!F83</f>
        <v>0.44731707317073177</v>
      </c>
      <c r="G83">
        <f>injury_attenuated!G83</f>
        <v>0.21707317073170729</v>
      </c>
      <c r="H83">
        <f>injury_attenuated!H83</f>
        <v>-0.70601626016260166</v>
      </c>
      <c r="I83">
        <f>injury_attenuated!I83</f>
        <v>-0.86747967479674803</v>
      </c>
      <c r="J83">
        <f>injury_attenuated!J83</f>
        <v>0.14243902439024392</v>
      </c>
      <c r="K83">
        <f t="shared" si="45"/>
        <v>1.4146341463414647E-2</v>
      </c>
      <c r="L83">
        <f t="shared" si="46"/>
        <v>0.71430894308943105</v>
      </c>
      <c r="M83">
        <f t="shared" si="47"/>
        <v>0.6396747967479679</v>
      </c>
      <c r="N83">
        <f t="shared" si="48"/>
        <v>0.85674796747967497</v>
      </c>
      <c r="O83">
        <f t="shared" si="49"/>
        <v>1.7242276422764231</v>
      </c>
      <c r="P83" s="1" t="str">
        <f>VLOOKUP($A83, 'auction in'!$A$2:$C$218, 3, FALSE)</f>
        <v>_______</v>
      </c>
      <c r="Q83" s="3">
        <f>VLOOKUP($A83, 'auction in'!$A$2:$B$218, 2, FALSE)</f>
        <v>6.673967483973942</v>
      </c>
      <c r="R83" t="str">
        <f>trueraw!C82</f>
        <v xml:space="preserve"> SF, PF</v>
      </c>
      <c r="S83" t="str">
        <f>trueraw!D82</f>
        <v>SAC</v>
      </c>
      <c r="T83">
        <f>trueraw!E82</f>
        <v>72</v>
      </c>
      <c r="U83">
        <f>trueraw!F82</f>
        <v>35.1</v>
      </c>
      <c r="V83">
        <v>1</v>
      </c>
      <c r="W83">
        <f t="shared" ref="W83:AI98" si="51">IF(EXACT($P83, W$2), 1, 0)</f>
        <v>1</v>
      </c>
      <c r="X83">
        <f t="shared" si="51"/>
        <v>0</v>
      </c>
      <c r="Y83">
        <f t="shared" si="51"/>
        <v>0</v>
      </c>
      <c r="Z83">
        <f t="shared" si="51"/>
        <v>0</v>
      </c>
      <c r="AA83">
        <f t="shared" si="51"/>
        <v>0</v>
      </c>
      <c r="AB83">
        <f t="shared" si="51"/>
        <v>0</v>
      </c>
      <c r="AC83">
        <f t="shared" si="51"/>
        <v>0</v>
      </c>
      <c r="AD83">
        <f t="shared" si="51"/>
        <v>0</v>
      </c>
      <c r="AE83">
        <f t="shared" si="51"/>
        <v>0</v>
      </c>
      <c r="AF83">
        <f t="shared" si="51"/>
        <v>0</v>
      </c>
      <c r="AG83">
        <f t="shared" si="51"/>
        <v>0</v>
      </c>
      <c r="AH83">
        <f t="shared" si="50"/>
        <v>0</v>
      </c>
      <c r="AI83">
        <f t="shared" si="50"/>
        <v>0</v>
      </c>
      <c r="AT83">
        <f t="shared" si="34"/>
        <v>0.85674796747967497</v>
      </c>
      <c r="AU83">
        <f t="shared" si="35"/>
        <v>0</v>
      </c>
      <c r="AV83">
        <f t="shared" si="36"/>
        <v>0</v>
      </c>
      <c r="AW83">
        <f t="shared" si="37"/>
        <v>0</v>
      </c>
      <c r="AX83">
        <f t="shared" si="38"/>
        <v>0</v>
      </c>
      <c r="AY83">
        <f t="shared" si="39"/>
        <v>0</v>
      </c>
      <c r="AZ83">
        <f t="shared" si="40"/>
        <v>0</v>
      </c>
      <c r="BA83">
        <f t="shared" si="41"/>
        <v>0</v>
      </c>
      <c r="BB83">
        <f t="shared" si="42"/>
        <v>0</v>
      </c>
      <c r="BC83">
        <f t="shared" si="43"/>
        <v>0</v>
      </c>
      <c r="BD83">
        <f t="shared" si="44"/>
        <v>0</v>
      </c>
    </row>
    <row r="84" spans="1:56" x14ac:dyDescent="0.3">
      <c r="A84" t="str">
        <f>injury_attenuated!A84</f>
        <v>Nerlens Noel</v>
      </c>
      <c r="B84">
        <f>injury_attenuated!B84</f>
        <v>0.9924390243902439</v>
      </c>
      <c r="C84">
        <f>injury_attenuated!C84</f>
        <v>-0.25878048780487806</v>
      </c>
      <c r="D84">
        <f>injury_attenuated!D84</f>
        <v>-1.856341463414634</v>
      </c>
      <c r="E84">
        <f>injury_attenuated!E84</f>
        <v>-1.4690243902439024</v>
      </c>
      <c r="F84">
        <f>injury_attenuated!F84</f>
        <v>0.30414634146341468</v>
      </c>
      <c r="G84">
        <f>injury_attenuated!G84</f>
        <v>-1.188780487804878</v>
      </c>
      <c r="H84">
        <f>injury_attenuated!H84</f>
        <v>0.23853658536585365</v>
      </c>
      <c r="I84">
        <f>injury_attenuated!I84</f>
        <v>3.0760975609756094</v>
      </c>
      <c r="J84">
        <f>injury_attenuated!J84</f>
        <v>0.86731707317073159</v>
      </c>
      <c r="K84">
        <f t="shared" si="45"/>
        <v>0.96439024390243833</v>
      </c>
      <c r="L84">
        <f t="shared" si="46"/>
        <v>-0.16170731707317154</v>
      </c>
      <c r="M84">
        <f t="shared" si="47"/>
        <v>1.8943902439024387</v>
      </c>
      <c r="N84">
        <f t="shared" si="48"/>
        <v>0.70560975609756005</v>
      </c>
      <c r="O84">
        <f t="shared" si="49"/>
        <v>-2.3704878048780493</v>
      </c>
      <c r="P84" s="1" t="str">
        <f>VLOOKUP($A84, 'auction in'!$A$2:$C$218, 3, FALSE)</f>
        <v>_______</v>
      </c>
      <c r="Q84" s="3">
        <f>VLOOKUP($A84, 'auction in'!$A$2:$B$218, 2, FALSE)</f>
        <v>5.6730274998490948</v>
      </c>
      <c r="R84" t="str">
        <f>trueraw!C83</f>
        <v xml:space="preserve"> C</v>
      </c>
      <c r="S84" t="str">
        <f>trueraw!D83</f>
        <v>NYK</v>
      </c>
      <c r="T84">
        <f>trueraw!E83</f>
        <v>70</v>
      </c>
      <c r="U84">
        <f>trueraw!F83</f>
        <v>23.1</v>
      </c>
      <c r="V84">
        <v>1</v>
      </c>
      <c r="W84">
        <f t="shared" si="51"/>
        <v>1</v>
      </c>
      <c r="X84">
        <f t="shared" si="51"/>
        <v>0</v>
      </c>
      <c r="Y84">
        <f t="shared" si="51"/>
        <v>0</v>
      </c>
      <c r="Z84">
        <f t="shared" si="51"/>
        <v>0</v>
      </c>
      <c r="AA84">
        <f t="shared" si="51"/>
        <v>0</v>
      </c>
      <c r="AB84">
        <f t="shared" si="51"/>
        <v>0</v>
      </c>
      <c r="AC84">
        <f t="shared" si="51"/>
        <v>0</v>
      </c>
      <c r="AD84">
        <f t="shared" si="51"/>
        <v>0</v>
      </c>
      <c r="AE84">
        <f t="shared" si="51"/>
        <v>0</v>
      </c>
      <c r="AF84">
        <f t="shared" si="51"/>
        <v>0</v>
      </c>
      <c r="AG84">
        <f t="shared" si="51"/>
        <v>0</v>
      </c>
      <c r="AH84">
        <f t="shared" si="50"/>
        <v>0</v>
      </c>
      <c r="AI84">
        <f t="shared" si="50"/>
        <v>0</v>
      </c>
      <c r="AT84">
        <f t="shared" si="34"/>
        <v>0.70560975609756005</v>
      </c>
      <c r="AU84">
        <f t="shared" si="35"/>
        <v>0</v>
      </c>
      <c r="AV84">
        <f t="shared" si="36"/>
        <v>0</v>
      </c>
      <c r="AW84">
        <f t="shared" si="37"/>
        <v>0</v>
      </c>
      <c r="AX84">
        <f t="shared" si="38"/>
        <v>0</v>
      </c>
      <c r="AY84">
        <f t="shared" si="39"/>
        <v>0</v>
      </c>
      <c r="AZ84">
        <f t="shared" si="40"/>
        <v>0</v>
      </c>
      <c r="BA84">
        <f t="shared" si="41"/>
        <v>0</v>
      </c>
      <c r="BB84">
        <f t="shared" si="42"/>
        <v>0</v>
      </c>
      <c r="BC84">
        <f t="shared" si="43"/>
        <v>0</v>
      </c>
      <c r="BD84">
        <f t="shared" si="44"/>
        <v>0</v>
      </c>
    </row>
    <row r="85" spans="1:56" x14ac:dyDescent="0.3">
      <c r="A85" t="str">
        <f>injury_attenuated!A85</f>
        <v>Jamal Murray</v>
      </c>
      <c r="B85">
        <f>injury_attenuated!B85</f>
        <v>0.14097560975609758</v>
      </c>
      <c r="C85">
        <f>injury_attenuated!C85</f>
        <v>0.74853658536585366</v>
      </c>
      <c r="D85">
        <f>injury_attenuated!D85</f>
        <v>-0.51231707317073172</v>
      </c>
      <c r="E85">
        <f>injury_attenuated!E85</f>
        <v>-0.64646341463414614</v>
      </c>
      <c r="F85">
        <f>injury_attenuated!F85</f>
        <v>-1.563292682926829</v>
      </c>
      <c r="G85">
        <f>injury_attenuated!G85</f>
        <v>-0.32378048780487806</v>
      </c>
      <c r="H85">
        <f>injury_attenuated!H85</f>
        <v>-0.90987804878048806</v>
      </c>
      <c r="I85">
        <f>injury_attenuated!I85</f>
        <v>-1.1358536585365853</v>
      </c>
      <c r="J85">
        <f>injury_attenuated!J85</f>
        <v>0.77926829268292686</v>
      </c>
      <c r="K85">
        <f t="shared" si="45"/>
        <v>-4.1713414634146346</v>
      </c>
      <c r="L85">
        <f t="shared" si="46"/>
        <v>-4.2020731707317065</v>
      </c>
      <c r="M85">
        <f t="shared" si="47"/>
        <v>-3.0990243902439021</v>
      </c>
      <c r="N85">
        <f t="shared" si="48"/>
        <v>-3.4228048780487796</v>
      </c>
      <c r="O85">
        <f t="shared" si="49"/>
        <v>-2.2869512195121948</v>
      </c>
      <c r="P85" s="1" t="str">
        <f>VLOOKUP($A85, 'auction in'!$A$2:$C$218, 3, FALSE)</f>
        <v>_______</v>
      </c>
      <c r="Q85" s="3">
        <f>VLOOKUP($A85, 'auction in'!$A$2:$B$218, 2, FALSE)</f>
        <v>-21.668140829288745</v>
      </c>
      <c r="R85" t="str">
        <f>trueraw!C84</f>
        <v xml:space="preserve"> PG, SG</v>
      </c>
      <c r="S85" t="str">
        <f>trueraw!D84</f>
        <v>DEN</v>
      </c>
      <c r="T85">
        <f>trueraw!E84</f>
        <v>19</v>
      </c>
      <c r="U85">
        <f>trueraw!F84</f>
        <v>28.1</v>
      </c>
      <c r="V85">
        <v>1</v>
      </c>
      <c r="W85">
        <f t="shared" si="51"/>
        <v>1</v>
      </c>
      <c r="X85">
        <f t="shared" si="51"/>
        <v>0</v>
      </c>
      <c r="Y85">
        <f t="shared" si="51"/>
        <v>0</v>
      </c>
      <c r="Z85">
        <f t="shared" si="51"/>
        <v>0</v>
      </c>
      <c r="AA85">
        <f t="shared" si="51"/>
        <v>0</v>
      </c>
      <c r="AB85">
        <f t="shared" si="51"/>
        <v>0</v>
      </c>
      <c r="AC85">
        <f t="shared" si="51"/>
        <v>0</v>
      </c>
      <c r="AD85">
        <f t="shared" si="51"/>
        <v>0</v>
      </c>
      <c r="AE85">
        <f t="shared" si="51"/>
        <v>0</v>
      </c>
      <c r="AF85">
        <f t="shared" si="51"/>
        <v>0</v>
      </c>
      <c r="AG85">
        <f t="shared" si="51"/>
        <v>0</v>
      </c>
      <c r="AH85">
        <f t="shared" si="50"/>
        <v>0</v>
      </c>
      <c r="AI85">
        <f t="shared" si="50"/>
        <v>0</v>
      </c>
      <c r="AT85">
        <f t="shared" si="34"/>
        <v>-3.4228048780487796</v>
      </c>
      <c r="AU85">
        <f t="shared" si="35"/>
        <v>0</v>
      </c>
      <c r="AV85">
        <f t="shared" si="36"/>
        <v>0</v>
      </c>
      <c r="AW85">
        <f t="shared" si="37"/>
        <v>0</v>
      </c>
      <c r="AX85">
        <f t="shared" si="38"/>
        <v>0</v>
      </c>
      <c r="AY85">
        <f t="shared" si="39"/>
        <v>0</v>
      </c>
      <c r="AZ85">
        <f t="shared" si="40"/>
        <v>0</v>
      </c>
      <c r="BA85">
        <f t="shared" si="41"/>
        <v>0</v>
      </c>
      <c r="BB85">
        <f t="shared" si="42"/>
        <v>0</v>
      </c>
      <c r="BC85">
        <f t="shared" si="43"/>
        <v>0</v>
      </c>
      <c r="BD85">
        <f t="shared" si="44"/>
        <v>0</v>
      </c>
    </row>
    <row r="86" spans="1:56" x14ac:dyDescent="0.3">
      <c r="A86" t="str">
        <f>injury_attenuated!A86</f>
        <v>Norman Powell</v>
      </c>
      <c r="B86">
        <f>injury_attenuated!B86</f>
        <v>0.12398373983739837</v>
      </c>
      <c r="C86">
        <f>injury_attenuated!C86</f>
        <v>1.4464634146341462</v>
      </c>
      <c r="D86">
        <f>injury_attenuated!D86</f>
        <v>0.71536585365853655</v>
      </c>
      <c r="E86">
        <f>injury_attenuated!E86</f>
        <v>0.58056910569105691</v>
      </c>
      <c r="F86">
        <f>injury_attenuated!F86</f>
        <v>-0.88418699186991878</v>
      </c>
      <c r="G86">
        <f>injury_attenuated!G86</f>
        <v>-0.53971544715447151</v>
      </c>
      <c r="H86">
        <f>injury_attenuated!H86</f>
        <v>0.26975609756097557</v>
      </c>
      <c r="I86">
        <f>injury_attenuated!I86</f>
        <v>-0.62378048780487805</v>
      </c>
      <c r="J86">
        <f>injury_attenuated!J86</f>
        <v>-1.9878048780487795E-2</v>
      </c>
      <c r="K86">
        <f t="shared" si="45"/>
        <v>-0.37788617886178871</v>
      </c>
      <c r="L86">
        <f t="shared" si="46"/>
        <v>1.0884552845528455</v>
      </c>
      <c r="M86">
        <f t="shared" si="47"/>
        <v>1.6082926829268289</v>
      </c>
      <c r="N86">
        <f t="shared" si="48"/>
        <v>1.0685772357723577</v>
      </c>
      <c r="O86">
        <f t="shared" si="49"/>
        <v>1.6923577235772358</v>
      </c>
      <c r="P86" s="1" t="str">
        <f>VLOOKUP($A86, 'auction in'!$A$2:$C$218, 3, FALSE)</f>
        <v>_______</v>
      </c>
      <c r="Q86" s="3">
        <f>VLOOKUP($A86, 'auction in'!$A$2:$B$218, 2, FALSE)</f>
        <v>8.0768449065867784</v>
      </c>
      <c r="R86" t="str">
        <f>trueraw!C85</f>
        <v xml:space="preserve"> SG, SF</v>
      </c>
      <c r="S86" t="str">
        <f>trueraw!D85</f>
        <v>POR</v>
      </c>
      <c r="T86">
        <f>trueraw!E85</f>
        <v>75</v>
      </c>
      <c r="U86">
        <f>trueraw!F85</f>
        <v>32.1</v>
      </c>
      <c r="V86">
        <v>1</v>
      </c>
      <c r="W86">
        <f t="shared" si="51"/>
        <v>1</v>
      </c>
      <c r="X86">
        <f t="shared" si="51"/>
        <v>0</v>
      </c>
      <c r="Y86">
        <f t="shared" si="51"/>
        <v>0</v>
      </c>
      <c r="Z86">
        <f t="shared" si="51"/>
        <v>0</v>
      </c>
      <c r="AA86">
        <f t="shared" si="51"/>
        <v>0</v>
      </c>
      <c r="AB86">
        <f t="shared" si="51"/>
        <v>0</v>
      </c>
      <c r="AC86">
        <f t="shared" si="51"/>
        <v>0</v>
      </c>
      <c r="AD86">
        <f t="shared" si="51"/>
        <v>0</v>
      </c>
      <c r="AE86">
        <f t="shared" si="51"/>
        <v>0</v>
      </c>
      <c r="AF86">
        <f t="shared" si="51"/>
        <v>0</v>
      </c>
      <c r="AG86">
        <f t="shared" si="51"/>
        <v>0</v>
      </c>
      <c r="AH86">
        <f t="shared" si="50"/>
        <v>0</v>
      </c>
      <c r="AI86">
        <f t="shared" si="50"/>
        <v>0</v>
      </c>
      <c r="AT86">
        <f t="shared" si="34"/>
        <v>1.0685772357723577</v>
      </c>
      <c r="AU86">
        <f t="shared" si="35"/>
        <v>0</v>
      </c>
      <c r="AV86">
        <f t="shared" si="36"/>
        <v>0</v>
      </c>
      <c r="AW86">
        <f t="shared" si="37"/>
        <v>0</v>
      </c>
      <c r="AX86">
        <f t="shared" si="38"/>
        <v>0</v>
      </c>
      <c r="AY86">
        <f t="shared" si="39"/>
        <v>0</v>
      </c>
      <c r="AZ86">
        <f t="shared" si="40"/>
        <v>0</v>
      </c>
      <c r="BA86">
        <f t="shared" si="41"/>
        <v>0</v>
      </c>
      <c r="BB86">
        <f t="shared" si="42"/>
        <v>0</v>
      </c>
      <c r="BC86">
        <f t="shared" si="43"/>
        <v>0</v>
      </c>
      <c r="BD86">
        <f t="shared" si="44"/>
        <v>0</v>
      </c>
    </row>
    <row r="87" spans="1:56" x14ac:dyDescent="0.3">
      <c r="A87" t="str">
        <f>injury_attenuated!A87</f>
        <v>Darius Garland</v>
      </c>
      <c r="B87">
        <f>injury_attenuated!B87</f>
        <v>-0.17756097560975609</v>
      </c>
      <c r="C87">
        <f>injury_attenuated!C87</f>
        <v>0.93975609756097556</v>
      </c>
      <c r="D87">
        <f>injury_attenuated!D87</f>
        <v>0.4170731707317073</v>
      </c>
      <c r="E87">
        <f>injury_attenuated!E87</f>
        <v>0.79487804878048784</v>
      </c>
      <c r="F87">
        <f>injury_attenuated!F87</f>
        <v>-1.1512195121951219</v>
      </c>
      <c r="G87">
        <f>injury_attenuated!G87</f>
        <v>1.7504878048780488</v>
      </c>
      <c r="H87">
        <f>injury_attenuated!H87</f>
        <v>0.77121951219512197</v>
      </c>
      <c r="I87">
        <f>injury_attenuated!I87</f>
        <v>-1.0712195121951218</v>
      </c>
      <c r="J87">
        <f>injury_attenuated!J87</f>
        <v>-1.6439024390243901</v>
      </c>
      <c r="K87">
        <f t="shared" si="45"/>
        <v>-0.31024390243902406</v>
      </c>
      <c r="L87">
        <f t="shared" si="46"/>
        <v>2.2734146341463415</v>
      </c>
      <c r="M87">
        <f t="shared" si="47"/>
        <v>-1.1209756097560972</v>
      </c>
      <c r="N87">
        <f t="shared" si="48"/>
        <v>0.62951219512195133</v>
      </c>
      <c r="O87">
        <f t="shared" si="49"/>
        <v>1.7007317073170733</v>
      </c>
      <c r="P87" s="1" t="str">
        <f>VLOOKUP($A87, 'auction in'!$A$2:$C$218, 3, FALSE)</f>
        <v>_______</v>
      </c>
      <c r="Q87" s="3">
        <f>VLOOKUP($A87, 'auction in'!$A$2:$B$218, 2, FALSE)</f>
        <v>5.1690577176323993</v>
      </c>
      <c r="R87" t="str">
        <f>trueraw!C86</f>
        <v xml:space="preserve"> PG, SG</v>
      </c>
      <c r="S87" t="str">
        <f>trueraw!D86</f>
        <v>CLE</v>
      </c>
      <c r="T87">
        <f>trueraw!E86</f>
        <v>70</v>
      </c>
      <c r="U87">
        <f>trueraw!F86</f>
        <v>33.700000000000003</v>
      </c>
      <c r="V87">
        <v>1</v>
      </c>
      <c r="W87">
        <f t="shared" si="51"/>
        <v>1</v>
      </c>
      <c r="X87">
        <f t="shared" si="51"/>
        <v>0</v>
      </c>
      <c r="Y87">
        <f t="shared" si="51"/>
        <v>0</v>
      </c>
      <c r="Z87">
        <f t="shared" si="51"/>
        <v>0</v>
      </c>
      <c r="AA87">
        <f t="shared" si="51"/>
        <v>0</v>
      </c>
      <c r="AB87">
        <f t="shared" si="51"/>
        <v>0</v>
      </c>
      <c r="AC87">
        <f t="shared" si="51"/>
        <v>0</v>
      </c>
      <c r="AD87">
        <f t="shared" si="51"/>
        <v>0</v>
      </c>
      <c r="AE87">
        <f t="shared" si="51"/>
        <v>0</v>
      </c>
      <c r="AF87">
        <f t="shared" si="51"/>
        <v>0</v>
      </c>
      <c r="AG87">
        <f t="shared" si="51"/>
        <v>0</v>
      </c>
      <c r="AH87">
        <f t="shared" si="50"/>
        <v>0</v>
      </c>
      <c r="AI87">
        <f t="shared" si="50"/>
        <v>0</v>
      </c>
      <c r="AT87">
        <f t="shared" si="34"/>
        <v>0.62951219512195133</v>
      </c>
      <c r="AU87">
        <f t="shared" si="35"/>
        <v>0</v>
      </c>
      <c r="AV87">
        <f t="shared" si="36"/>
        <v>0</v>
      </c>
      <c r="AW87">
        <f t="shared" si="37"/>
        <v>0</v>
      </c>
      <c r="AX87">
        <f t="shared" si="38"/>
        <v>0</v>
      </c>
      <c r="AY87">
        <f t="shared" si="39"/>
        <v>0</v>
      </c>
      <c r="AZ87">
        <f t="shared" si="40"/>
        <v>0</v>
      </c>
      <c r="BA87">
        <f t="shared" si="41"/>
        <v>0</v>
      </c>
      <c r="BB87">
        <f t="shared" si="42"/>
        <v>0</v>
      </c>
      <c r="BC87">
        <f t="shared" si="43"/>
        <v>0</v>
      </c>
      <c r="BD87">
        <f t="shared" si="44"/>
        <v>0</v>
      </c>
    </row>
    <row r="88" spans="1:56" x14ac:dyDescent="0.3">
      <c r="A88" t="str">
        <f>injury_attenuated!A88</f>
        <v>Evan Fournier</v>
      </c>
      <c r="B88">
        <f>injury_attenuated!B88</f>
        <v>-0.19658536585365852</v>
      </c>
      <c r="C88">
        <f>injury_attenuated!C88</f>
        <v>0.35</v>
      </c>
      <c r="D88">
        <f>injury_attenuated!D88</f>
        <v>1.0068292682926829</v>
      </c>
      <c r="E88">
        <f>injury_attenuated!E88</f>
        <v>0.27170731707317075</v>
      </c>
      <c r="F88">
        <f>injury_attenuated!F88</f>
        <v>-0.9514634146341463</v>
      </c>
      <c r="G88">
        <f>injury_attenuated!G88</f>
        <v>1.9268292682926846E-2</v>
      </c>
      <c r="H88">
        <f>injury_attenuated!H88</f>
        <v>0.35268292682926827</v>
      </c>
      <c r="I88">
        <f>injury_attenuated!I88</f>
        <v>-0.22463414634146339</v>
      </c>
      <c r="J88">
        <f>injury_attenuated!J88</f>
        <v>1.1219512195121961E-2</v>
      </c>
      <c r="K88">
        <f t="shared" si="45"/>
        <v>0.28902439024390258</v>
      </c>
      <c r="L88">
        <f t="shared" si="46"/>
        <v>0.62780487804878049</v>
      </c>
      <c r="M88">
        <f t="shared" si="47"/>
        <v>0.61975609756097561</v>
      </c>
      <c r="N88">
        <f t="shared" si="48"/>
        <v>0.63902439024390245</v>
      </c>
      <c r="O88">
        <f t="shared" si="49"/>
        <v>0.86365853658536584</v>
      </c>
      <c r="P88" s="1" t="str">
        <f>VLOOKUP($A88, 'auction in'!$A$2:$C$218, 3, FALSE)</f>
        <v>_______</v>
      </c>
      <c r="Q88" s="3">
        <f>VLOOKUP($A88, 'auction in'!$A$2:$B$218, 2, FALSE)</f>
        <v>5.2320539404094868</v>
      </c>
      <c r="R88" t="str">
        <f>trueraw!C87</f>
        <v xml:space="preserve"> SG, SF</v>
      </c>
      <c r="S88" t="str">
        <f>trueraw!D87</f>
        <v>NYK</v>
      </c>
      <c r="T88">
        <f>trueraw!E87</f>
        <v>70</v>
      </c>
      <c r="U88">
        <f>trueraw!F87</f>
        <v>31</v>
      </c>
      <c r="V88">
        <v>1</v>
      </c>
      <c r="W88">
        <f t="shared" si="51"/>
        <v>1</v>
      </c>
      <c r="X88">
        <f t="shared" si="51"/>
        <v>0</v>
      </c>
      <c r="Y88">
        <f t="shared" si="51"/>
        <v>0</v>
      </c>
      <c r="Z88">
        <f t="shared" si="51"/>
        <v>0</v>
      </c>
      <c r="AA88">
        <f t="shared" si="51"/>
        <v>0</v>
      </c>
      <c r="AB88">
        <f t="shared" si="51"/>
        <v>0</v>
      </c>
      <c r="AC88">
        <f t="shared" si="51"/>
        <v>0</v>
      </c>
      <c r="AD88">
        <f t="shared" si="51"/>
        <v>0</v>
      </c>
      <c r="AE88">
        <f t="shared" si="51"/>
        <v>0</v>
      </c>
      <c r="AF88">
        <f t="shared" si="51"/>
        <v>0</v>
      </c>
      <c r="AG88">
        <f t="shared" si="51"/>
        <v>0</v>
      </c>
      <c r="AH88">
        <f t="shared" si="50"/>
        <v>0</v>
      </c>
      <c r="AI88">
        <f t="shared" si="50"/>
        <v>0</v>
      </c>
      <c r="AT88">
        <f t="shared" si="34"/>
        <v>0.63902439024390245</v>
      </c>
      <c r="AU88">
        <f t="shared" si="35"/>
        <v>0</v>
      </c>
      <c r="AV88">
        <f t="shared" si="36"/>
        <v>0</v>
      </c>
      <c r="AW88">
        <f t="shared" si="37"/>
        <v>0</v>
      </c>
      <c r="AX88">
        <f t="shared" si="38"/>
        <v>0</v>
      </c>
      <c r="AY88">
        <f t="shared" si="39"/>
        <v>0</v>
      </c>
      <c r="AZ88">
        <f t="shared" si="40"/>
        <v>0</v>
      </c>
      <c r="BA88">
        <f t="shared" si="41"/>
        <v>0</v>
      </c>
      <c r="BB88">
        <f t="shared" si="42"/>
        <v>0</v>
      </c>
      <c r="BC88">
        <f t="shared" si="43"/>
        <v>0</v>
      </c>
      <c r="BD88">
        <f t="shared" si="44"/>
        <v>0</v>
      </c>
    </row>
    <row r="89" spans="1:56" x14ac:dyDescent="0.3">
      <c r="A89" t="str">
        <f>injury_attenuated!A89</f>
        <v>Collin Sexton</v>
      </c>
      <c r="B89">
        <f>injury_attenuated!B89</f>
        <v>0.37560975609756098</v>
      </c>
      <c r="C89">
        <f>injury_attenuated!C89</f>
        <v>1.0871951219512195</v>
      </c>
      <c r="D89">
        <f>injury_attenuated!D89</f>
        <v>-0.16804878048780489</v>
      </c>
      <c r="E89">
        <f>injury_attenuated!E89</f>
        <v>1.4752439024390245</v>
      </c>
      <c r="F89">
        <f>injury_attenuated!F89</f>
        <v>-0.82439024390243887</v>
      </c>
      <c r="G89">
        <f>injury_attenuated!G89</f>
        <v>0.6735365853658537</v>
      </c>
      <c r="H89">
        <f>injury_attenuated!H89</f>
        <v>0.43878048780487805</v>
      </c>
      <c r="I89">
        <f>injury_attenuated!I89</f>
        <v>-0.84146341463414631</v>
      </c>
      <c r="J89">
        <f>injury_attenuated!J89</f>
        <v>-1.3468292682926828</v>
      </c>
      <c r="K89">
        <f t="shared" si="45"/>
        <v>-0.21756097560975562</v>
      </c>
      <c r="L89">
        <f t="shared" si="46"/>
        <v>2.2164634146341475</v>
      </c>
      <c r="M89">
        <f t="shared" si="47"/>
        <v>0.1960975609756106</v>
      </c>
      <c r="N89">
        <f t="shared" si="48"/>
        <v>0.86963414634146474</v>
      </c>
      <c r="O89">
        <f t="shared" si="49"/>
        <v>1.7110975609756109</v>
      </c>
      <c r="P89" s="1" t="str">
        <f>VLOOKUP($A89, 'auction in'!$A$2:$C$218, 3, FALSE)</f>
        <v>_______</v>
      </c>
      <c r="Q89" s="3">
        <f>VLOOKUP($A89, 'auction in'!$A$2:$B$218, 2, FALSE)</f>
        <v>6.7593085208129953</v>
      </c>
      <c r="R89" t="str">
        <f>trueraw!C88</f>
        <v xml:space="preserve"> SG, PG</v>
      </c>
      <c r="S89" t="str">
        <f>trueraw!D88</f>
        <v>CLE</v>
      </c>
      <c r="T89">
        <f>trueraw!E88</f>
        <v>73</v>
      </c>
      <c r="U89">
        <f>trueraw!F88</f>
        <v>35.4</v>
      </c>
      <c r="V89">
        <v>1</v>
      </c>
      <c r="W89">
        <f t="shared" si="51"/>
        <v>1</v>
      </c>
      <c r="X89">
        <f t="shared" si="51"/>
        <v>0</v>
      </c>
      <c r="Y89">
        <f t="shared" si="51"/>
        <v>0</v>
      </c>
      <c r="Z89">
        <f t="shared" si="51"/>
        <v>0</v>
      </c>
      <c r="AA89">
        <f t="shared" si="51"/>
        <v>0</v>
      </c>
      <c r="AB89">
        <f t="shared" si="51"/>
        <v>0</v>
      </c>
      <c r="AC89">
        <f t="shared" si="51"/>
        <v>0</v>
      </c>
      <c r="AD89">
        <f t="shared" si="51"/>
        <v>0</v>
      </c>
      <c r="AE89">
        <f t="shared" si="51"/>
        <v>0</v>
      </c>
      <c r="AF89">
        <f t="shared" si="51"/>
        <v>0</v>
      </c>
      <c r="AG89">
        <f t="shared" si="51"/>
        <v>0</v>
      </c>
      <c r="AH89">
        <f t="shared" si="51"/>
        <v>0</v>
      </c>
      <c r="AI89">
        <f t="shared" si="51"/>
        <v>0</v>
      </c>
      <c r="AT89">
        <f t="shared" si="34"/>
        <v>0.86963414634146474</v>
      </c>
      <c r="AU89">
        <f t="shared" si="35"/>
        <v>0</v>
      </c>
      <c r="AV89">
        <f t="shared" si="36"/>
        <v>0</v>
      </c>
      <c r="AW89">
        <f t="shared" si="37"/>
        <v>0</v>
      </c>
      <c r="AX89">
        <f t="shared" si="38"/>
        <v>0</v>
      </c>
      <c r="AY89">
        <f t="shared" si="39"/>
        <v>0</v>
      </c>
      <c r="AZ89">
        <f t="shared" si="40"/>
        <v>0</v>
      </c>
      <c r="BA89">
        <f t="shared" si="41"/>
        <v>0</v>
      </c>
      <c r="BB89">
        <f t="shared" si="42"/>
        <v>0</v>
      </c>
      <c r="BC89">
        <f t="shared" si="43"/>
        <v>0</v>
      </c>
      <c r="BD89">
        <f t="shared" si="44"/>
        <v>0</v>
      </c>
    </row>
    <row r="90" spans="1:56" x14ac:dyDescent="0.3">
      <c r="A90" t="str">
        <f>injury_attenuated!A90</f>
        <v>Marcus Smart</v>
      </c>
      <c r="B90">
        <f>injury_attenuated!B90</f>
        <v>-0.9385365853658536</v>
      </c>
      <c r="C90">
        <f>injury_attenuated!C90</f>
        <v>0.18829268292682927</v>
      </c>
      <c r="D90">
        <f>injury_attenuated!D90</f>
        <v>0.13170731707317074</v>
      </c>
      <c r="E90">
        <f>injury_attenuated!E90</f>
        <v>-0.17536585365853655</v>
      </c>
      <c r="F90">
        <f>injury_attenuated!F90</f>
        <v>-0.78975609756097553</v>
      </c>
      <c r="G90">
        <f>injury_attenuated!G90</f>
        <v>1.4080487804878048</v>
      </c>
      <c r="H90">
        <f>injury_attenuated!H90</f>
        <v>1.3039024390243903</v>
      </c>
      <c r="I90">
        <f>injury_attenuated!I90</f>
        <v>-0.25317073170731708</v>
      </c>
      <c r="J90">
        <f>injury_attenuated!J90</f>
        <v>-0.28365853658536583</v>
      </c>
      <c r="K90">
        <f t="shared" si="45"/>
        <v>0.40317073170731721</v>
      </c>
      <c r="L90">
        <f t="shared" si="46"/>
        <v>0.87512195121951231</v>
      </c>
      <c r="M90">
        <f t="shared" si="47"/>
        <v>-0.81658536585365837</v>
      </c>
      <c r="N90">
        <f t="shared" si="48"/>
        <v>0.59146341463414642</v>
      </c>
      <c r="O90">
        <f t="shared" si="49"/>
        <v>0.8446341463414635</v>
      </c>
      <c r="P90" s="1" t="str">
        <f>VLOOKUP($A90, 'auction in'!$A$2:$C$218, 3, FALSE)</f>
        <v>_______</v>
      </c>
      <c r="Q90" s="3">
        <f>VLOOKUP($A90, 'auction in'!$A$2:$B$218, 2, FALSE)</f>
        <v>4.9170728265240484</v>
      </c>
      <c r="R90" t="str">
        <f>trueraw!C89</f>
        <v xml:space="preserve"> SG, PG</v>
      </c>
      <c r="S90" t="str">
        <f>trueraw!D89</f>
        <v>BOS</v>
      </c>
      <c r="T90">
        <f>trueraw!E89</f>
        <v>70</v>
      </c>
      <c r="U90">
        <f>trueraw!F89</f>
        <v>32</v>
      </c>
      <c r="V90">
        <v>1</v>
      </c>
      <c r="W90">
        <f t="shared" si="51"/>
        <v>1</v>
      </c>
      <c r="X90">
        <f t="shared" si="51"/>
        <v>0</v>
      </c>
      <c r="Y90">
        <f t="shared" si="51"/>
        <v>0</v>
      </c>
      <c r="Z90">
        <f t="shared" si="51"/>
        <v>0</v>
      </c>
      <c r="AA90">
        <f t="shared" si="51"/>
        <v>0</v>
      </c>
      <c r="AB90">
        <f t="shared" si="51"/>
        <v>0</v>
      </c>
      <c r="AC90">
        <f t="shared" si="51"/>
        <v>0</v>
      </c>
      <c r="AD90">
        <f t="shared" si="51"/>
        <v>0</v>
      </c>
      <c r="AE90">
        <f t="shared" si="51"/>
        <v>0</v>
      </c>
      <c r="AF90">
        <f t="shared" si="51"/>
        <v>0</v>
      </c>
      <c r="AG90">
        <f t="shared" si="51"/>
        <v>0</v>
      </c>
      <c r="AH90">
        <f t="shared" si="51"/>
        <v>0</v>
      </c>
      <c r="AI90">
        <f t="shared" si="51"/>
        <v>0</v>
      </c>
      <c r="AT90">
        <f t="shared" si="34"/>
        <v>0.59146341463414642</v>
      </c>
      <c r="AU90">
        <f t="shared" si="35"/>
        <v>0</v>
      </c>
      <c r="AV90">
        <f t="shared" si="36"/>
        <v>0</v>
      </c>
      <c r="AW90">
        <f t="shared" si="37"/>
        <v>0</v>
      </c>
      <c r="AX90">
        <f t="shared" si="38"/>
        <v>0</v>
      </c>
      <c r="AY90">
        <f t="shared" si="39"/>
        <v>0</v>
      </c>
      <c r="AZ90">
        <f t="shared" si="40"/>
        <v>0</v>
      </c>
      <c r="BA90">
        <f t="shared" si="41"/>
        <v>0</v>
      </c>
      <c r="BB90">
        <f t="shared" si="42"/>
        <v>0</v>
      </c>
      <c r="BC90">
        <f t="shared" si="43"/>
        <v>0</v>
      </c>
      <c r="BD90">
        <f t="shared" si="44"/>
        <v>0</v>
      </c>
    </row>
    <row r="91" spans="1:56" x14ac:dyDescent="0.3">
      <c r="A91" t="str">
        <f>injury_attenuated!A91</f>
        <v>Buddy Hield</v>
      </c>
      <c r="B91">
        <f>injury_attenuated!B91</f>
        <v>-1.1643902439024389</v>
      </c>
      <c r="C91">
        <f>injury_attenuated!C91</f>
        <v>0.12585365853658537</v>
      </c>
      <c r="D91">
        <f>injury_attenuated!D91</f>
        <v>2.2746341463414632</v>
      </c>
      <c r="E91">
        <f>injury_attenuated!E91</f>
        <v>0.34682926829268296</v>
      </c>
      <c r="F91">
        <f>injury_attenuated!F91</f>
        <v>-0.22682926829268291</v>
      </c>
      <c r="G91">
        <f>injury_attenuated!G91</f>
        <v>0.33853658536585363</v>
      </c>
      <c r="H91">
        <f>injury_attenuated!H91</f>
        <v>-0.11853658536585365</v>
      </c>
      <c r="I91">
        <f>injury_attenuated!I91</f>
        <v>-0.39170731707317075</v>
      </c>
      <c r="J91">
        <f>injury_attenuated!J91</f>
        <v>-0.16243902439024391</v>
      </c>
      <c r="K91">
        <f t="shared" si="45"/>
        <v>0.89609756097560944</v>
      </c>
      <c r="L91">
        <f t="shared" si="46"/>
        <v>1.1843902439024387</v>
      </c>
      <c r="M91">
        <f t="shared" si="47"/>
        <v>0.68341463414634129</v>
      </c>
      <c r="N91">
        <f t="shared" si="48"/>
        <v>1.0219512195121949</v>
      </c>
      <c r="O91">
        <f t="shared" si="49"/>
        <v>1.4136585365853656</v>
      </c>
      <c r="P91" s="1" t="str">
        <f>VLOOKUP($A91, 'auction in'!$A$2:$C$218, 3, FALSE)</f>
        <v>_______</v>
      </c>
      <c r="Q91" s="3">
        <f>VLOOKUP($A91, 'auction in'!$A$2:$B$218, 2, FALSE)</f>
        <v>7.7680557291281476</v>
      </c>
      <c r="R91" t="str">
        <f>trueraw!C90</f>
        <v xml:space="preserve"> SG, SF</v>
      </c>
      <c r="S91" t="str">
        <f>trueraw!D90</f>
        <v>SAC</v>
      </c>
      <c r="T91">
        <f>trueraw!E90</f>
        <v>76</v>
      </c>
      <c r="U91">
        <f>trueraw!F90</f>
        <v>33.299999999999997</v>
      </c>
      <c r="V91">
        <v>1</v>
      </c>
      <c r="W91">
        <f t="shared" si="51"/>
        <v>1</v>
      </c>
      <c r="X91">
        <f t="shared" si="51"/>
        <v>0</v>
      </c>
      <c r="Y91">
        <f t="shared" si="51"/>
        <v>0</v>
      </c>
      <c r="Z91">
        <f t="shared" si="51"/>
        <v>0</v>
      </c>
      <c r="AA91">
        <f t="shared" si="51"/>
        <v>0</v>
      </c>
      <c r="AB91">
        <f t="shared" si="51"/>
        <v>0</v>
      </c>
      <c r="AC91">
        <f t="shared" si="51"/>
        <v>0</v>
      </c>
      <c r="AD91">
        <f t="shared" si="51"/>
        <v>0</v>
      </c>
      <c r="AE91">
        <f t="shared" si="51"/>
        <v>0</v>
      </c>
      <c r="AF91">
        <f t="shared" si="51"/>
        <v>0</v>
      </c>
      <c r="AG91">
        <f t="shared" si="51"/>
        <v>0</v>
      </c>
      <c r="AH91">
        <f t="shared" si="51"/>
        <v>0</v>
      </c>
      <c r="AI91">
        <f t="shared" si="51"/>
        <v>0</v>
      </c>
      <c r="AT91">
        <f t="shared" si="34"/>
        <v>1.0219512195121949</v>
      </c>
      <c r="AU91">
        <f t="shared" si="35"/>
        <v>0</v>
      </c>
      <c r="AV91">
        <f t="shared" si="36"/>
        <v>0</v>
      </c>
      <c r="AW91">
        <f t="shared" si="37"/>
        <v>0</v>
      </c>
      <c r="AX91">
        <f t="shared" si="38"/>
        <v>0</v>
      </c>
      <c r="AY91">
        <f t="shared" si="39"/>
        <v>0</v>
      </c>
      <c r="AZ91">
        <f t="shared" si="40"/>
        <v>0</v>
      </c>
      <c r="BA91">
        <f t="shared" si="41"/>
        <v>0</v>
      </c>
      <c r="BB91">
        <f t="shared" si="42"/>
        <v>0</v>
      </c>
      <c r="BC91">
        <f t="shared" si="43"/>
        <v>0</v>
      </c>
      <c r="BD91">
        <f t="shared" si="44"/>
        <v>0</v>
      </c>
    </row>
    <row r="92" spans="1:56" x14ac:dyDescent="0.3">
      <c r="A92" t="str">
        <f>injury_attenuated!A92</f>
        <v>Saddiq Bey</v>
      </c>
      <c r="B92">
        <f>injury_attenuated!B92</f>
        <v>-0.9692682926829268</v>
      </c>
      <c r="C92">
        <f>injury_attenuated!C92</f>
        <v>0.82829268292682923</v>
      </c>
      <c r="D92">
        <f>injury_attenuated!D92</f>
        <v>1.4746341463414634</v>
      </c>
      <c r="E92">
        <f>injury_attenuated!E92</f>
        <v>0.2882926829268293</v>
      </c>
      <c r="F92">
        <f>injury_attenuated!F92</f>
        <v>0.21219512195121953</v>
      </c>
      <c r="G92">
        <f>injury_attenuated!G92</f>
        <v>-0.57853658536585362</v>
      </c>
      <c r="H92">
        <f>injury_attenuated!H92</f>
        <v>-0.11853658536585365</v>
      </c>
      <c r="I92">
        <f>injury_attenuated!I92</f>
        <v>-0.7039024390243902</v>
      </c>
      <c r="J92">
        <f>injury_attenuated!J92</f>
        <v>0.58878048780487802</v>
      </c>
      <c r="K92">
        <f t="shared" si="45"/>
        <v>0.19365853658536558</v>
      </c>
      <c r="L92">
        <f t="shared" si="46"/>
        <v>0.43317073170731679</v>
      </c>
      <c r="M92">
        <f t="shared" si="47"/>
        <v>1.6004878048780486</v>
      </c>
      <c r="N92">
        <f t="shared" si="48"/>
        <v>1.0219512195121947</v>
      </c>
      <c r="O92">
        <f t="shared" si="49"/>
        <v>1.7258536585365851</v>
      </c>
      <c r="P92" s="1" t="str">
        <f>VLOOKUP($A92, 'auction in'!$A$2:$C$218, 3, FALSE)</f>
        <v>_______</v>
      </c>
      <c r="Q92" s="3">
        <f>VLOOKUP($A92, 'auction in'!$A$2:$B$218, 2, FALSE)</f>
        <v>7.7680557291281458</v>
      </c>
      <c r="R92" t="str">
        <f>trueraw!C91</f>
        <v xml:space="preserve"> SF</v>
      </c>
      <c r="S92" t="str">
        <f>trueraw!D91</f>
        <v>DET</v>
      </c>
      <c r="T92">
        <f>trueraw!E91</f>
        <v>76</v>
      </c>
      <c r="U92">
        <f>trueraw!F91</f>
        <v>33.5</v>
      </c>
      <c r="V92">
        <v>1</v>
      </c>
      <c r="W92">
        <f t="shared" si="51"/>
        <v>1</v>
      </c>
      <c r="X92">
        <f t="shared" si="51"/>
        <v>0</v>
      </c>
      <c r="Y92">
        <f t="shared" si="51"/>
        <v>0</v>
      </c>
      <c r="Z92">
        <f t="shared" si="51"/>
        <v>0</v>
      </c>
      <c r="AA92">
        <f t="shared" si="51"/>
        <v>0</v>
      </c>
      <c r="AB92">
        <f t="shared" si="51"/>
        <v>0</v>
      </c>
      <c r="AC92">
        <f t="shared" si="51"/>
        <v>0</v>
      </c>
      <c r="AD92">
        <f t="shared" si="51"/>
        <v>0</v>
      </c>
      <c r="AE92">
        <f t="shared" si="51"/>
        <v>0</v>
      </c>
      <c r="AF92">
        <f t="shared" si="51"/>
        <v>0</v>
      </c>
      <c r="AG92">
        <f t="shared" si="51"/>
        <v>0</v>
      </c>
      <c r="AH92">
        <f t="shared" si="51"/>
        <v>0</v>
      </c>
      <c r="AI92">
        <f t="shared" si="51"/>
        <v>0</v>
      </c>
      <c r="AT92">
        <f t="shared" si="34"/>
        <v>1.0219512195121947</v>
      </c>
      <c r="AU92">
        <f t="shared" si="35"/>
        <v>0</v>
      </c>
      <c r="AV92">
        <f t="shared" si="36"/>
        <v>0</v>
      </c>
      <c r="AW92">
        <f t="shared" si="37"/>
        <v>0</v>
      </c>
      <c r="AX92">
        <f t="shared" si="38"/>
        <v>0</v>
      </c>
      <c r="AY92">
        <f t="shared" si="39"/>
        <v>0</v>
      </c>
      <c r="AZ92">
        <f t="shared" si="40"/>
        <v>0</v>
      </c>
      <c r="BA92">
        <f t="shared" si="41"/>
        <v>0</v>
      </c>
      <c r="BB92">
        <f t="shared" si="42"/>
        <v>0</v>
      </c>
      <c r="BC92">
        <f t="shared" si="43"/>
        <v>0</v>
      </c>
      <c r="BD92">
        <f t="shared" si="44"/>
        <v>0</v>
      </c>
    </row>
    <row r="93" spans="1:56" x14ac:dyDescent="0.3">
      <c r="A93" t="str">
        <f>injury_attenuated!A93</f>
        <v>Nickeil Alexander-Walker</v>
      </c>
      <c r="B93">
        <f>injury_attenuated!B93</f>
        <v>-0.64752032520325198</v>
      </c>
      <c r="C93">
        <f>injury_attenuated!C93</f>
        <v>-0.11642276422764228</v>
      </c>
      <c r="D93">
        <f>injury_attenuated!D93</f>
        <v>0.65369918699186991</v>
      </c>
      <c r="E93">
        <f>injury_attenuated!E93</f>
        <v>0.16654471544715449</v>
      </c>
      <c r="F93">
        <f>injury_attenuated!F93</f>
        <v>-0.44126016260162604</v>
      </c>
      <c r="G93">
        <f>injury_attenuated!G93</f>
        <v>1.272357723577236E-2</v>
      </c>
      <c r="H93">
        <f>injury_attenuated!H93</f>
        <v>1.1200813008130082</v>
      </c>
      <c r="I93">
        <f>injury_attenuated!I93</f>
        <v>0.19569105691056915</v>
      </c>
      <c r="J93">
        <f>injury_attenuated!J93</f>
        <v>-0.41548780487804882</v>
      </c>
      <c r="K93">
        <f t="shared" si="45"/>
        <v>0.64447154471544721</v>
      </c>
      <c r="L93">
        <f t="shared" si="46"/>
        <v>0.94353658536585372</v>
      </c>
      <c r="M93">
        <f t="shared" si="47"/>
        <v>0.51532520325203257</v>
      </c>
      <c r="N93">
        <f t="shared" si="48"/>
        <v>0.5280487804878049</v>
      </c>
      <c r="O93">
        <f t="shared" si="49"/>
        <v>0.33235772357723581</v>
      </c>
      <c r="P93" s="1" t="str">
        <f>VLOOKUP($A93, 'auction in'!$A$2:$C$218, 3, FALSE)</f>
        <v>_______</v>
      </c>
      <c r="Q93" s="3">
        <f>VLOOKUP($A93, 'auction in'!$A$2:$B$218, 2, FALSE)</f>
        <v>4.4970980080101297</v>
      </c>
      <c r="R93" t="str">
        <f>trueraw!C92</f>
        <v xml:space="preserve"> SG</v>
      </c>
      <c r="S93" t="str">
        <f>trueraw!D92</f>
        <v>NOP</v>
      </c>
      <c r="T93">
        <f>trueraw!E92</f>
        <v>71</v>
      </c>
      <c r="U93">
        <f>trueraw!F92</f>
        <v>28.5</v>
      </c>
      <c r="V93">
        <v>1</v>
      </c>
      <c r="W93">
        <f t="shared" ref="W93:AI108" si="52">IF(EXACT($P93, W$2), 1, 0)</f>
        <v>1</v>
      </c>
      <c r="X93">
        <f t="shared" si="52"/>
        <v>0</v>
      </c>
      <c r="Y93">
        <f t="shared" si="52"/>
        <v>0</v>
      </c>
      <c r="Z93">
        <f t="shared" si="52"/>
        <v>0</v>
      </c>
      <c r="AA93">
        <f t="shared" si="52"/>
        <v>0</v>
      </c>
      <c r="AB93">
        <f t="shared" si="52"/>
        <v>0</v>
      </c>
      <c r="AC93">
        <f t="shared" si="52"/>
        <v>0</v>
      </c>
      <c r="AD93">
        <f t="shared" si="52"/>
        <v>0</v>
      </c>
      <c r="AE93">
        <f t="shared" si="52"/>
        <v>0</v>
      </c>
      <c r="AF93">
        <f t="shared" si="52"/>
        <v>0</v>
      </c>
      <c r="AG93">
        <f t="shared" si="52"/>
        <v>0</v>
      </c>
      <c r="AH93">
        <f t="shared" si="51"/>
        <v>0</v>
      </c>
      <c r="AI93">
        <f t="shared" si="51"/>
        <v>0</v>
      </c>
      <c r="AT93">
        <f t="shared" si="34"/>
        <v>0.5280487804878049</v>
      </c>
      <c r="AU93">
        <f t="shared" si="35"/>
        <v>0</v>
      </c>
      <c r="AV93">
        <f t="shared" si="36"/>
        <v>0</v>
      </c>
      <c r="AW93">
        <f t="shared" si="37"/>
        <v>0</v>
      </c>
      <c r="AX93">
        <f t="shared" si="38"/>
        <v>0</v>
      </c>
      <c r="AY93">
        <f t="shared" si="39"/>
        <v>0</v>
      </c>
      <c r="AZ93">
        <f t="shared" si="40"/>
        <v>0</v>
      </c>
      <c r="BA93">
        <f t="shared" si="41"/>
        <v>0</v>
      </c>
      <c r="BB93">
        <f t="shared" si="42"/>
        <v>0</v>
      </c>
      <c r="BC93">
        <f t="shared" si="43"/>
        <v>0</v>
      </c>
      <c r="BD93">
        <f t="shared" si="44"/>
        <v>0</v>
      </c>
    </row>
    <row r="94" spans="1:56" x14ac:dyDescent="0.3">
      <c r="A94" t="str">
        <f>injury_attenuated!A94</f>
        <v>Bobby Portis</v>
      </c>
      <c r="B94">
        <f>injury_attenuated!B94</f>
        <v>1.1052439024390242</v>
      </c>
      <c r="C94">
        <f>injury_attenuated!C94</f>
        <v>-0.19544715447154473</v>
      </c>
      <c r="D94">
        <f>injury_attenuated!D94</f>
        <v>-0.54764227642276431</v>
      </c>
      <c r="E94">
        <f>injury_attenuated!E94</f>
        <v>-0.23552845528455285</v>
      </c>
      <c r="F94">
        <f>injury_attenuated!F94</f>
        <v>1.0977642276422763</v>
      </c>
      <c r="G94">
        <f>injury_attenuated!G94</f>
        <v>-0.87004065040650413</v>
      </c>
      <c r="H94">
        <f>injury_attenuated!H94</f>
        <v>-8.0000000000000016E-2</v>
      </c>
      <c r="I94">
        <f>injury_attenuated!I94</f>
        <v>-0.29345528455284553</v>
      </c>
      <c r="J94">
        <f>injury_attenuated!J94</f>
        <v>0.87394308943089438</v>
      </c>
      <c r="K94">
        <f t="shared" si="45"/>
        <v>1.050284552845528</v>
      </c>
      <c r="L94">
        <f t="shared" si="46"/>
        <v>-1.9105691056911123E-2</v>
      </c>
      <c r="M94">
        <f t="shared" si="47"/>
        <v>1.7248780487804873</v>
      </c>
      <c r="N94">
        <f t="shared" si="48"/>
        <v>0.8548373983739832</v>
      </c>
      <c r="O94">
        <f t="shared" si="49"/>
        <v>1.1482926829268287</v>
      </c>
      <c r="P94" s="1" t="str">
        <f>VLOOKUP($A94, 'auction in'!$A$2:$C$218, 3, FALSE)</f>
        <v>_______</v>
      </c>
      <c r="Q94" s="3">
        <f>VLOOKUP($A94, 'auction in'!$A$2:$B$218, 2, FALSE)</f>
        <v>6.6613143964930686</v>
      </c>
      <c r="R94" t="str">
        <f>trueraw!C93</f>
        <v xml:space="preserve"> PF</v>
      </c>
      <c r="S94" t="str">
        <f>trueraw!D93</f>
        <v>MIL</v>
      </c>
      <c r="T94">
        <f>trueraw!E93</f>
        <v>75</v>
      </c>
      <c r="U94">
        <f>trueraw!F93</f>
        <v>25.2</v>
      </c>
      <c r="V94">
        <v>1</v>
      </c>
      <c r="W94">
        <f t="shared" si="52"/>
        <v>1</v>
      </c>
      <c r="X94">
        <f t="shared" si="52"/>
        <v>0</v>
      </c>
      <c r="Y94">
        <f t="shared" si="52"/>
        <v>0</v>
      </c>
      <c r="Z94">
        <f t="shared" si="52"/>
        <v>0</v>
      </c>
      <c r="AA94">
        <f t="shared" si="52"/>
        <v>0</v>
      </c>
      <c r="AB94">
        <f t="shared" si="52"/>
        <v>0</v>
      </c>
      <c r="AC94">
        <f t="shared" si="52"/>
        <v>0</v>
      </c>
      <c r="AD94">
        <f t="shared" si="52"/>
        <v>0</v>
      </c>
      <c r="AE94">
        <f t="shared" si="52"/>
        <v>0</v>
      </c>
      <c r="AF94">
        <f t="shared" si="52"/>
        <v>0</v>
      </c>
      <c r="AG94">
        <f t="shared" si="52"/>
        <v>0</v>
      </c>
      <c r="AH94">
        <f t="shared" si="51"/>
        <v>0</v>
      </c>
      <c r="AI94">
        <f t="shared" si="51"/>
        <v>0</v>
      </c>
      <c r="AT94">
        <f t="shared" si="34"/>
        <v>0.8548373983739832</v>
      </c>
      <c r="AU94">
        <f t="shared" si="35"/>
        <v>0</v>
      </c>
      <c r="AV94">
        <f t="shared" si="36"/>
        <v>0</v>
      </c>
      <c r="AW94">
        <f t="shared" si="37"/>
        <v>0</v>
      </c>
      <c r="AX94">
        <f t="shared" si="38"/>
        <v>0</v>
      </c>
      <c r="AY94">
        <f t="shared" si="39"/>
        <v>0</v>
      </c>
      <c r="AZ94">
        <f t="shared" si="40"/>
        <v>0</v>
      </c>
      <c r="BA94">
        <f t="shared" si="41"/>
        <v>0</v>
      </c>
      <c r="BB94">
        <f t="shared" si="42"/>
        <v>0</v>
      </c>
      <c r="BC94">
        <f t="shared" si="43"/>
        <v>0</v>
      </c>
      <c r="BD94">
        <f t="shared" si="44"/>
        <v>0</v>
      </c>
    </row>
    <row r="95" spans="1:56" x14ac:dyDescent="0.3">
      <c r="A95" t="str">
        <f>injury_attenuated!A95</f>
        <v>T.J. McConnell</v>
      </c>
      <c r="B95">
        <f>injury_attenuated!B95</f>
        <v>1.381951219512195</v>
      </c>
      <c r="C95">
        <f>injury_attenuated!C95</f>
        <v>-0.17658536585365853</v>
      </c>
      <c r="D95">
        <f>injury_attenuated!D95</f>
        <v>-1.6278048780487806</v>
      </c>
      <c r="E95">
        <f>injury_attenuated!E95</f>
        <v>-0.93121951219512189</v>
      </c>
      <c r="F95">
        <f>injury_attenuated!F95</f>
        <v>-0.71463414634146338</v>
      </c>
      <c r="G95">
        <f>injury_attenuated!G95</f>
        <v>1.6556097560975609</v>
      </c>
      <c r="H95">
        <f>injury_attenuated!H95</f>
        <v>2.2326829268292681</v>
      </c>
      <c r="I95">
        <f>injury_attenuated!I95</f>
        <v>-0.66487804878048773</v>
      </c>
      <c r="J95">
        <f>injury_attenuated!J95</f>
        <v>-0.2404878048780488</v>
      </c>
      <c r="K95">
        <f t="shared" si="45"/>
        <v>1.0912195121951218</v>
      </c>
      <c r="L95">
        <f t="shared" si="46"/>
        <v>1.1551219512195119</v>
      </c>
      <c r="M95">
        <f t="shared" si="47"/>
        <v>-0.74097560975609778</v>
      </c>
      <c r="N95">
        <f t="shared" si="48"/>
        <v>0.91463414634146312</v>
      </c>
      <c r="O95">
        <f t="shared" si="49"/>
        <v>1.5795121951219508</v>
      </c>
      <c r="P95" s="1" t="str">
        <f>VLOOKUP($A95, 'auction in'!$A$2:$C$218, 3, FALSE)</f>
        <v>_______</v>
      </c>
      <c r="Q95" s="3">
        <f>VLOOKUP($A95, 'auction in'!$A$2:$B$218, 2, FALSE)</f>
        <v>7.0573291131815159</v>
      </c>
      <c r="R95" t="str">
        <f>trueraw!C94</f>
        <v xml:space="preserve"> PG</v>
      </c>
      <c r="S95" t="str">
        <f>trueraw!D94</f>
        <v>IND</v>
      </c>
      <c r="T95">
        <f>trueraw!E94</f>
        <v>76</v>
      </c>
      <c r="U95">
        <f>trueraw!F94</f>
        <v>23.7</v>
      </c>
      <c r="V95">
        <v>1</v>
      </c>
      <c r="W95">
        <f t="shared" si="52"/>
        <v>1</v>
      </c>
      <c r="X95">
        <f t="shared" si="52"/>
        <v>0</v>
      </c>
      <c r="Y95">
        <f t="shared" si="52"/>
        <v>0</v>
      </c>
      <c r="Z95">
        <f t="shared" si="52"/>
        <v>0</v>
      </c>
      <c r="AA95">
        <f t="shared" si="52"/>
        <v>0</v>
      </c>
      <c r="AB95">
        <f t="shared" si="52"/>
        <v>0</v>
      </c>
      <c r="AC95">
        <f t="shared" si="52"/>
        <v>0</v>
      </c>
      <c r="AD95">
        <f t="shared" si="52"/>
        <v>0</v>
      </c>
      <c r="AE95">
        <f t="shared" si="52"/>
        <v>0</v>
      </c>
      <c r="AF95">
        <f t="shared" si="52"/>
        <v>0</v>
      </c>
      <c r="AG95">
        <f t="shared" si="52"/>
        <v>0</v>
      </c>
      <c r="AH95">
        <f t="shared" si="51"/>
        <v>0</v>
      </c>
      <c r="AI95">
        <f t="shared" si="51"/>
        <v>0</v>
      </c>
      <c r="AT95">
        <f t="shared" si="34"/>
        <v>0.91463414634146312</v>
      </c>
      <c r="AU95">
        <f t="shared" si="35"/>
        <v>0</v>
      </c>
      <c r="AV95">
        <f t="shared" si="36"/>
        <v>0</v>
      </c>
      <c r="AW95">
        <f t="shared" si="37"/>
        <v>0</v>
      </c>
      <c r="AX95">
        <f t="shared" si="38"/>
        <v>0</v>
      </c>
      <c r="AY95">
        <f t="shared" si="39"/>
        <v>0</v>
      </c>
      <c r="AZ95">
        <f t="shared" si="40"/>
        <v>0</v>
      </c>
      <c r="BA95">
        <f t="shared" si="41"/>
        <v>0</v>
      </c>
      <c r="BB95">
        <f t="shared" si="42"/>
        <v>0</v>
      </c>
      <c r="BC95">
        <f t="shared" si="43"/>
        <v>0</v>
      </c>
      <c r="BD95">
        <f t="shared" si="44"/>
        <v>0</v>
      </c>
    </row>
    <row r="96" spans="1:56" x14ac:dyDescent="0.3">
      <c r="A96" t="str">
        <f>injury_attenuated!A96</f>
        <v>Kelly Olynyk</v>
      </c>
      <c r="B96">
        <f>injury_attenuated!B96</f>
        <v>9.5121951219512193E-3</v>
      </c>
      <c r="C96">
        <f>injury_attenuated!C96</f>
        <v>0.57658536585365849</v>
      </c>
      <c r="D96">
        <f>injury_attenuated!D96</f>
        <v>-0.10060975609756098</v>
      </c>
      <c r="E96">
        <f>injury_attenuated!E96</f>
        <v>-0.34560975609756095</v>
      </c>
      <c r="F96">
        <f>injury_attenuated!F96</f>
        <v>0.47621951219512199</v>
      </c>
      <c r="G96">
        <f>injury_attenuated!G96</f>
        <v>-0.12609756097560976</v>
      </c>
      <c r="H96">
        <f>injury_attenuated!H96</f>
        <v>0.22682926829268291</v>
      </c>
      <c r="I96">
        <f>injury_attenuated!I96</f>
        <v>-4.1829268292682922E-2</v>
      </c>
      <c r="J96">
        <f>injury_attenuated!J96</f>
        <v>-1.7317073170731695E-2</v>
      </c>
      <c r="K96">
        <f t="shared" si="45"/>
        <v>8.1097560975609828E-2</v>
      </c>
      <c r="L96">
        <f t="shared" si="46"/>
        <v>0.67500000000000004</v>
      </c>
      <c r="M96">
        <f t="shared" si="47"/>
        <v>0.78378048780487819</v>
      </c>
      <c r="N96">
        <f t="shared" si="48"/>
        <v>0.65768292682926832</v>
      </c>
      <c r="O96">
        <f t="shared" si="49"/>
        <v>0.69951219512195129</v>
      </c>
      <c r="P96" s="1" t="str">
        <f>VLOOKUP($A96, 'auction in'!$A$2:$C$218, 3, FALSE)</f>
        <v>_______</v>
      </c>
      <c r="Q96" s="3">
        <f>VLOOKUP($A96, 'auction in'!$A$2:$B$218, 2, FALSE)</f>
        <v>5.3556234543183905</v>
      </c>
      <c r="R96" t="str">
        <f>trueraw!C95</f>
        <v xml:space="preserve"> C, PF</v>
      </c>
      <c r="S96" t="str">
        <f>trueraw!D95</f>
        <v>DET</v>
      </c>
      <c r="T96">
        <f>trueraw!E95</f>
        <v>73</v>
      </c>
      <c r="U96">
        <f>trueraw!F95</f>
        <v>27.2</v>
      </c>
      <c r="V96">
        <v>1</v>
      </c>
      <c r="W96">
        <f t="shared" si="52"/>
        <v>1</v>
      </c>
      <c r="X96">
        <f t="shared" si="52"/>
        <v>0</v>
      </c>
      <c r="Y96">
        <f t="shared" si="52"/>
        <v>0</v>
      </c>
      <c r="Z96">
        <f t="shared" si="52"/>
        <v>0</v>
      </c>
      <c r="AA96">
        <f t="shared" si="52"/>
        <v>0</v>
      </c>
      <c r="AB96">
        <f t="shared" si="52"/>
        <v>0</v>
      </c>
      <c r="AC96">
        <f t="shared" si="52"/>
        <v>0</v>
      </c>
      <c r="AD96">
        <f t="shared" si="52"/>
        <v>0</v>
      </c>
      <c r="AE96">
        <f t="shared" si="52"/>
        <v>0</v>
      </c>
      <c r="AF96">
        <f t="shared" si="52"/>
        <v>0</v>
      </c>
      <c r="AG96">
        <f t="shared" si="52"/>
        <v>0</v>
      </c>
      <c r="AH96">
        <f t="shared" si="51"/>
        <v>0</v>
      </c>
      <c r="AI96">
        <f t="shared" si="51"/>
        <v>0</v>
      </c>
      <c r="AT96">
        <f t="shared" si="34"/>
        <v>0.65768292682926832</v>
      </c>
      <c r="AU96">
        <f t="shared" si="35"/>
        <v>0</v>
      </c>
      <c r="AV96">
        <f t="shared" si="36"/>
        <v>0</v>
      </c>
      <c r="AW96">
        <f t="shared" si="37"/>
        <v>0</v>
      </c>
      <c r="AX96">
        <f t="shared" si="38"/>
        <v>0</v>
      </c>
      <c r="AY96">
        <f t="shared" si="39"/>
        <v>0</v>
      </c>
      <c r="AZ96">
        <f t="shared" si="40"/>
        <v>0</v>
      </c>
      <c r="BA96">
        <f t="shared" si="41"/>
        <v>0</v>
      </c>
      <c r="BB96">
        <f t="shared" si="42"/>
        <v>0</v>
      </c>
      <c r="BC96">
        <f t="shared" si="43"/>
        <v>0</v>
      </c>
      <c r="BD96">
        <f t="shared" si="44"/>
        <v>0</v>
      </c>
    </row>
    <row r="97" spans="1:56" x14ac:dyDescent="0.3">
      <c r="A97" t="str">
        <f>injury_attenuated!A97</f>
        <v>Joe Harris</v>
      </c>
      <c r="B97">
        <f>injury_attenuated!B97</f>
        <v>0.92894308943089432</v>
      </c>
      <c r="C97">
        <f>injury_attenuated!C97</f>
        <v>-2.032520325203252E-2</v>
      </c>
      <c r="D97">
        <f>injury_attenuated!D97</f>
        <v>1.5065853658536585</v>
      </c>
      <c r="E97">
        <f>injury_attenuated!E97</f>
        <v>9.9268292682926876E-2</v>
      </c>
      <c r="F97">
        <f>injury_attenuated!F97</f>
        <v>-0.58804878048780496</v>
      </c>
      <c r="G97">
        <f>injury_attenuated!G97</f>
        <v>-0.48032520325203254</v>
      </c>
      <c r="H97">
        <f>injury_attenuated!H97</f>
        <v>-0.55121951219512189</v>
      </c>
      <c r="I97">
        <f>injury_attenuated!I97</f>
        <v>-0.80731707317073176</v>
      </c>
      <c r="J97">
        <f>injury_attenuated!J97</f>
        <v>0.828130081300813</v>
      </c>
      <c r="K97">
        <f t="shared" si="45"/>
        <v>0.93601626016260164</v>
      </c>
      <c r="L97">
        <f t="shared" si="46"/>
        <v>8.7560975609755842E-2</v>
      </c>
      <c r="M97">
        <f t="shared" si="47"/>
        <v>1.3960162601626014</v>
      </c>
      <c r="N97">
        <f t="shared" si="48"/>
        <v>0.91569105691056885</v>
      </c>
      <c r="O97">
        <f t="shared" si="49"/>
        <v>1.7230081300813005</v>
      </c>
      <c r="P97" s="1" t="str">
        <f>VLOOKUP($A97, 'auction in'!$A$2:$C$218, 3, FALSE)</f>
        <v>_______</v>
      </c>
      <c r="Q97" s="3">
        <f>VLOOKUP($A97, 'auction in'!$A$2:$B$218, 2, FALSE)</f>
        <v>7.0643286934900811</v>
      </c>
      <c r="R97" t="str">
        <f>trueraw!C96</f>
        <v xml:space="preserve"> SG, SF</v>
      </c>
      <c r="S97" t="str">
        <f>trueraw!D96</f>
        <v>BRO</v>
      </c>
      <c r="T97">
        <f>trueraw!E96</f>
        <v>78</v>
      </c>
      <c r="U97">
        <f>trueraw!F96</f>
        <v>31.2</v>
      </c>
      <c r="V97">
        <v>1</v>
      </c>
      <c r="W97">
        <f t="shared" si="52"/>
        <v>1</v>
      </c>
      <c r="X97">
        <f t="shared" si="52"/>
        <v>0</v>
      </c>
      <c r="Y97">
        <f t="shared" si="52"/>
        <v>0</v>
      </c>
      <c r="Z97">
        <f t="shared" si="52"/>
        <v>0</v>
      </c>
      <c r="AA97">
        <f t="shared" si="52"/>
        <v>0</v>
      </c>
      <c r="AB97">
        <f t="shared" si="52"/>
        <v>0</v>
      </c>
      <c r="AC97">
        <f t="shared" si="52"/>
        <v>0</v>
      </c>
      <c r="AD97">
        <f t="shared" si="52"/>
        <v>0</v>
      </c>
      <c r="AE97">
        <f t="shared" si="52"/>
        <v>0</v>
      </c>
      <c r="AF97">
        <f t="shared" si="52"/>
        <v>0</v>
      </c>
      <c r="AG97">
        <f t="shared" si="52"/>
        <v>0</v>
      </c>
      <c r="AH97">
        <f t="shared" si="51"/>
        <v>0</v>
      </c>
      <c r="AI97">
        <f t="shared" si="51"/>
        <v>0</v>
      </c>
      <c r="AT97">
        <f t="shared" si="34"/>
        <v>0.91569105691056885</v>
      </c>
      <c r="AU97">
        <f t="shared" si="35"/>
        <v>0</v>
      </c>
      <c r="AV97">
        <f t="shared" si="36"/>
        <v>0</v>
      </c>
      <c r="AW97">
        <f t="shared" si="37"/>
        <v>0</v>
      </c>
      <c r="AX97">
        <f t="shared" si="38"/>
        <v>0</v>
      </c>
      <c r="AY97">
        <f t="shared" si="39"/>
        <v>0</v>
      </c>
      <c r="AZ97">
        <f t="shared" si="40"/>
        <v>0</v>
      </c>
      <c r="BA97">
        <f t="shared" si="41"/>
        <v>0</v>
      </c>
      <c r="BB97">
        <f t="shared" si="42"/>
        <v>0</v>
      </c>
      <c r="BC97">
        <f t="shared" si="43"/>
        <v>0</v>
      </c>
      <c r="BD97">
        <f t="shared" si="44"/>
        <v>0</v>
      </c>
    </row>
    <row r="98" spans="1:56" x14ac:dyDescent="0.3">
      <c r="A98" t="str">
        <f>injury_attenuated!A98</f>
        <v>Ja Morant</v>
      </c>
      <c r="B98">
        <f>injury_attenuated!B98</f>
        <v>0.11548780487804877</v>
      </c>
      <c r="C98">
        <f>injury_attenuated!C98</f>
        <v>-0.25195121951219512</v>
      </c>
      <c r="D98">
        <f>injury_attenuated!D98</f>
        <v>-0.36073170731707316</v>
      </c>
      <c r="E98">
        <f>injury_attenuated!E98</f>
        <v>1.0609756097560976</v>
      </c>
      <c r="F98">
        <f>injury_attenuated!F98</f>
        <v>-0.30414634146341457</v>
      </c>
      <c r="G98">
        <f>injury_attenuated!G98</f>
        <v>2.5521951219512191</v>
      </c>
      <c r="H98">
        <f>injury_attenuated!H98</f>
        <v>0.19792682926829269</v>
      </c>
      <c r="I98">
        <f>injury_attenuated!I98</f>
        <v>-0.57170731707317068</v>
      </c>
      <c r="J98">
        <f>injury_attenuated!J98</f>
        <v>-1.9248780487804877</v>
      </c>
      <c r="K98">
        <f t="shared" si="45"/>
        <v>0.76512195121951199</v>
      </c>
      <c r="L98">
        <f t="shared" si="46"/>
        <v>2.4380487804878044</v>
      </c>
      <c r="M98">
        <f t="shared" si="47"/>
        <v>-2.039024390243902</v>
      </c>
      <c r="N98">
        <f t="shared" si="48"/>
        <v>0.51317073170731664</v>
      </c>
      <c r="O98">
        <f t="shared" si="49"/>
        <v>1.0848780487804874</v>
      </c>
      <c r="P98" s="1" t="str">
        <f>VLOOKUP($A98, 'auction in'!$A$2:$C$218, 3, FALSE)</f>
        <v>_______</v>
      </c>
      <c r="Q98" s="3">
        <f>VLOOKUP($A98, 'auction in'!$A$2:$B$218, 2, FALSE)</f>
        <v>4.3985654544357065</v>
      </c>
      <c r="R98" t="str">
        <f>trueraw!C97</f>
        <v xml:space="preserve"> PG</v>
      </c>
      <c r="S98" t="str">
        <f>trueraw!D97</f>
        <v>MEM</v>
      </c>
      <c r="T98">
        <f>trueraw!E97</f>
        <v>73</v>
      </c>
      <c r="U98">
        <f>trueraw!F97</f>
        <v>33.6</v>
      </c>
      <c r="V98">
        <v>1</v>
      </c>
      <c r="W98">
        <f t="shared" si="52"/>
        <v>1</v>
      </c>
      <c r="X98">
        <f t="shared" si="52"/>
        <v>0</v>
      </c>
      <c r="Y98">
        <f t="shared" si="52"/>
        <v>0</v>
      </c>
      <c r="Z98">
        <f t="shared" si="52"/>
        <v>0</v>
      </c>
      <c r="AA98">
        <f t="shared" si="52"/>
        <v>0</v>
      </c>
      <c r="AB98">
        <f t="shared" si="52"/>
        <v>0</v>
      </c>
      <c r="AC98">
        <f t="shared" si="52"/>
        <v>0</v>
      </c>
      <c r="AD98">
        <f t="shared" si="52"/>
        <v>0</v>
      </c>
      <c r="AE98">
        <f t="shared" si="52"/>
        <v>0</v>
      </c>
      <c r="AF98">
        <f t="shared" si="52"/>
        <v>0</v>
      </c>
      <c r="AG98">
        <f t="shared" si="52"/>
        <v>0</v>
      </c>
      <c r="AH98">
        <f t="shared" si="51"/>
        <v>0</v>
      </c>
      <c r="AI98">
        <f t="shared" si="51"/>
        <v>0</v>
      </c>
      <c r="AT98">
        <f t="shared" si="34"/>
        <v>0.51317073170731664</v>
      </c>
      <c r="AU98">
        <f t="shared" si="35"/>
        <v>0</v>
      </c>
      <c r="AV98">
        <f t="shared" si="36"/>
        <v>0</v>
      </c>
      <c r="AW98">
        <f t="shared" si="37"/>
        <v>0</v>
      </c>
      <c r="AX98">
        <f t="shared" si="38"/>
        <v>0</v>
      </c>
      <c r="AY98">
        <f t="shared" si="39"/>
        <v>0</v>
      </c>
      <c r="AZ98">
        <f t="shared" si="40"/>
        <v>0</v>
      </c>
      <c r="BA98">
        <f t="shared" si="41"/>
        <v>0</v>
      </c>
      <c r="BB98">
        <f t="shared" si="42"/>
        <v>0</v>
      </c>
      <c r="BC98">
        <f t="shared" si="43"/>
        <v>0</v>
      </c>
      <c r="BD98">
        <f t="shared" si="44"/>
        <v>0</v>
      </c>
    </row>
    <row r="99" spans="1:56" x14ac:dyDescent="0.3">
      <c r="A99" t="str">
        <f>injury_attenuated!A99</f>
        <v>Miles Bridges</v>
      </c>
      <c r="B99">
        <f>injury_attenuated!B99</f>
        <v>0.73024390243902437</v>
      </c>
      <c r="C99">
        <f>injury_attenuated!C99</f>
        <v>0.71434959349593496</v>
      </c>
      <c r="D99">
        <f>injury_attenuated!D99</f>
        <v>3.5813008130081314E-2</v>
      </c>
      <c r="E99">
        <f>injury_attenuated!E99</f>
        <v>-0.23191056910569102</v>
      </c>
      <c r="F99">
        <f>injury_attenuated!F99</f>
        <v>0.30853658536585371</v>
      </c>
      <c r="G99">
        <f>injury_attenuated!G99</f>
        <v>-0.37284552845528457</v>
      </c>
      <c r="H99">
        <f>injury_attenuated!H99</f>
        <v>-0.89231707317073183</v>
      </c>
      <c r="I99">
        <f>injury_attenuated!I99</f>
        <v>0.46922764227642283</v>
      </c>
      <c r="J99">
        <f>injury_attenuated!J99</f>
        <v>6.6219512195121955E-2</v>
      </c>
      <c r="K99">
        <f t="shared" si="45"/>
        <v>0.11296747967479659</v>
      </c>
      <c r="L99">
        <f t="shared" si="46"/>
        <v>0.76109756097560988</v>
      </c>
      <c r="M99">
        <f t="shared" si="47"/>
        <v>1.2001626016260163</v>
      </c>
      <c r="N99">
        <f t="shared" si="48"/>
        <v>0.82731707317073178</v>
      </c>
      <c r="O99">
        <f t="shared" si="49"/>
        <v>0.35808943089430895</v>
      </c>
      <c r="P99" s="1" t="str">
        <f>VLOOKUP($A99, 'auction in'!$A$2:$C$218, 3, FALSE)</f>
        <v>_______</v>
      </c>
      <c r="Q99" s="3">
        <f>VLOOKUP($A99, 'auction in'!$A$2:$B$218, 2, FALSE)</f>
        <v>6.4790560938431216</v>
      </c>
      <c r="R99" t="str">
        <f>trueraw!C98</f>
        <v xml:space="preserve"> SF, PF</v>
      </c>
      <c r="S99" t="str">
        <f>trueraw!D98</f>
        <v>CHA</v>
      </c>
      <c r="T99">
        <f>trueraw!E98</f>
        <v>77</v>
      </c>
      <c r="U99">
        <f>trueraw!F98</f>
        <v>28.4</v>
      </c>
      <c r="V99">
        <v>1</v>
      </c>
      <c r="W99">
        <f t="shared" si="52"/>
        <v>1</v>
      </c>
      <c r="X99">
        <f t="shared" si="52"/>
        <v>0</v>
      </c>
      <c r="Y99">
        <f t="shared" si="52"/>
        <v>0</v>
      </c>
      <c r="Z99">
        <f t="shared" si="52"/>
        <v>0</v>
      </c>
      <c r="AA99">
        <f t="shared" si="52"/>
        <v>0</v>
      </c>
      <c r="AB99">
        <f t="shared" si="52"/>
        <v>0</v>
      </c>
      <c r="AC99">
        <f t="shared" si="52"/>
        <v>0</v>
      </c>
      <c r="AD99">
        <f t="shared" si="52"/>
        <v>0</v>
      </c>
      <c r="AE99">
        <f t="shared" si="52"/>
        <v>0</v>
      </c>
      <c r="AF99">
        <f t="shared" si="52"/>
        <v>0</v>
      </c>
      <c r="AG99">
        <f t="shared" si="52"/>
        <v>0</v>
      </c>
      <c r="AH99">
        <f t="shared" si="52"/>
        <v>0</v>
      </c>
      <c r="AI99">
        <f t="shared" si="52"/>
        <v>0</v>
      </c>
      <c r="AT99">
        <f t="shared" ref="AT99:AT130" si="53">IF(EXACT($P99, W$2), $N99, 0)</f>
        <v>0.82731707317073178</v>
      </c>
      <c r="AU99">
        <f t="shared" ref="AU99:AU130" si="54">IF(EXACT($P99, X$2), $N99, 0)</f>
        <v>0</v>
      </c>
      <c r="AV99">
        <f t="shared" ref="AV99:AV130" si="55">IF(EXACT($P99, Y$2), $N99, 0)</f>
        <v>0</v>
      </c>
      <c r="AW99">
        <f t="shared" ref="AW99:AW130" si="56">IF(EXACT($P99, Z$2), $N99, 0)</f>
        <v>0</v>
      </c>
      <c r="AX99">
        <f t="shared" ref="AX99:AX130" si="57">IF(EXACT($P99, AA$2), $N99, 0)</f>
        <v>0</v>
      </c>
      <c r="AY99">
        <f t="shared" ref="AY99:AY130" si="58">IF(EXACT($P99, AB$2), $N99, 0)</f>
        <v>0</v>
      </c>
      <c r="AZ99">
        <f t="shared" ref="AZ99:AZ130" si="59">IF(EXACT($P99, AC$2), $N99, 0)</f>
        <v>0</v>
      </c>
      <c r="BA99">
        <f t="shared" ref="BA99:BA130" si="60">IF(EXACT($P99, AD$2), $N99, 0)</f>
        <v>0</v>
      </c>
      <c r="BB99">
        <f t="shared" ref="BB99:BB130" si="61">IF(EXACT($P99, AE$2), $N99, 0)</f>
        <v>0</v>
      </c>
      <c r="BC99">
        <f t="shared" ref="BC99:BC130" si="62">IF(EXACT($P99, AF$2), $N99, 0)</f>
        <v>0</v>
      </c>
      <c r="BD99">
        <f t="shared" ref="BD99:BD130" si="63">IF(EXACT($P99, AG$2), $N99, 0)</f>
        <v>0</v>
      </c>
    </row>
    <row r="100" spans="1:56" x14ac:dyDescent="0.3">
      <c r="A100" t="str">
        <f>injury_attenuated!A100</f>
        <v>De'Andre Hunter</v>
      </c>
      <c r="B100">
        <f>injury_attenuated!B100</f>
        <v>0.33609756097560978</v>
      </c>
      <c r="C100">
        <f>injury_attenuated!C100</f>
        <v>1.2821951219512195</v>
      </c>
      <c r="D100">
        <f>injury_attenuated!D100</f>
        <v>-0.42951219512195121</v>
      </c>
      <c r="E100">
        <f>injury_attenuated!E100</f>
        <v>5.292682926829273E-2</v>
      </c>
      <c r="F100">
        <f>injury_attenuated!F100</f>
        <v>-0.23804878048780484</v>
      </c>
      <c r="G100">
        <f>injury_attenuated!G100</f>
        <v>-0.57048780487804873</v>
      </c>
      <c r="H100">
        <f>injury_attenuated!H100</f>
        <v>-0.4463414634146341</v>
      </c>
      <c r="I100">
        <f>injury_attenuated!I100</f>
        <v>-0.20560975609756094</v>
      </c>
      <c r="J100">
        <f>injury_attenuated!J100</f>
        <v>0.46780487804878046</v>
      </c>
      <c r="K100">
        <f t="shared" si="45"/>
        <v>-1.0331707317073169</v>
      </c>
      <c r="L100">
        <f t="shared" si="46"/>
        <v>-0.21878048780487769</v>
      </c>
      <c r="M100">
        <f t="shared" si="47"/>
        <v>0.8195121951219515</v>
      </c>
      <c r="N100">
        <f t="shared" si="48"/>
        <v>0.24902439024390277</v>
      </c>
      <c r="O100">
        <f t="shared" si="49"/>
        <v>0.45463414634146371</v>
      </c>
      <c r="P100" s="1" t="str">
        <f>VLOOKUP($A100, 'auction in'!$A$2:$C$218, 3, FALSE)</f>
        <v>_______</v>
      </c>
      <c r="Q100" s="3">
        <f>VLOOKUP($A100, 'auction in'!$A$2:$B$218, 2, FALSE)</f>
        <v>2.6492088065488897</v>
      </c>
      <c r="R100" t="str">
        <f>trueraw!C99</f>
        <v xml:space="preserve"> SF, PF</v>
      </c>
      <c r="S100" t="str">
        <f>trueraw!D99</f>
        <v>ATL</v>
      </c>
      <c r="T100">
        <f>trueraw!E99</f>
        <v>70</v>
      </c>
      <c r="U100">
        <f>trueraw!F99</f>
        <v>29.4</v>
      </c>
      <c r="V100">
        <v>1</v>
      </c>
      <c r="W100">
        <f t="shared" si="52"/>
        <v>1</v>
      </c>
      <c r="X100">
        <f t="shared" si="52"/>
        <v>0</v>
      </c>
      <c r="Y100">
        <f t="shared" si="52"/>
        <v>0</v>
      </c>
      <c r="Z100">
        <f t="shared" si="52"/>
        <v>0</v>
      </c>
      <c r="AA100">
        <f t="shared" si="52"/>
        <v>0</v>
      </c>
      <c r="AB100">
        <f t="shared" si="52"/>
        <v>0</v>
      </c>
      <c r="AC100">
        <f t="shared" si="52"/>
        <v>0</v>
      </c>
      <c r="AD100">
        <f t="shared" si="52"/>
        <v>0</v>
      </c>
      <c r="AE100">
        <f t="shared" si="52"/>
        <v>0</v>
      </c>
      <c r="AF100">
        <f t="shared" si="52"/>
        <v>0</v>
      </c>
      <c r="AG100">
        <f t="shared" si="52"/>
        <v>0</v>
      </c>
      <c r="AH100">
        <f t="shared" si="52"/>
        <v>0</v>
      </c>
      <c r="AI100">
        <f t="shared" si="52"/>
        <v>0</v>
      </c>
      <c r="AT100">
        <f t="shared" si="53"/>
        <v>0.24902439024390277</v>
      </c>
      <c r="AU100">
        <f t="shared" si="54"/>
        <v>0</v>
      </c>
      <c r="AV100">
        <f t="shared" si="55"/>
        <v>0</v>
      </c>
      <c r="AW100">
        <f t="shared" si="56"/>
        <v>0</v>
      </c>
      <c r="AX100">
        <f t="shared" si="57"/>
        <v>0</v>
      </c>
      <c r="AY100">
        <f t="shared" si="58"/>
        <v>0</v>
      </c>
      <c r="AZ100">
        <f t="shared" si="59"/>
        <v>0</v>
      </c>
      <c r="BA100">
        <f t="shared" si="60"/>
        <v>0</v>
      </c>
      <c r="BB100">
        <f t="shared" si="61"/>
        <v>0</v>
      </c>
      <c r="BC100">
        <f t="shared" si="62"/>
        <v>0</v>
      </c>
      <c r="BD100">
        <f t="shared" si="63"/>
        <v>0</v>
      </c>
    </row>
    <row r="101" spans="1:56" x14ac:dyDescent="0.3">
      <c r="A101" t="str">
        <f>injury_attenuated!A101</f>
        <v>Keldon Johnson</v>
      </c>
      <c r="B101">
        <f>injury_attenuated!B101</f>
        <v>0.31804878048780494</v>
      </c>
      <c r="C101">
        <f>injury_attenuated!C101</f>
        <v>-0.39796747967479673</v>
      </c>
      <c r="D101">
        <f>injury_attenuated!D101</f>
        <v>-0.34731707317073168</v>
      </c>
      <c r="E101">
        <f>injury_attenuated!E101</f>
        <v>0.35747967479674803</v>
      </c>
      <c r="F101">
        <f>injury_attenuated!F101</f>
        <v>0.52455284552845538</v>
      </c>
      <c r="G101">
        <f>injury_attenuated!G101</f>
        <v>-0.36585365853658536</v>
      </c>
      <c r="H101">
        <f>injury_attenuated!H101</f>
        <v>0.21926829268292689</v>
      </c>
      <c r="I101">
        <f>injury_attenuated!I101</f>
        <v>-0.32186991869918702</v>
      </c>
      <c r="J101">
        <f>injury_attenuated!J101</f>
        <v>0.51829268292682928</v>
      </c>
      <c r="K101">
        <f t="shared" si="45"/>
        <v>0.90260162601626048</v>
      </c>
      <c r="L101">
        <f t="shared" si="46"/>
        <v>-1.3658536585365533E-2</v>
      </c>
      <c r="M101">
        <f t="shared" si="47"/>
        <v>0.87048780487804911</v>
      </c>
      <c r="N101">
        <f t="shared" si="48"/>
        <v>0.50463414634146375</v>
      </c>
      <c r="O101">
        <f t="shared" si="49"/>
        <v>0.82650406504065077</v>
      </c>
      <c r="P101" s="1" t="str">
        <f>VLOOKUP($A101, 'auction in'!$A$2:$C$218, 3, FALSE)</f>
        <v>_______</v>
      </c>
      <c r="Q101" s="3">
        <f>VLOOKUP($A101, 'auction in'!$A$2:$B$218, 2, FALSE)</f>
        <v>4.342030382712684</v>
      </c>
      <c r="R101" t="str">
        <f>trueraw!C100</f>
        <v xml:space="preserve"> SF, PF</v>
      </c>
      <c r="S101" t="str">
        <f>trueraw!D100</f>
        <v>SAS</v>
      </c>
      <c r="T101">
        <f>trueraw!E100</f>
        <v>74</v>
      </c>
      <c r="U101">
        <f>trueraw!F100</f>
        <v>31.2</v>
      </c>
      <c r="V101">
        <v>1</v>
      </c>
      <c r="W101">
        <f t="shared" si="52"/>
        <v>1</v>
      </c>
      <c r="X101">
        <f t="shared" si="52"/>
        <v>0</v>
      </c>
      <c r="Y101">
        <f t="shared" si="52"/>
        <v>0</v>
      </c>
      <c r="Z101">
        <f t="shared" si="52"/>
        <v>0</v>
      </c>
      <c r="AA101">
        <f t="shared" si="52"/>
        <v>0</v>
      </c>
      <c r="AB101">
        <f t="shared" si="52"/>
        <v>0</v>
      </c>
      <c r="AC101">
        <f t="shared" si="52"/>
        <v>0</v>
      </c>
      <c r="AD101">
        <f t="shared" si="52"/>
        <v>0</v>
      </c>
      <c r="AE101">
        <f t="shared" si="52"/>
        <v>0</v>
      </c>
      <c r="AF101">
        <f t="shared" si="52"/>
        <v>0</v>
      </c>
      <c r="AG101">
        <f t="shared" si="52"/>
        <v>0</v>
      </c>
      <c r="AH101">
        <f t="shared" si="52"/>
        <v>0</v>
      </c>
      <c r="AI101">
        <f t="shared" si="52"/>
        <v>0</v>
      </c>
      <c r="AT101">
        <f t="shared" si="53"/>
        <v>0.50463414634146375</v>
      </c>
      <c r="AU101">
        <f t="shared" si="54"/>
        <v>0</v>
      </c>
      <c r="AV101">
        <f t="shared" si="55"/>
        <v>0</v>
      </c>
      <c r="AW101">
        <f t="shared" si="56"/>
        <v>0</v>
      </c>
      <c r="AX101">
        <f t="shared" si="57"/>
        <v>0</v>
      </c>
      <c r="AY101">
        <f t="shared" si="58"/>
        <v>0</v>
      </c>
      <c r="AZ101">
        <f t="shared" si="59"/>
        <v>0</v>
      </c>
      <c r="BA101">
        <f t="shared" si="60"/>
        <v>0</v>
      </c>
      <c r="BB101">
        <f t="shared" si="61"/>
        <v>0</v>
      </c>
      <c r="BC101">
        <f t="shared" si="62"/>
        <v>0</v>
      </c>
      <c r="BD101">
        <f t="shared" si="63"/>
        <v>0</v>
      </c>
    </row>
    <row r="102" spans="1:56" x14ac:dyDescent="0.3">
      <c r="A102" t="str">
        <f>injury_attenuated!A102</f>
        <v>Reggie Jackson</v>
      </c>
      <c r="B102">
        <f>injury_attenuated!B102</f>
        <v>-0.51723577235772356</v>
      </c>
      <c r="C102">
        <f>injury_attenuated!C102</f>
        <v>0.36804878048780487</v>
      </c>
      <c r="D102">
        <f>injury_attenuated!D102</f>
        <v>0.87081300813008133</v>
      </c>
      <c r="E102">
        <f>injury_attenuated!E102</f>
        <v>0.18223577235772359</v>
      </c>
      <c r="F102">
        <f>injury_attenuated!F102</f>
        <v>-0.40813008130081296</v>
      </c>
      <c r="G102">
        <f>injury_attenuated!G102</f>
        <v>1.1799186991869921</v>
      </c>
      <c r="H102">
        <f>injury_attenuated!H102</f>
        <v>-0.19658536585365854</v>
      </c>
      <c r="I102">
        <f>injury_attenuated!I102</f>
        <v>-0.95410569105691057</v>
      </c>
      <c r="J102">
        <f>injury_attenuated!J102</f>
        <v>6.7560975609756116E-2</v>
      </c>
      <c r="K102">
        <f t="shared" si="45"/>
        <v>0.22447154471544761</v>
      </c>
      <c r="L102">
        <f t="shared" si="46"/>
        <v>0.52495934959349633</v>
      </c>
      <c r="M102">
        <f t="shared" si="47"/>
        <v>-0.58739837398373962</v>
      </c>
      <c r="N102">
        <f t="shared" si="48"/>
        <v>0.59252032520325248</v>
      </c>
      <c r="O102">
        <f t="shared" si="49"/>
        <v>1.5466260162601631</v>
      </c>
      <c r="P102" s="1" t="str">
        <f>VLOOKUP($A102, 'auction in'!$A$2:$C$218, 3, FALSE)</f>
        <v>_______</v>
      </c>
      <c r="Q102" s="3">
        <f>VLOOKUP($A102, 'auction in'!$A$2:$B$218, 2, FALSE)</f>
        <v>4.9240724068326163</v>
      </c>
      <c r="R102" t="str">
        <f>trueraw!C101</f>
        <v xml:space="preserve"> PG</v>
      </c>
      <c r="S102" t="str">
        <f>trueraw!D101</f>
        <v>LAC</v>
      </c>
      <c r="T102">
        <f>trueraw!E101</f>
        <v>75</v>
      </c>
      <c r="U102">
        <f>trueraw!F101</f>
        <v>30.2</v>
      </c>
      <c r="V102">
        <v>1</v>
      </c>
      <c r="W102">
        <f t="shared" si="52"/>
        <v>1</v>
      </c>
      <c r="X102">
        <f t="shared" si="52"/>
        <v>0</v>
      </c>
      <c r="Y102">
        <f t="shared" si="52"/>
        <v>0</v>
      </c>
      <c r="Z102">
        <f t="shared" si="52"/>
        <v>0</v>
      </c>
      <c r="AA102">
        <f t="shared" si="52"/>
        <v>0</v>
      </c>
      <c r="AB102">
        <f t="shared" si="52"/>
        <v>0</v>
      </c>
      <c r="AC102">
        <f t="shared" si="52"/>
        <v>0</v>
      </c>
      <c r="AD102">
        <f t="shared" si="52"/>
        <v>0</v>
      </c>
      <c r="AE102">
        <f t="shared" si="52"/>
        <v>0</v>
      </c>
      <c r="AF102">
        <f t="shared" si="52"/>
        <v>0</v>
      </c>
      <c r="AG102">
        <f t="shared" si="52"/>
        <v>0</v>
      </c>
      <c r="AH102">
        <f t="shared" si="52"/>
        <v>0</v>
      </c>
      <c r="AI102">
        <f t="shared" si="52"/>
        <v>0</v>
      </c>
      <c r="AT102">
        <f t="shared" si="53"/>
        <v>0.59252032520325248</v>
      </c>
      <c r="AU102">
        <f t="shared" si="54"/>
        <v>0</v>
      </c>
      <c r="AV102">
        <f t="shared" si="55"/>
        <v>0</v>
      </c>
      <c r="AW102">
        <f t="shared" si="56"/>
        <v>0</v>
      </c>
      <c r="AX102">
        <f t="shared" si="57"/>
        <v>0</v>
      </c>
      <c r="AY102">
        <f t="shared" si="58"/>
        <v>0</v>
      </c>
      <c r="AZ102">
        <f t="shared" si="59"/>
        <v>0</v>
      </c>
      <c r="BA102">
        <f t="shared" si="60"/>
        <v>0</v>
      </c>
      <c r="BB102">
        <f t="shared" si="61"/>
        <v>0</v>
      </c>
      <c r="BC102">
        <f t="shared" si="62"/>
        <v>0</v>
      </c>
      <c r="BD102">
        <f t="shared" si="63"/>
        <v>0</v>
      </c>
    </row>
    <row r="103" spans="1:56" x14ac:dyDescent="0.3">
      <c r="A103" t="str">
        <f>injury_attenuated!A103</f>
        <v>Chuma Okeke</v>
      </c>
      <c r="B103">
        <f>injury_attenuated!B103</f>
        <v>-0.47560975609756101</v>
      </c>
      <c r="C103">
        <f>injury_attenuated!C103</f>
        <v>-6.8292682926829273E-2</v>
      </c>
      <c r="D103">
        <f>injury_attenuated!D103</f>
        <v>-0.45609756097560977</v>
      </c>
      <c r="E103">
        <f>injury_attenuated!E103</f>
        <v>-0.67170731707317077</v>
      </c>
      <c r="F103">
        <f>injury_attenuated!F103</f>
        <v>-0.14845528455284554</v>
      </c>
      <c r="G103">
        <f>injury_attenuated!G103</f>
        <v>-0.12845528455284555</v>
      </c>
      <c r="H103">
        <f>injury_attenuated!H103</f>
        <v>1.0908943089430894</v>
      </c>
      <c r="I103">
        <f>injury_attenuated!I103</f>
        <v>7.6910569105691051E-2</v>
      </c>
      <c r="J103">
        <f>injury_attenuated!J103</f>
        <v>0.8069918699186992</v>
      </c>
      <c r="K103">
        <f t="shared" si="45"/>
        <v>9.4471544715446998E-2</v>
      </c>
      <c r="L103">
        <f t="shared" si="46"/>
        <v>-0.78081300813008148</v>
      </c>
      <c r="M103">
        <f t="shared" si="47"/>
        <v>0.15463414634146311</v>
      </c>
      <c r="N103">
        <f t="shared" si="48"/>
        <v>2.6178861788617724E-2</v>
      </c>
      <c r="O103">
        <f t="shared" si="49"/>
        <v>-5.0731707317073327E-2</v>
      </c>
      <c r="P103" s="1" t="str">
        <f>VLOOKUP($A103, 'auction in'!$A$2:$C$218, 3, FALSE)</f>
        <v>_______</v>
      </c>
      <c r="Q103" s="3">
        <f>VLOOKUP($A103, 'auction in'!$A$2:$B$218, 2, FALSE)</f>
        <v>1.1733742199506165</v>
      </c>
      <c r="R103" t="str">
        <f>trueraw!C102</f>
        <v>PF</v>
      </c>
      <c r="S103" t="str">
        <f>trueraw!D102</f>
        <v>ORL</v>
      </c>
      <c r="T103">
        <f>trueraw!E102</f>
        <v>68</v>
      </c>
      <c r="U103">
        <f>trueraw!F102</f>
        <v>30.1</v>
      </c>
      <c r="V103">
        <v>1</v>
      </c>
      <c r="W103">
        <f t="shared" ref="W103:AI118" si="64">IF(EXACT($P103, W$2), 1, 0)</f>
        <v>1</v>
      </c>
      <c r="X103">
        <f t="shared" si="64"/>
        <v>0</v>
      </c>
      <c r="Y103">
        <f t="shared" si="64"/>
        <v>0</v>
      </c>
      <c r="Z103">
        <f t="shared" si="64"/>
        <v>0</v>
      </c>
      <c r="AA103">
        <f t="shared" si="64"/>
        <v>0</v>
      </c>
      <c r="AB103">
        <f t="shared" si="64"/>
        <v>0</v>
      </c>
      <c r="AC103">
        <f t="shared" si="64"/>
        <v>0</v>
      </c>
      <c r="AD103">
        <f t="shared" si="64"/>
        <v>0</v>
      </c>
      <c r="AE103">
        <f t="shared" si="64"/>
        <v>0</v>
      </c>
      <c r="AF103">
        <f t="shared" si="64"/>
        <v>0</v>
      </c>
      <c r="AG103">
        <f t="shared" si="64"/>
        <v>0</v>
      </c>
      <c r="AH103">
        <f t="shared" si="52"/>
        <v>0</v>
      </c>
      <c r="AI103">
        <f t="shared" si="52"/>
        <v>0</v>
      </c>
      <c r="AT103">
        <f t="shared" si="53"/>
        <v>2.6178861788617724E-2</v>
      </c>
      <c r="AU103">
        <f t="shared" si="54"/>
        <v>0</v>
      </c>
      <c r="AV103">
        <f t="shared" si="55"/>
        <v>0</v>
      </c>
      <c r="AW103">
        <f t="shared" si="56"/>
        <v>0</v>
      </c>
      <c r="AX103">
        <f t="shared" si="57"/>
        <v>0</v>
      </c>
      <c r="AY103">
        <f t="shared" si="58"/>
        <v>0</v>
      </c>
      <c r="AZ103">
        <f t="shared" si="59"/>
        <v>0</v>
      </c>
      <c r="BA103">
        <f t="shared" si="60"/>
        <v>0</v>
      </c>
      <c r="BB103">
        <f t="shared" si="61"/>
        <v>0</v>
      </c>
      <c r="BC103">
        <f t="shared" si="62"/>
        <v>0</v>
      </c>
      <c r="BD103">
        <f t="shared" si="63"/>
        <v>0</v>
      </c>
    </row>
    <row r="104" spans="1:56" x14ac:dyDescent="0.3">
      <c r="A104" t="str">
        <f>injury_attenuated!A104</f>
        <v>Klay Thompson</v>
      </c>
      <c r="B104">
        <f>injury_attenuated!B104</f>
        <v>-2.0365853658536597E-2</v>
      </c>
      <c r="C104">
        <f>injury_attenuated!C104</f>
        <v>0.19788617886178861</v>
      </c>
      <c r="D104">
        <f>injury_attenuated!D104</f>
        <v>0.49556910569105705</v>
      </c>
      <c r="E104">
        <f>injury_attenuated!E104</f>
        <v>-5.0975609756097384E-2</v>
      </c>
      <c r="F104">
        <f>injury_attenuated!F104</f>
        <v>-1.3048373983739836</v>
      </c>
      <c r="G104">
        <f>injury_attenuated!G104</f>
        <v>-0.84699186991869913</v>
      </c>
      <c r="H104">
        <f>injury_attenuated!H104</f>
        <v>-0.82443089430894312</v>
      </c>
      <c r="I104">
        <f>injury_attenuated!I104</f>
        <v>-0.52292682926829259</v>
      </c>
      <c r="J104">
        <f>injury_attenuated!J104</f>
        <v>0.9873170731707317</v>
      </c>
      <c r="K104">
        <f t="shared" si="45"/>
        <v>-2.087642276422764</v>
      </c>
      <c r="L104">
        <f t="shared" si="46"/>
        <v>-2.8770731707317068</v>
      </c>
      <c r="M104">
        <f t="shared" si="47"/>
        <v>-1.0427642276422757</v>
      </c>
      <c r="N104">
        <f t="shared" si="48"/>
        <v>-1.8897560975609751</v>
      </c>
      <c r="O104">
        <f t="shared" si="49"/>
        <v>-1.3668292682926824</v>
      </c>
      <c r="P104" s="1" t="str">
        <f>VLOOKUP($A104, 'auction in'!$A$2:$C$218, 3, FALSE)</f>
        <v>_______</v>
      </c>
      <c r="Q104" s="3">
        <f>VLOOKUP($A104, 'auction in'!$A$2:$B$218, 2, FALSE)</f>
        <v>-11.515249591714769</v>
      </c>
      <c r="R104" t="str">
        <f>trueraw!C103</f>
        <v xml:space="preserve"> SG</v>
      </c>
      <c r="S104" t="str">
        <f>trueraw!D103</f>
        <v>GSW</v>
      </c>
      <c r="T104">
        <f>trueraw!E103</f>
        <v>45</v>
      </c>
      <c r="U104">
        <f>trueraw!F103</f>
        <v>26.8</v>
      </c>
      <c r="V104">
        <v>1</v>
      </c>
      <c r="W104">
        <f t="shared" si="64"/>
        <v>1</v>
      </c>
      <c r="X104">
        <f t="shared" si="64"/>
        <v>0</v>
      </c>
      <c r="Y104">
        <f t="shared" si="64"/>
        <v>0</v>
      </c>
      <c r="Z104">
        <f t="shared" si="64"/>
        <v>0</v>
      </c>
      <c r="AA104">
        <f t="shared" si="64"/>
        <v>0</v>
      </c>
      <c r="AB104">
        <f t="shared" si="64"/>
        <v>0</v>
      </c>
      <c r="AC104">
        <f t="shared" si="64"/>
        <v>0</v>
      </c>
      <c r="AD104">
        <f t="shared" si="64"/>
        <v>0</v>
      </c>
      <c r="AE104">
        <f t="shared" si="64"/>
        <v>0</v>
      </c>
      <c r="AF104">
        <f t="shared" si="64"/>
        <v>0</v>
      </c>
      <c r="AG104">
        <f t="shared" si="64"/>
        <v>0</v>
      </c>
      <c r="AH104">
        <f t="shared" si="52"/>
        <v>0</v>
      </c>
      <c r="AI104">
        <f t="shared" si="52"/>
        <v>0</v>
      </c>
      <c r="AT104">
        <f t="shared" si="53"/>
        <v>-1.8897560975609751</v>
      </c>
      <c r="AU104">
        <f t="shared" si="54"/>
        <v>0</v>
      </c>
      <c r="AV104">
        <f t="shared" si="55"/>
        <v>0</v>
      </c>
      <c r="AW104">
        <f t="shared" si="56"/>
        <v>0</v>
      </c>
      <c r="AX104">
        <f t="shared" si="57"/>
        <v>0</v>
      </c>
      <c r="AY104">
        <f t="shared" si="58"/>
        <v>0</v>
      </c>
      <c r="AZ104">
        <f t="shared" si="59"/>
        <v>0</v>
      </c>
      <c r="BA104">
        <f t="shared" si="60"/>
        <v>0</v>
      </c>
      <c r="BB104">
        <f t="shared" si="61"/>
        <v>0</v>
      </c>
      <c r="BC104">
        <f t="shared" si="62"/>
        <v>0</v>
      </c>
      <c r="BD104">
        <f t="shared" si="63"/>
        <v>0</v>
      </c>
    </row>
    <row r="105" spans="1:56" x14ac:dyDescent="0.3">
      <c r="A105" t="str">
        <f>injury_attenuated!A105</f>
        <v>Daniel Gafford</v>
      </c>
      <c r="B105">
        <f>injury_attenuated!B105</f>
        <v>2.5994715447154468</v>
      </c>
      <c r="C105">
        <f>injury_attenuated!C105</f>
        <v>-1.4323170731707318</v>
      </c>
      <c r="D105">
        <f>injury_attenuated!D105</f>
        <v>-1.8635365853658536</v>
      </c>
      <c r="E105">
        <f>injury_attenuated!E105</f>
        <v>-0.7607723577235771</v>
      </c>
      <c r="F105">
        <f>injury_attenuated!F105</f>
        <v>0.10536585365853668</v>
      </c>
      <c r="G105">
        <f>injury_attenuated!G105</f>
        <v>-1.196178861788618</v>
      </c>
      <c r="H105">
        <f>injury_attenuated!H105</f>
        <v>-0.78723577235772357</v>
      </c>
      <c r="I105">
        <f>injury_attenuated!I105</f>
        <v>2.5315040650406506</v>
      </c>
      <c r="J105">
        <f>injury_attenuated!J105</f>
        <v>0.72804878048780486</v>
      </c>
      <c r="K105">
        <f t="shared" si="45"/>
        <v>1.3566666666666669</v>
      </c>
      <c r="L105">
        <f t="shared" si="46"/>
        <v>-0.80369918699186993</v>
      </c>
      <c r="M105">
        <f t="shared" si="47"/>
        <v>1.1205284552845529</v>
      </c>
      <c r="N105">
        <f t="shared" si="48"/>
        <v>-7.5650406504065071E-2</v>
      </c>
      <c r="O105">
        <f t="shared" si="49"/>
        <v>-2.6071544715447157</v>
      </c>
      <c r="P105" s="1" t="str">
        <f>VLOOKUP($A105, 'auction in'!$A$2:$C$218, 3, FALSE)</f>
        <v>_______</v>
      </c>
      <c r="Q105" s="3">
        <f>VLOOKUP($A105, 'auction in'!$A$2:$B$218, 2, FALSE)</f>
        <v>0.4989915786830752</v>
      </c>
      <c r="R105" t="str">
        <f>trueraw!C104</f>
        <v xml:space="preserve"> C, PF</v>
      </c>
      <c r="S105" t="str">
        <f>trueraw!D104</f>
        <v>WAS</v>
      </c>
      <c r="T105">
        <f>trueraw!E104</f>
        <v>69</v>
      </c>
      <c r="U105">
        <f>trueraw!F104</f>
        <v>20.2</v>
      </c>
      <c r="V105">
        <v>1</v>
      </c>
      <c r="W105">
        <f t="shared" si="64"/>
        <v>1</v>
      </c>
      <c r="X105">
        <f t="shared" si="64"/>
        <v>0</v>
      </c>
      <c r="Y105">
        <f t="shared" si="64"/>
        <v>0</v>
      </c>
      <c r="Z105">
        <f t="shared" si="64"/>
        <v>0</v>
      </c>
      <c r="AA105">
        <f t="shared" si="64"/>
        <v>0</v>
      </c>
      <c r="AB105">
        <f t="shared" si="64"/>
        <v>0</v>
      </c>
      <c r="AC105">
        <f t="shared" si="64"/>
        <v>0</v>
      </c>
      <c r="AD105">
        <f t="shared" si="64"/>
        <v>0</v>
      </c>
      <c r="AE105">
        <f t="shared" si="64"/>
        <v>0</v>
      </c>
      <c r="AF105">
        <f t="shared" si="64"/>
        <v>0</v>
      </c>
      <c r="AG105">
        <f t="shared" si="64"/>
        <v>0</v>
      </c>
      <c r="AH105">
        <f t="shared" si="52"/>
        <v>0</v>
      </c>
      <c r="AI105">
        <f t="shared" si="52"/>
        <v>0</v>
      </c>
      <c r="AT105">
        <f t="shared" si="53"/>
        <v>-7.5650406504065071E-2</v>
      </c>
      <c r="AU105">
        <f t="shared" si="54"/>
        <v>0</v>
      </c>
      <c r="AV105">
        <f t="shared" si="55"/>
        <v>0</v>
      </c>
      <c r="AW105">
        <f t="shared" si="56"/>
        <v>0</v>
      </c>
      <c r="AX105">
        <f t="shared" si="57"/>
        <v>0</v>
      </c>
      <c r="AY105">
        <f t="shared" si="58"/>
        <v>0</v>
      </c>
      <c r="AZ105">
        <f t="shared" si="59"/>
        <v>0</v>
      </c>
      <c r="BA105">
        <f t="shared" si="60"/>
        <v>0</v>
      </c>
      <c r="BB105">
        <f t="shared" si="61"/>
        <v>0</v>
      </c>
      <c r="BC105">
        <f t="shared" si="62"/>
        <v>0</v>
      </c>
      <c r="BD105">
        <f t="shared" si="63"/>
        <v>0</v>
      </c>
    </row>
    <row r="106" spans="1:56" x14ac:dyDescent="0.3">
      <c r="A106" t="str">
        <f>injury_attenuated!A106</f>
        <v>Matisse Thybulle</v>
      </c>
      <c r="B106">
        <f>injury_attenuated!B106</f>
        <v>-0.18504065040650408</v>
      </c>
      <c r="C106">
        <f>injury_attenuated!C106</f>
        <v>-0.3205691056910569</v>
      </c>
      <c r="D106">
        <f>injury_attenuated!D106</f>
        <v>-0.8504065040650407</v>
      </c>
      <c r="E106">
        <f>injury_attenuated!E106</f>
        <v>-1.2291869918699188</v>
      </c>
      <c r="F106">
        <f>injury_attenuated!F106</f>
        <v>-1.2265853658536585</v>
      </c>
      <c r="G106">
        <f>injury_attenuated!G106</f>
        <v>-0.90764227642276429</v>
      </c>
      <c r="H106">
        <f>injury_attenuated!H106</f>
        <v>2.0865040650406503</v>
      </c>
      <c r="I106">
        <f>injury_attenuated!I106</f>
        <v>1.5066666666666666</v>
      </c>
      <c r="J106">
        <f>injury_attenuated!J106</f>
        <v>1.2535772357723576</v>
      </c>
      <c r="K106">
        <f t="shared" si="45"/>
        <v>0.44788617886178828</v>
      </c>
      <c r="L106">
        <f t="shared" si="46"/>
        <v>-1.1262601626016255</v>
      </c>
      <c r="M106">
        <f t="shared" si="47"/>
        <v>1.0349593495934952</v>
      </c>
      <c r="N106">
        <f t="shared" si="48"/>
        <v>0.12731707317073204</v>
      </c>
      <c r="O106">
        <f t="shared" si="49"/>
        <v>-1.3793495934959346</v>
      </c>
      <c r="P106" s="1" t="str">
        <f>VLOOKUP($A106, 'auction in'!$A$2:$C$218, 3, FALSE)</f>
        <v>_______</v>
      </c>
      <c r="Q106" s="3">
        <f>VLOOKUP($A106, 'auction in'!$A$2:$B$218, 2, FALSE)</f>
        <v>1.8431802125548695</v>
      </c>
      <c r="R106" t="str">
        <f>trueraw!C105</f>
        <v xml:space="preserve"> SF, SG</v>
      </c>
      <c r="S106" t="str">
        <f>trueraw!D105</f>
        <v>PHI</v>
      </c>
      <c r="T106">
        <f>trueraw!E105</f>
        <v>74</v>
      </c>
      <c r="U106">
        <f>trueraw!F105</f>
        <v>24.6</v>
      </c>
      <c r="V106">
        <v>1</v>
      </c>
      <c r="W106">
        <f t="shared" si="64"/>
        <v>1</v>
      </c>
      <c r="X106">
        <f t="shared" si="64"/>
        <v>0</v>
      </c>
      <c r="Y106">
        <f t="shared" si="64"/>
        <v>0</v>
      </c>
      <c r="Z106">
        <f t="shared" si="64"/>
        <v>0</v>
      </c>
      <c r="AA106">
        <f t="shared" si="64"/>
        <v>0</v>
      </c>
      <c r="AB106">
        <f t="shared" si="64"/>
        <v>0</v>
      </c>
      <c r="AC106">
        <f t="shared" si="64"/>
        <v>0</v>
      </c>
      <c r="AD106">
        <f t="shared" si="64"/>
        <v>0</v>
      </c>
      <c r="AE106">
        <f t="shared" si="64"/>
        <v>0</v>
      </c>
      <c r="AF106">
        <f t="shared" si="64"/>
        <v>0</v>
      </c>
      <c r="AG106">
        <f t="shared" si="64"/>
        <v>0</v>
      </c>
      <c r="AH106">
        <f t="shared" si="52"/>
        <v>0</v>
      </c>
      <c r="AI106">
        <f t="shared" si="52"/>
        <v>0</v>
      </c>
      <c r="AT106">
        <f t="shared" si="53"/>
        <v>0.12731707317073204</v>
      </c>
      <c r="AU106">
        <f t="shared" si="54"/>
        <v>0</v>
      </c>
      <c r="AV106">
        <f t="shared" si="55"/>
        <v>0</v>
      </c>
      <c r="AW106">
        <f t="shared" si="56"/>
        <v>0</v>
      </c>
      <c r="AX106">
        <f t="shared" si="57"/>
        <v>0</v>
      </c>
      <c r="AY106">
        <f t="shared" si="58"/>
        <v>0</v>
      </c>
      <c r="AZ106">
        <f t="shared" si="59"/>
        <v>0</v>
      </c>
      <c r="BA106">
        <f t="shared" si="60"/>
        <v>0</v>
      </c>
      <c r="BB106">
        <f t="shared" si="61"/>
        <v>0</v>
      </c>
      <c r="BC106">
        <f t="shared" si="62"/>
        <v>0</v>
      </c>
      <c r="BD106">
        <f t="shared" si="63"/>
        <v>0</v>
      </c>
    </row>
    <row r="107" spans="1:56" x14ac:dyDescent="0.3">
      <c r="A107" t="str">
        <f>injury_attenuated!A107</f>
        <v>Danny Green</v>
      </c>
      <c r="B107">
        <f>injury_attenuated!B107</f>
        <v>-0.63975609756097573</v>
      </c>
      <c r="C107">
        <f>injury_attenuated!C107</f>
        <v>0.12447154471544718</v>
      </c>
      <c r="D107">
        <f>injury_attenuated!D107</f>
        <v>0.6878861788617886</v>
      </c>
      <c r="E107">
        <f>injury_attenuated!E107</f>
        <v>-0.69707317073170727</v>
      </c>
      <c r="F107">
        <f>injury_attenuated!F107</f>
        <v>-0.55902439024390249</v>
      </c>
      <c r="G107">
        <f>injury_attenuated!G107</f>
        <v>-0.61739837398373987</v>
      </c>
      <c r="H107">
        <f>injury_attenuated!H107</f>
        <v>0.81910569105691056</v>
      </c>
      <c r="I107">
        <f>injury_attenuated!I107</f>
        <v>0.2295934959349594</v>
      </c>
      <c r="J107">
        <f>injury_attenuated!J107</f>
        <v>0.76016260162601623</v>
      </c>
      <c r="K107">
        <f t="shared" si="45"/>
        <v>-1.6504065040650495E-2</v>
      </c>
      <c r="L107">
        <f t="shared" si="46"/>
        <v>-0.65219512195121954</v>
      </c>
      <c r="M107">
        <f t="shared" si="47"/>
        <v>0.72536585365853679</v>
      </c>
      <c r="N107">
        <f t="shared" si="48"/>
        <v>0.1079674796747967</v>
      </c>
      <c r="O107">
        <f t="shared" si="49"/>
        <v>-0.12162601626016267</v>
      </c>
      <c r="P107" s="1" t="str">
        <f>VLOOKUP($A107, 'auction in'!$A$2:$C$218, 3, FALSE)</f>
        <v>_______</v>
      </c>
      <c r="Q107" s="3">
        <f>VLOOKUP($A107, 'auction in'!$A$2:$B$218, 2, FALSE)</f>
        <v>1.7150340499826711</v>
      </c>
      <c r="R107" t="str">
        <f>trueraw!C106</f>
        <v xml:space="preserve"> SG, SF</v>
      </c>
      <c r="S107" t="str">
        <f>trueraw!D106</f>
        <v>PHI</v>
      </c>
      <c r="T107">
        <f>trueraw!E106</f>
        <v>74</v>
      </c>
      <c r="U107">
        <f>trueraw!F106</f>
        <v>28.2</v>
      </c>
      <c r="V107">
        <v>1</v>
      </c>
      <c r="W107">
        <f t="shared" si="64"/>
        <v>1</v>
      </c>
      <c r="X107">
        <f t="shared" si="64"/>
        <v>0</v>
      </c>
      <c r="Y107">
        <f t="shared" si="64"/>
        <v>0</v>
      </c>
      <c r="Z107">
        <f t="shared" si="64"/>
        <v>0</v>
      </c>
      <c r="AA107">
        <f t="shared" si="64"/>
        <v>0</v>
      </c>
      <c r="AB107">
        <f t="shared" si="64"/>
        <v>0</v>
      </c>
      <c r="AC107">
        <f t="shared" si="64"/>
        <v>0</v>
      </c>
      <c r="AD107">
        <f t="shared" si="64"/>
        <v>0</v>
      </c>
      <c r="AE107">
        <f t="shared" si="64"/>
        <v>0</v>
      </c>
      <c r="AF107">
        <f t="shared" si="64"/>
        <v>0</v>
      </c>
      <c r="AG107">
        <f t="shared" si="64"/>
        <v>0</v>
      </c>
      <c r="AH107">
        <f t="shared" si="52"/>
        <v>0</v>
      </c>
      <c r="AI107">
        <f t="shared" si="52"/>
        <v>0</v>
      </c>
      <c r="AT107">
        <f t="shared" si="53"/>
        <v>0.1079674796747967</v>
      </c>
      <c r="AU107">
        <f t="shared" si="54"/>
        <v>0</v>
      </c>
      <c r="AV107">
        <f t="shared" si="55"/>
        <v>0</v>
      </c>
      <c r="AW107">
        <f t="shared" si="56"/>
        <v>0</v>
      </c>
      <c r="AX107">
        <f t="shared" si="57"/>
        <v>0</v>
      </c>
      <c r="AY107">
        <f t="shared" si="58"/>
        <v>0</v>
      </c>
      <c r="AZ107">
        <f t="shared" si="59"/>
        <v>0</v>
      </c>
      <c r="BA107">
        <f t="shared" si="60"/>
        <v>0</v>
      </c>
      <c r="BB107">
        <f t="shared" si="61"/>
        <v>0</v>
      </c>
      <c r="BC107">
        <f t="shared" si="62"/>
        <v>0</v>
      </c>
      <c r="BD107">
        <f t="shared" si="63"/>
        <v>0</v>
      </c>
    </row>
    <row r="108" spans="1:56" x14ac:dyDescent="0.3">
      <c r="A108" t="str">
        <f>injury_attenuated!A108</f>
        <v>Khem Birch</v>
      </c>
      <c r="B108">
        <f>injury_attenuated!B108</f>
        <v>0.6179674796747967</v>
      </c>
      <c r="C108">
        <f>injury_attenuated!C108</f>
        <v>-0.70756097560975617</v>
      </c>
      <c r="D108">
        <f>injury_attenuated!D108</f>
        <v>-1.5566666666666666</v>
      </c>
      <c r="E108">
        <f>injury_attenuated!E108</f>
        <v>-0.65837398373983735</v>
      </c>
      <c r="F108">
        <f>injury_attenuated!F108</f>
        <v>0.96959349593495925</v>
      </c>
      <c r="G108">
        <f>injury_attenuated!G108</f>
        <v>-0.62707317073170743</v>
      </c>
      <c r="H108">
        <f>injury_attenuated!H108</f>
        <v>-0.15804878048780488</v>
      </c>
      <c r="I108">
        <f>injury_attenuated!I108</f>
        <v>1.332520325203252</v>
      </c>
      <c r="J108">
        <f>injury_attenuated!J108</f>
        <v>0.84723577235772352</v>
      </c>
      <c r="K108">
        <f t="shared" si="45"/>
        <v>0.76715447154471517</v>
      </c>
      <c r="L108">
        <f t="shared" si="46"/>
        <v>-0.78764227642276463</v>
      </c>
      <c r="M108">
        <f t="shared" si="47"/>
        <v>0.68666666666666631</v>
      </c>
      <c r="N108">
        <f t="shared" si="48"/>
        <v>5.9593495934958884E-2</v>
      </c>
      <c r="O108">
        <f t="shared" si="49"/>
        <v>-1.2729268292682931</v>
      </c>
      <c r="P108" s="1" t="str">
        <f>VLOOKUP($A108, 'auction in'!$A$2:$C$218, 3, FALSE)</f>
        <v>_______</v>
      </c>
      <c r="Q108" s="3">
        <f>VLOOKUP($A108, 'auction in'!$A$2:$B$218, 2, FALSE)</f>
        <v>1.3946686435521793</v>
      </c>
      <c r="R108" t="str">
        <f>trueraw!C107</f>
        <v xml:space="preserve"> C</v>
      </c>
      <c r="S108" t="str">
        <f>trueraw!D107</f>
        <v>TOR</v>
      </c>
      <c r="T108">
        <f>trueraw!E107</f>
        <v>74</v>
      </c>
      <c r="U108">
        <f>trueraw!F107</f>
        <v>29.8</v>
      </c>
      <c r="V108">
        <v>1</v>
      </c>
      <c r="W108">
        <f t="shared" si="64"/>
        <v>1</v>
      </c>
      <c r="X108">
        <f t="shared" si="64"/>
        <v>0</v>
      </c>
      <c r="Y108">
        <f t="shared" si="64"/>
        <v>0</v>
      </c>
      <c r="Z108">
        <f t="shared" si="64"/>
        <v>0</v>
      </c>
      <c r="AA108">
        <f t="shared" si="64"/>
        <v>0</v>
      </c>
      <c r="AB108">
        <f t="shared" si="64"/>
        <v>0</v>
      </c>
      <c r="AC108">
        <f t="shared" si="64"/>
        <v>0</v>
      </c>
      <c r="AD108">
        <f t="shared" si="64"/>
        <v>0</v>
      </c>
      <c r="AE108">
        <f t="shared" si="64"/>
        <v>0</v>
      </c>
      <c r="AF108">
        <f t="shared" si="64"/>
        <v>0</v>
      </c>
      <c r="AG108">
        <f t="shared" si="64"/>
        <v>0</v>
      </c>
      <c r="AH108">
        <f t="shared" si="52"/>
        <v>0</v>
      </c>
      <c r="AI108">
        <f t="shared" si="52"/>
        <v>0</v>
      </c>
      <c r="AT108">
        <f t="shared" si="53"/>
        <v>5.9593495934958884E-2</v>
      </c>
      <c r="AU108">
        <f t="shared" si="54"/>
        <v>0</v>
      </c>
      <c r="AV108">
        <f t="shared" si="55"/>
        <v>0</v>
      </c>
      <c r="AW108">
        <f t="shared" si="56"/>
        <v>0</v>
      </c>
      <c r="AX108">
        <f t="shared" si="57"/>
        <v>0</v>
      </c>
      <c r="AY108">
        <f t="shared" si="58"/>
        <v>0</v>
      </c>
      <c r="AZ108">
        <f t="shared" si="59"/>
        <v>0</v>
      </c>
      <c r="BA108">
        <f t="shared" si="60"/>
        <v>0</v>
      </c>
      <c r="BB108">
        <f t="shared" si="61"/>
        <v>0</v>
      </c>
      <c r="BC108">
        <f t="shared" si="62"/>
        <v>0</v>
      </c>
      <c r="BD108">
        <f t="shared" si="63"/>
        <v>0</v>
      </c>
    </row>
    <row r="109" spans="1:56" x14ac:dyDescent="0.3">
      <c r="A109" t="str">
        <f>injury_attenuated!A109</f>
        <v>Joe Ingles</v>
      </c>
      <c r="B109">
        <f>injury_attenuated!B109</f>
        <v>0.4728455284552846</v>
      </c>
      <c r="C109">
        <f>injury_attenuated!C109</f>
        <v>0.35666666666666669</v>
      </c>
      <c r="D109">
        <f>injury_attenuated!D109</f>
        <v>0.91040650406504076</v>
      </c>
      <c r="E109">
        <f>injury_attenuated!E109</f>
        <v>-0.35845528455284548</v>
      </c>
      <c r="F109">
        <f>injury_attenuated!F109</f>
        <v>-0.68479674796747958</v>
      </c>
      <c r="G109">
        <f>injury_attenuated!G109</f>
        <v>0.91121951219512209</v>
      </c>
      <c r="H109">
        <f>injury_attenuated!H109</f>
        <v>-0.67081300813008138</v>
      </c>
      <c r="I109">
        <f>injury_attenuated!I109</f>
        <v>-0.85398373983739839</v>
      </c>
      <c r="J109">
        <f>injury_attenuated!J109</f>
        <v>-4.1463414634146656E-3</v>
      </c>
      <c r="K109">
        <f t="shared" si="45"/>
        <v>-0.27772357723577201</v>
      </c>
      <c r="L109">
        <f t="shared" si="46"/>
        <v>8.3089430894309313E-2</v>
      </c>
      <c r="M109">
        <f t="shared" si="47"/>
        <v>-0.83227642276422731</v>
      </c>
      <c r="N109">
        <f t="shared" si="48"/>
        <v>7.8943089430894647E-2</v>
      </c>
      <c r="O109">
        <f t="shared" si="49"/>
        <v>0.93292682926829307</v>
      </c>
      <c r="P109" s="1" t="str">
        <f>VLOOKUP($A109, 'auction in'!$A$2:$C$218, 3, FALSE)</f>
        <v>_______</v>
      </c>
      <c r="Q109" s="3">
        <f>VLOOKUP($A109, 'auction in'!$A$2:$B$218, 2, FALSE)</f>
        <v>1.5228148061243802</v>
      </c>
      <c r="R109" t="str">
        <f>trueraw!C108</f>
        <v xml:space="preserve"> SF, SG, PF</v>
      </c>
      <c r="S109" t="str">
        <f>trueraw!D108</f>
        <v>UTA</v>
      </c>
      <c r="T109">
        <f>trueraw!E108</f>
        <v>74</v>
      </c>
      <c r="U109">
        <f>trueraw!F108</f>
        <v>27.1</v>
      </c>
      <c r="V109">
        <v>1</v>
      </c>
      <c r="W109">
        <f t="shared" si="64"/>
        <v>1</v>
      </c>
      <c r="X109">
        <f t="shared" si="64"/>
        <v>0</v>
      </c>
      <c r="Y109">
        <f t="shared" si="64"/>
        <v>0</v>
      </c>
      <c r="Z109">
        <f t="shared" si="64"/>
        <v>0</v>
      </c>
      <c r="AA109">
        <f t="shared" si="64"/>
        <v>0</v>
      </c>
      <c r="AB109">
        <f t="shared" si="64"/>
        <v>0</v>
      </c>
      <c r="AC109">
        <f t="shared" si="64"/>
        <v>0</v>
      </c>
      <c r="AD109">
        <f t="shared" si="64"/>
        <v>0</v>
      </c>
      <c r="AE109">
        <f t="shared" si="64"/>
        <v>0</v>
      </c>
      <c r="AF109">
        <f t="shared" si="64"/>
        <v>0</v>
      </c>
      <c r="AG109">
        <f t="shared" si="64"/>
        <v>0</v>
      </c>
      <c r="AH109">
        <f t="shared" si="64"/>
        <v>0</v>
      </c>
      <c r="AI109">
        <f t="shared" si="64"/>
        <v>0</v>
      </c>
      <c r="AT109">
        <f t="shared" si="53"/>
        <v>7.8943089430894647E-2</v>
      </c>
      <c r="AU109">
        <f t="shared" si="54"/>
        <v>0</v>
      </c>
      <c r="AV109">
        <f t="shared" si="55"/>
        <v>0</v>
      </c>
      <c r="AW109">
        <f t="shared" si="56"/>
        <v>0</v>
      </c>
      <c r="AX109">
        <f t="shared" si="57"/>
        <v>0</v>
      </c>
      <c r="AY109">
        <f t="shared" si="58"/>
        <v>0</v>
      </c>
      <c r="AZ109">
        <f t="shared" si="59"/>
        <v>0</v>
      </c>
      <c r="BA109">
        <f t="shared" si="60"/>
        <v>0</v>
      </c>
      <c r="BB109">
        <f t="shared" si="61"/>
        <v>0</v>
      </c>
      <c r="BC109">
        <f t="shared" si="62"/>
        <v>0</v>
      </c>
      <c r="BD109">
        <f t="shared" si="63"/>
        <v>0</v>
      </c>
    </row>
    <row r="110" spans="1:56" x14ac:dyDescent="0.3">
      <c r="A110" t="str">
        <f>injury_attenuated!A110</f>
        <v>Jordan Clarkson</v>
      </c>
      <c r="B110">
        <f>injury_attenuated!B110</f>
        <v>-1.1815447154471543</v>
      </c>
      <c r="C110">
        <f>injury_attenuated!C110</f>
        <v>1.0822764227642279</v>
      </c>
      <c r="D110">
        <f>injury_attenuated!D110</f>
        <v>1.394146341463415</v>
      </c>
      <c r="E110">
        <f>injury_attenuated!E110</f>
        <v>0.64772357723577256</v>
      </c>
      <c r="F110">
        <f>injury_attenuated!F110</f>
        <v>-0.49130081300813006</v>
      </c>
      <c r="G110">
        <f>injury_attenuated!G110</f>
        <v>-0.21105691056910569</v>
      </c>
      <c r="H110">
        <f>injury_attenuated!H110</f>
        <v>-8.0650406504065034E-2</v>
      </c>
      <c r="I110">
        <f>injury_attenuated!I110</f>
        <v>-1.0474796747967481</v>
      </c>
      <c r="J110">
        <f>injury_attenuated!J110</f>
        <v>-5.2520325203252033E-2</v>
      </c>
      <c r="K110">
        <f t="shared" si="45"/>
        <v>-1.0226829268292674</v>
      </c>
      <c r="L110">
        <f t="shared" si="46"/>
        <v>0.11211382113821222</v>
      </c>
      <c r="M110">
        <f t="shared" si="47"/>
        <v>0.27065040650406602</v>
      </c>
      <c r="N110">
        <f t="shared" si="48"/>
        <v>5.9593495934960189E-2</v>
      </c>
      <c r="O110">
        <f t="shared" si="49"/>
        <v>1.1070731707317083</v>
      </c>
      <c r="P110" s="1" t="str">
        <f>VLOOKUP($A110, 'auction in'!$A$2:$C$218, 3, FALSE)</f>
        <v>_______</v>
      </c>
      <c r="Q110" s="3">
        <f>VLOOKUP($A110, 'auction in'!$A$2:$B$218, 2, FALSE)</f>
        <v>1.394668643552188</v>
      </c>
      <c r="R110" t="str">
        <f>trueraw!C109</f>
        <v xml:space="preserve"> SG</v>
      </c>
      <c r="S110" t="str">
        <f>trueraw!D109</f>
        <v>UTA</v>
      </c>
      <c r="T110">
        <f>trueraw!E109</f>
        <v>74</v>
      </c>
      <c r="U110">
        <f>trueraw!F109</f>
        <v>26.7</v>
      </c>
      <c r="V110">
        <v>1</v>
      </c>
      <c r="W110">
        <f t="shared" si="64"/>
        <v>1</v>
      </c>
      <c r="X110">
        <f t="shared" si="64"/>
        <v>0</v>
      </c>
      <c r="Y110">
        <f t="shared" si="64"/>
        <v>0</v>
      </c>
      <c r="Z110">
        <f t="shared" si="64"/>
        <v>0</v>
      </c>
      <c r="AA110">
        <f t="shared" si="64"/>
        <v>0</v>
      </c>
      <c r="AB110">
        <f t="shared" si="64"/>
        <v>0</v>
      </c>
      <c r="AC110">
        <f t="shared" si="64"/>
        <v>0</v>
      </c>
      <c r="AD110">
        <f t="shared" si="64"/>
        <v>0</v>
      </c>
      <c r="AE110">
        <f t="shared" si="64"/>
        <v>0</v>
      </c>
      <c r="AF110">
        <f t="shared" si="64"/>
        <v>0</v>
      </c>
      <c r="AG110">
        <f t="shared" si="64"/>
        <v>0</v>
      </c>
      <c r="AH110">
        <f t="shared" si="64"/>
        <v>0</v>
      </c>
      <c r="AI110">
        <f t="shared" si="64"/>
        <v>0</v>
      </c>
      <c r="AT110">
        <f t="shared" si="53"/>
        <v>5.9593495934960189E-2</v>
      </c>
      <c r="AU110">
        <f t="shared" si="54"/>
        <v>0</v>
      </c>
      <c r="AV110">
        <f t="shared" si="55"/>
        <v>0</v>
      </c>
      <c r="AW110">
        <f t="shared" si="56"/>
        <v>0</v>
      </c>
      <c r="AX110">
        <f t="shared" si="57"/>
        <v>0</v>
      </c>
      <c r="AY110">
        <f t="shared" si="58"/>
        <v>0</v>
      </c>
      <c r="AZ110">
        <f t="shared" si="59"/>
        <v>0</v>
      </c>
      <c r="BA110">
        <f t="shared" si="60"/>
        <v>0</v>
      </c>
      <c r="BB110">
        <f t="shared" si="61"/>
        <v>0</v>
      </c>
      <c r="BC110">
        <f t="shared" si="62"/>
        <v>0</v>
      </c>
      <c r="BD110">
        <f t="shared" si="63"/>
        <v>0</v>
      </c>
    </row>
    <row r="111" spans="1:56" x14ac:dyDescent="0.3">
      <c r="A111" t="str">
        <f>injury_attenuated!A111</f>
        <v>D'Angelo Russell</v>
      </c>
      <c r="B111">
        <f>injury_attenuated!B111</f>
        <v>-0.95756097560975606</v>
      </c>
      <c r="C111">
        <f>injury_attenuated!C111</f>
        <v>-0.44902439024390239</v>
      </c>
      <c r="D111">
        <f>injury_attenuated!D111</f>
        <v>1.225609756097561</v>
      </c>
      <c r="E111">
        <f>injury_attenuated!E111</f>
        <v>0.8139024390243903</v>
      </c>
      <c r="F111">
        <f>injury_attenuated!F111</f>
        <v>-1.0085365853658534</v>
      </c>
      <c r="G111">
        <f>injury_attenuated!G111</f>
        <v>1.5887804878048781</v>
      </c>
      <c r="H111">
        <f>injury_attenuated!H111</f>
        <v>0.23853658536585365</v>
      </c>
      <c r="I111">
        <f>injury_attenuated!I111</f>
        <v>-0.37682926829268293</v>
      </c>
      <c r="J111">
        <f>injury_attenuated!J111</f>
        <v>-1.3204878048780488</v>
      </c>
      <c r="K111">
        <f t="shared" si="45"/>
        <v>0.20341463414634142</v>
      </c>
      <c r="L111">
        <f t="shared" si="46"/>
        <v>1.0748780487804881</v>
      </c>
      <c r="M111">
        <f t="shared" si="47"/>
        <v>-1.8343902439024389</v>
      </c>
      <c r="N111">
        <f t="shared" si="48"/>
        <v>-0.24560975609756075</v>
      </c>
      <c r="O111">
        <f t="shared" si="49"/>
        <v>0.13121951219512229</v>
      </c>
      <c r="P111" s="1" t="str">
        <f>VLOOKUP($A111, 'auction in'!$A$2:$C$218, 3, FALSE)</f>
        <v>_______</v>
      </c>
      <c r="Q111" s="3">
        <f>VLOOKUP($A111, 'auction in'!$A$2:$B$218, 2, FALSE)</f>
        <v>-0.62659477785967521</v>
      </c>
      <c r="R111" t="str">
        <f>trueraw!C110</f>
        <v xml:space="preserve"> PG, SG</v>
      </c>
      <c r="S111" t="str">
        <f>trueraw!D110</f>
        <v>MIN</v>
      </c>
      <c r="T111">
        <f>trueraw!E110</f>
        <v>70</v>
      </c>
      <c r="U111">
        <f>trueraw!F110</f>
        <v>30.2</v>
      </c>
      <c r="V111">
        <v>1</v>
      </c>
      <c r="W111">
        <f t="shared" si="64"/>
        <v>1</v>
      </c>
      <c r="X111">
        <f t="shared" si="64"/>
        <v>0</v>
      </c>
      <c r="Y111">
        <f t="shared" si="64"/>
        <v>0</v>
      </c>
      <c r="Z111">
        <f t="shared" si="64"/>
        <v>0</v>
      </c>
      <c r="AA111">
        <f t="shared" si="64"/>
        <v>0</v>
      </c>
      <c r="AB111">
        <f t="shared" si="64"/>
        <v>0</v>
      </c>
      <c r="AC111">
        <f t="shared" si="64"/>
        <v>0</v>
      </c>
      <c r="AD111">
        <f t="shared" si="64"/>
        <v>0</v>
      </c>
      <c r="AE111">
        <f t="shared" si="64"/>
        <v>0</v>
      </c>
      <c r="AF111">
        <f t="shared" si="64"/>
        <v>0</v>
      </c>
      <c r="AG111">
        <f t="shared" si="64"/>
        <v>0</v>
      </c>
      <c r="AH111">
        <f t="shared" si="64"/>
        <v>0</v>
      </c>
      <c r="AI111">
        <f t="shared" si="64"/>
        <v>0</v>
      </c>
      <c r="AT111">
        <f t="shared" si="53"/>
        <v>-0.24560975609756075</v>
      </c>
      <c r="AU111">
        <f t="shared" si="54"/>
        <v>0</v>
      </c>
      <c r="AV111">
        <f t="shared" si="55"/>
        <v>0</v>
      </c>
      <c r="AW111">
        <f t="shared" si="56"/>
        <v>0</v>
      </c>
      <c r="AX111">
        <f t="shared" si="57"/>
        <v>0</v>
      </c>
      <c r="AY111">
        <f t="shared" si="58"/>
        <v>0</v>
      </c>
      <c r="AZ111">
        <f t="shared" si="59"/>
        <v>0</v>
      </c>
      <c r="BA111">
        <f t="shared" si="60"/>
        <v>0</v>
      </c>
      <c r="BB111">
        <f t="shared" si="61"/>
        <v>0</v>
      </c>
      <c r="BC111">
        <f t="shared" si="62"/>
        <v>0</v>
      </c>
      <c r="BD111">
        <f t="shared" si="63"/>
        <v>0</v>
      </c>
    </row>
    <row r="112" spans="1:56" x14ac:dyDescent="0.3">
      <c r="A112" t="str">
        <f>injury_attenuated!A112</f>
        <v>Russell Westbrook</v>
      </c>
      <c r="B112">
        <f>injury_attenuated!B112</f>
        <v>0.16243902439024391</v>
      </c>
      <c r="C112">
        <f>injury_attenuated!C112</f>
        <v>-1.5814634146341464</v>
      </c>
      <c r="D112">
        <f>injury_attenuated!D112</f>
        <v>-0.64243902439024381</v>
      </c>
      <c r="E112">
        <f>injury_attenuated!E112</f>
        <v>0.83463414634146338</v>
      </c>
      <c r="F112">
        <f>injury_attenuated!F112</f>
        <v>1.2658536585365852</v>
      </c>
      <c r="G112">
        <f>injury_attenuated!G112</f>
        <v>2.6507317073170729</v>
      </c>
      <c r="H112">
        <f>injury_attenuated!H112</f>
        <v>0.77902439024390246</v>
      </c>
      <c r="I112">
        <f>injury_attenuated!I112</f>
        <v>-0.52829268292682918</v>
      </c>
      <c r="J112">
        <f>injury_attenuated!J112</f>
        <v>-2.7575609756097559</v>
      </c>
      <c r="K112">
        <f t="shared" si="45"/>
        <v>1.764390243902439</v>
      </c>
      <c r="L112">
        <f t="shared" si="46"/>
        <v>2.9404878048780478</v>
      </c>
      <c r="M112">
        <f t="shared" si="47"/>
        <v>-2.4678048780487805</v>
      </c>
      <c r="N112">
        <f t="shared" si="48"/>
        <v>0.18292682926829196</v>
      </c>
      <c r="O112">
        <f t="shared" si="49"/>
        <v>0.71121951219512125</v>
      </c>
      <c r="P112" s="1" t="str">
        <f>VLOOKUP($A112, 'auction in'!$A$2:$C$218, 3, FALSE)</f>
        <v>_______</v>
      </c>
      <c r="Q112" s="3">
        <f>VLOOKUP($A112, 'auction in'!$A$2:$B$218, 2, FALSE)</f>
        <v>2.2114658226362987</v>
      </c>
      <c r="R112" t="str">
        <f>trueraw!C111</f>
        <v xml:space="preserve"> PG</v>
      </c>
      <c r="S112" t="str">
        <f>trueraw!D111</f>
        <v>LAL</v>
      </c>
      <c r="T112">
        <f>trueraw!E111</f>
        <v>76</v>
      </c>
      <c r="U112">
        <f>trueraw!F111</f>
        <v>34.1</v>
      </c>
      <c r="V112">
        <v>1</v>
      </c>
      <c r="W112">
        <f t="shared" si="64"/>
        <v>1</v>
      </c>
      <c r="X112">
        <f t="shared" si="64"/>
        <v>0</v>
      </c>
      <c r="Y112">
        <f t="shared" si="64"/>
        <v>0</v>
      </c>
      <c r="Z112">
        <f t="shared" si="64"/>
        <v>0</v>
      </c>
      <c r="AA112">
        <f t="shared" si="64"/>
        <v>0</v>
      </c>
      <c r="AB112">
        <f t="shared" si="64"/>
        <v>0</v>
      </c>
      <c r="AC112">
        <f t="shared" si="64"/>
        <v>0</v>
      </c>
      <c r="AD112">
        <f t="shared" si="64"/>
        <v>0</v>
      </c>
      <c r="AE112">
        <f t="shared" si="64"/>
        <v>0</v>
      </c>
      <c r="AF112">
        <f t="shared" si="64"/>
        <v>0</v>
      </c>
      <c r="AG112">
        <f t="shared" si="64"/>
        <v>0</v>
      </c>
      <c r="AH112">
        <f t="shared" si="64"/>
        <v>0</v>
      </c>
      <c r="AI112">
        <f t="shared" si="64"/>
        <v>0</v>
      </c>
      <c r="AT112">
        <f t="shared" si="53"/>
        <v>0.18292682926829196</v>
      </c>
      <c r="AU112">
        <f t="shared" si="54"/>
        <v>0</v>
      </c>
      <c r="AV112">
        <f t="shared" si="55"/>
        <v>0</v>
      </c>
      <c r="AW112">
        <f t="shared" si="56"/>
        <v>0</v>
      </c>
      <c r="AX112">
        <f t="shared" si="57"/>
        <v>0</v>
      </c>
      <c r="AY112">
        <f t="shared" si="58"/>
        <v>0</v>
      </c>
      <c r="AZ112">
        <f t="shared" si="59"/>
        <v>0</v>
      </c>
      <c r="BA112">
        <f t="shared" si="60"/>
        <v>0</v>
      </c>
      <c r="BB112">
        <f t="shared" si="61"/>
        <v>0</v>
      </c>
      <c r="BC112">
        <f t="shared" si="62"/>
        <v>0</v>
      </c>
      <c r="BD112">
        <f t="shared" si="63"/>
        <v>0</v>
      </c>
    </row>
    <row r="113" spans="1:56" x14ac:dyDescent="0.3">
      <c r="A113" t="str">
        <f>injury_attenuated!A113</f>
        <v>Mason Plumlee</v>
      </c>
      <c r="B113">
        <f>injury_attenuated!B113</f>
        <v>2.0235772357723576</v>
      </c>
      <c r="C113">
        <f>injury_attenuated!C113</f>
        <v>-1.4357723577235773</v>
      </c>
      <c r="D113">
        <f>injury_attenuated!D113</f>
        <v>-1.8707317073170733</v>
      </c>
      <c r="E113">
        <f>injury_attenuated!E113</f>
        <v>-0.70943089430894313</v>
      </c>
      <c r="F113">
        <f>injury_attenuated!F113</f>
        <v>1.4076422764227643</v>
      </c>
      <c r="G113">
        <f>injury_attenuated!G113</f>
        <v>0.21105691056910569</v>
      </c>
      <c r="H113">
        <f>injury_attenuated!H113</f>
        <v>-0.51235772357723586</v>
      </c>
      <c r="I113">
        <f>injury_attenuated!I113</f>
        <v>0.56731707317073166</v>
      </c>
      <c r="J113">
        <f>injury_attenuated!J113</f>
        <v>-0.12666666666666659</v>
      </c>
      <c r="K113">
        <f t="shared" si="45"/>
        <v>0.99040650406504072</v>
      </c>
      <c r="L113">
        <f t="shared" si="46"/>
        <v>-0.31869918699187028</v>
      </c>
      <c r="M113">
        <f t="shared" si="47"/>
        <v>-0.65642276422764256</v>
      </c>
      <c r="N113">
        <f t="shared" si="48"/>
        <v>-0.44536585365853687</v>
      </c>
      <c r="O113">
        <f t="shared" si="49"/>
        <v>-1.0126829268292685</v>
      </c>
      <c r="P113" s="1" t="str">
        <f>VLOOKUP($A113, 'auction in'!$A$2:$C$218, 3, FALSE)</f>
        <v>_______</v>
      </c>
      <c r="Q113" s="3">
        <f>VLOOKUP($A113, 'auction in'!$A$2:$B$218, 2, FALSE)</f>
        <v>-1.949515456178522</v>
      </c>
      <c r="R113" t="str">
        <f>trueraw!C112</f>
        <v xml:space="preserve"> C</v>
      </c>
      <c r="S113" t="str">
        <f>trueraw!D112</f>
        <v>CHA</v>
      </c>
      <c r="T113">
        <f>trueraw!E112</f>
        <v>68</v>
      </c>
      <c r="U113">
        <f>trueraw!F112</f>
        <v>28.1</v>
      </c>
      <c r="V113">
        <v>1</v>
      </c>
      <c r="W113">
        <f t="shared" ref="W113:AI128" si="65">IF(EXACT($P113, W$2), 1, 0)</f>
        <v>1</v>
      </c>
      <c r="X113">
        <f t="shared" si="65"/>
        <v>0</v>
      </c>
      <c r="Y113">
        <f t="shared" si="65"/>
        <v>0</v>
      </c>
      <c r="Z113">
        <f t="shared" si="65"/>
        <v>0</v>
      </c>
      <c r="AA113">
        <f t="shared" si="65"/>
        <v>0</v>
      </c>
      <c r="AB113">
        <f t="shared" si="65"/>
        <v>0</v>
      </c>
      <c r="AC113">
        <f t="shared" si="65"/>
        <v>0</v>
      </c>
      <c r="AD113">
        <f t="shared" si="65"/>
        <v>0</v>
      </c>
      <c r="AE113">
        <f t="shared" si="65"/>
        <v>0</v>
      </c>
      <c r="AF113">
        <f t="shared" si="65"/>
        <v>0</v>
      </c>
      <c r="AG113">
        <f t="shared" si="65"/>
        <v>0</v>
      </c>
      <c r="AH113">
        <f t="shared" si="64"/>
        <v>0</v>
      </c>
      <c r="AI113">
        <f t="shared" si="64"/>
        <v>0</v>
      </c>
      <c r="AT113">
        <f t="shared" si="53"/>
        <v>-0.44536585365853687</v>
      </c>
      <c r="AU113">
        <f t="shared" si="54"/>
        <v>0</v>
      </c>
      <c r="AV113">
        <f t="shared" si="55"/>
        <v>0</v>
      </c>
      <c r="AW113">
        <f t="shared" si="56"/>
        <v>0</v>
      </c>
      <c r="AX113">
        <f t="shared" si="57"/>
        <v>0</v>
      </c>
      <c r="AY113">
        <f t="shared" si="58"/>
        <v>0</v>
      </c>
      <c r="AZ113">
        <f t="shared" si="59"/>
        <v>0</v>
      </c>
      <c r="BA113">
        <f t="shared" si="60"/>
        <v>0</v>
      </c>
      <c r="BB113">
        <f t="shared" si="61"/>
        <v>0</v>
      </c>
      <c r="BC113">
        <f t="shared" si="62"/>
        <v>0</v>
      </c>
      <c r="BD113">
        <f t="shared" si="63"/>
        <v>0</v>
      </c>
    </row>
    <row r="114" spans="1:56" x14ac:dyDescent="0.3">
      <c r="A114" t="str">
        <f>injury_attenuated!A114</f>
        <v>Ben Simmons</v>
      </c>
      <c r="B114">
        <f>injury_attenuated!B114</f>
        <v>1.8349593495934959</v>
      </c>
      <c r="C114">
        <f>injury_attenuated!C114</f>
        <v>-3.3691056910569106</v>
      </c>
      <c r="D114">
        <f>injury_attenuated!D114</f>
        <v>-1.7669918699186991</v>
      </c>
      <c r="E114">
        <f>injury_attenuated!E114</f>
        <v>-7.7560975609756083E-2</v>
      </c>
      <c r="F114">
        <f>injury_attenuated!F114</f>
        <v>0.70032520325203262</v>
      </c>
      <c r="G114">
        <f>injury_attenuated!G114</f>
        <v>2.0123577235772361</v>
      </c>
      <c r="H114">
        <f>injury_attenuated!H114</f>
        <v>1.6473170731707318</v>
      </c>
      <c r="I114">
        <f>injury_attenuated!I114</f>
        <v>-7.9674796747967458E-3</v>
      </c>
      <c r="J114">
        <f>injury_attenuated!J114</f>
        <v>-1.4658536585365853</v>
      </c>
      <c r="K114">
        <f t="shared" si="45"/>
        <v>2.8765853658536593</v>
      </c>
      <c r="L114">
        <f t="shared" si="46"/>
        <v>0.97333333333333438</v>
      </c>
      <c r="M114">
        <f t="shared" si="47"/>
        <v>-2.5048780487804869</v>
      </c>
      <c r="N114">
        <f t="shared" si="48"/>
        <v>-0.49252032520325095</v>
      </c>
      <c r="O114">
        <f t="shared" si="49"/>
        <v>-0.48455284552845423</v>
      </c>
      <c r="P114" s="1" t="str">
        <f>VLOOKUP($A114, 'auction in'!$A$2:$C$218, 3, FALSE)</f>
        <v>_______</v>
      </c>
      <c r="Q114" s="3">
        <f>VLOOKUP($A114, 'auction in'!$A$2:$B$218, 2, FALSE)</f>
        <v>-2.2618044237914265</v>
      </c>
      <c r="R114" t="str">
        <f>trueraw!C113</f>
        <v xml:space="preserve"> PG</v>
      </c>
      <c r="S114" t="str">
        <f>trueraw!D113</f>
        <v>PHI</v>
      </c>
      <c r="T114">
        <f>trueraw!E113</f>
        <v>68</v>
      </c>
      <c r="U114">
        <f>trueraw!F113</f>
        <v>32.5</v>
      </c>
      <c r="V114">
        <v>1</v>
      </c>
      <c r="W114">
        <f t="shared" si="65"/>
        <v>1</v>
      </c>
      <c r="X114">
        <f t="shared" si="65"/>
        <v>0</v>
      </c>
      <c r="Y114">
        <f t="shared" si="65"/>
        <v>0</v>
      </c>
      <c r="Z114">
        <f t="shared" si="65"/>
        <v>0</v>
      </c>
      <c r="AA114">
        <f t="shared" si="65"/>
        <v>0</v>
      </c>
      <c r="AB114">
        <f t="shared" si="65"/>
        <v>0</v>
      </c>
      <c r="AC114">
        <f t="shared" si="65"/>
        <v>0</v>
      </c>
      <c r="AD114">
        <f t="shared" si="65"/>
        <v>0</v>
      </c>
      <c r="AE114">
        <f t="shared" si="65"/>
        <v>0</v>
      </c>
      <c r="AF114">
        <f t="shared" si="65"/>
        <v>0</v>
      </c>
      <c r="AG114">
        <f t="shared" si="65"/>
        <v>0</v>
      </c>
      <c r="AH114">
        <f t="shared" si="64"/>
        <v>0</v>
      </c>
      <c r="AI114">
        <f t="shared" si="64"/>
        <v>0</v>
      </c>
      <c r="AT114">
        <f t="shared" si="53"/>
        <v>-0.49252032520325095</v>
      </c>
      <c r="AU114">
        <f t="shared" si="54"/>
        <v>0</v>
      </c>
      <c r="AV114">
        <f t="shared" si="55"/>
        <v>0</v>
      </c>
      <c r="AW114">
        <f t="shared" si="56"/>
        <v>0</v>
      </c>
      <c r="AX114">
        <f t="shared" si="57"/>
        <v>0</v>
      </c>
      <c r="AY114">
        <f t="shared" si="58"/>
        <v>0</v>
      </c>
      <c r="AZ114">
        <f t="shared" si="59"/>
        <v>0</v>
      </c>
      <c r="BA114">
        <f t="shared" si="60"/>
        <v>0</v>
      </c>
      <c r="BB114">
        <f t="shared" si="61"/>
        <v>0</v>
      </c>
      <c r="BC114">
        <f t="shared" si="62"/>
        <v>0</v>
      </c>
      <c r="BD114">
        <f t="shared" si="63"/>
        <v>0</v>
      </c>
    </row>
    <row r="115" spans="1:56" x14ac:dyDescent="0.3">
      <c r="A115" t="str">
        <f>injury_attenuated!A115</f>
        <v>Al Horford</v>
      </c>
      <c r="B115">
        <f>injury_attenuated!B115</f>
        <v>5.3658536585365867E-3</v>
      </c>
      <c r="C115">
        <f>injury_attenuated!C115</f>
        <v>0.15804878048780488</v>
      </c>
      <c r="D115">
        <f>injury_attenuated!D115</f>
        <v>-0.58813008130081301</v>
      </c>
      <c r="E115">
        <f>injury_attenuated!E115</f>
        <v>-0.67170731707317077</v>
      </c>
      <c r="F115">
        <f>injury_attenuated!F115</f>
        <v>-2.5853658536585361E-2</v>
      </c>
      <c r="G115">
        <f>injury_attenuated!G115</f>
        <v>-3.4146341463414637E-2</v>
      </c>
      <c r="H115">
        <f>injury_attenuated!H115</f>
        <v>-0.64439024390243915</v>
      </c>
      <c r="I115">
        <f>injury_attenuated!I115</f>
        <v>0.26552845528455282</v>
      </c>
      <c r="J115">
        <f>injury_attenuated!J115</f>
        <v>1.0521951219512196</v>
      </c>
      <c r="K115">
        <f t="shared" si="45"/>
        <v>-0.6411382113821138</v>
      </c>
      <c r="L115">
        <f t="shared" si="46"/>
        <v>-1.5352845528455288</v>
      </c>
      <c r="M115">
        <f t="shared" si="47"/>
        <v>-0.44894308943089445</v>
      </c>
      <c r="N115">
        <f t="shared" si="48"/>
        <v>-0.48308943089430922</v>
      </c>
      <c r="O115">
        <f t="shared" si="49"/>
        <v>-0.74861788617886194</v>
      </c>
      <c r="P115" s="1" t="str">
        <f>VLOOKUP($A115, 'auction in'!$A$2:$C$218, 3, FALSE)</f>
        <v>_______</v>
      </c>
      <c r="Q115" s="3">
        <f>VLOOKUP($A115, 'auction in'!$A$2:$B$218, 2, FALSE)</f>
        <v>-2.1993466302688534</v>
      </c>
      <c r="R115" t="str">
        <f>trueraw!C114</f>
        <v xml:space="preserve"> C, PF</v>
      </c>
      <c r="S115" t="str">
        <f>trueraw!D114</f>
        <v>BOS</v>
      </c>
      <c r="T115">
        <f>trueraw!E114</f>
        <v>68</v>
      </c>
      <c r="U115">
        <f>trueraw!F114</f>
        <v>24.8</v>
      </c>
      <c r="V115">
        <v>1</v>
      </c>
      <c r="W115">
        <f t="shared" si="65"/>
        <v>1</v>
      </c>
      <c r="X115">
        <f t="shared" si="65"/>
        <v>0</v>
      </c>
      <c r="Y115">
        <f t="shared" si="65"/>
        <v>0</v>
      </c>
      <c r="Z115">
        <f t="shared" si="65"/>
        <v>0</v>
      </c>
      <c r="AA115">
        <f t="shared" si="65"/>
        <v>0</v>
      </c>
      <c r="AB115">
        <f t="shared" si="65"/>
        <v>0</v>
      </c>
      <c r="AC115">
        <f t="shared" si="65"/>
        <v>0</v>
      </c>
      <c r="AD115">
        <f t="shared" si="65"/>
        <v>0</v>
      </c>
      <c r="AE115">
        <f t="shared" si="65"/>
        <v>0</v>
      </c>
      <c r="AF115">
        <f t="shared" si="65"/>
        <v>0</v>
      </c>
      <c r="AG115">
        <f t="shared" si="65"/>
        <v>0</v>
      </c>
      <c r="AH115">
        <f t="shared" si="64"/>
        <v>0</v>
      </c>
      <c r="AI115">
        <f t="shared" si="64"/>
        <v>0</v>
      </c>
      <c r="AT115">
        <f t="shared" si="53"/>
        <v>-0.48308943089430922</v>
      </c>
      <c r="AU115">
        <f t="shared" si="54"/>
        <v>0</v>
      </c>
      <c r="AV115">
        <f t="shared" si="55"/>
        <v>0</v>
      </c>
      <c r="AW115">
        <f t="shared" si="56"/>
        <v>0</v>
      </c>
      <c r="AX115">
        <f t="shared" si="57"/>
        <v>0</v>
      </c>
      <c r="AY115">
        <f t="shared" si="58"/>
        <v>0</v>
      </c>
      <c r="AZ115">
        <f t="shared" si="59"/>
        <v>0</v>
      </c>
      <c r="BA115">
        <f t="shared" si="60"/>
        <v>0</v>
      </c>
      <c r="BB115">
        <f t="shared" si="61"/>
        <v>0</v>
      </c>
      <c r="BC115">
        <f t="shared" si="62"/>
        <v>0</v>
      </c>
      <c r="BD115">
        <f t="shared" si="63"/>
        <v>0</v>
      </c>
    </row>
    <row r="116" spans="1:56" x14ac:dyDescent="0.3">
      <c r="A116" t="str">
        <f>injury_attenuated!A116</f>
        <v>Mo Bamba</v>
      </c>
      <c r="B116">
        <f>injury_attenuated!B116</f>
        <v>0.27886178861788619</v>
      </c>
      <c r="C116">
        <f>injury_attenuated!C116</f>
        <v>-0.50211382113821146</v>
      </c>
      <c r="D116">
        <f>injury_attenuated!D116</f>
        <v>-0.88991869918699185</v>
      </c>
      <c r="E116">
        <f>injury_attenuated!E116</f>
        <v>-0.77544715447154466</v>
      </c>
      <c r="F116">
        <f>injury_attenuated!F116</f>
        <v>0.59658536585365862</v>
      </c>
      <c r="G116">
        <f>injury_attenuated!G116</f>
        <v>-1.0621138211382113</v>
      </c>
      <c r="H116">
        <f>injury_attenuated!H116</f>
        <v>-1.6440650406504065</v>
      </c>
      <c r="I116">
        <f>injury_attenuated!I116</f>
        <v>2.6138211382113821</v>
      </c>
      <c r="J116">
        <f>injury_attenuated!J116</f>
        <v>0.88243902439024391</v>
      </c>
      <c r="K116">
        <f t="shared" si="45"/>
        <v>1.6260162601627881E-4</v>
      </c>
      <c r="L116">
        <f t="shared" si="46"/>
        <v>-1.3843902439024389</v>
      </c>
      <c r="M116">
        <f t="shared" si="47"/>
        <v>0.56016260162601617</v>
      </c>
      <c r="N116">
        <f t="shared" si="48"/>
        <v>-0.50195121951219501</v>
      </c>
      <c r="O116">
        <f t="shared" si="49"/>
        <v>-3.1157723577235772</v>
      </c>
      <c r="P116" s="1" t="str">
        <f>VLOOKUP($A116, 'auction in'!$A$2:$C$218, 3, FALSE)</f>
        <v>_______</v>
      </c>
      <c r="Q116" s="3">
        <f>VLOOKUP($A116, 'auction in'!$A$2:$B$218, 2, FALSE)</f>
        <v>-2.3242622173140162</v>
      </c>
      <c r="R116" t="str">
        <f>trueraw!C115</f>
        <v xml:space="preserve"> C</v>
      </c>
      <c r="S116" t="str">
        <f>trueraw!D115</f>
        <v>ORL</v>
      </c>
      <c r="T116">
        <f>trueraw!E115</f>
        <v>68</v>
      </c>
      <c r="U116">
        <f>trueraw!F115</f>
        <v>22.5</v>
      </c>
      <c r="V116">
        <v>1</v>
      </c>
      <c r="W116">
        <f t="shared" si="65"/>
        <v>1</v>
      </c>
      <c r="X116">
        <f t="shared" si="65"/>
        <v>0</v>
      </c>
      <c r="Y116">
        <f t="shared" si="65"/>
        <v>0</v>
      </c>
      <c r="Z116">
        <f t="shared" si="65"/>
        <v>0</v>
      </c>
      <c r="AA116">
        <f t="shared" si="65"/>
        <v>0</v>
      </c>
      <c r="AB116">
        <f t="shared" si="65"/>
        <v>0</v>
      </c>
      <c r="AC116">
        <f t="shared" si="65"/>
        <v>0</v>
      </c>
      <c r="AD116">
        <f t="shared" si="65"/>
        <v>0</v>
      </c>
      <c r="AE116">
        <f t="shared" si="65"/>
        <v>0</v>
      </c>
      <c r="AF116">
        <f t="shared" si="65"/>
        <v>0</v>
      </c>
      <c r="AG116">
        <f t="shared" si="65"/>
        <v>0</v>
      </c>
      <c r="AH116">
        <f t="shared" si="64"/>
        <v>0</v>
      </c>
      <c r="AI116">
        <f t="shared" si="64"/>
        <v>0</v>
      </c>
      <c r="AT116">
        <f t="shared" si="53"/>
        <v>-0.50195121951219501</v>
      </c>
      <c r="AU116">
        <f t="shared" si="54"/>
        <v>0</v>
      </c>
      <c r="AV116">
        <f t="shared" si="55"/>
        <v>0</v>
      </c>
      <c r="AW116">
        <f t="shared" si="56"/>
        <v>0</v>
      </c>
      <c r="AX116">
        <f t="shared" si="57"/>
        <v>0</v>
      </c>
      <c r="AY116">
        <f t="shared" si="58"/>
        <v>0</v>
      </c>
      <c r="AZ116">
        <f t="shared" si="59"/>
        <v>0</v>
      </c>
      <c r="BA116">
        <f t="shared" si="60"/>
        <v>0</v>
      </c>
      <c r="BB116">
        <f t="shared" si="61"/>
        <v>0</v>
      </c>
      <c r="BC116">
        <f t="shared" si="62"/>
        <v>0</v>
      </c>
      <c r="BD116">
        <f t="shared" si="63"/>
        <v>0</v>
      </c>
    </row>
    <row r="117" spans="1:56" x14ac:dyDescent="0.3">
      <c r="A117" t="str">
        <f>injury_attenuated!A117</f>
        <v>Jae'Sean Tate</v>
      </c>
      <c r="B117">
        <f>injury_attenuated!B117</f>
        <v>0.84536585365853656</v>
      </c>
      <c r="C117">
        <f>injury_attenuated!C117</f>
        <v>-0.57658536585365849</v>
      </c>
      <c r="D117">
        <f>injury_attenuated!D117</f>
        <v>-0.83756097560975606</v>
      </c>
      <c r="E117">
        <f>injury_attenuated!E117</f>
        <v>-0.33609756097560972</v>
      </c>
      <c r="F117">
        <f>injury_attenuated!F117</f>
        <v>0.14390243902439026</v>
      </c>
      <c r="G117">
        <f>injury_attenuated!G117</f>
        <v>-0.14926829268292682</v>
      </c>
      <c r="H117">
        <f>injury_attenuated!H117</f>
        <v>0.89609756097560977</v>
      </c>
      <c r="I117">
        <f>injury_attenuated!I117</f>
        <v>-0.10878048780487803</v>
      </c>
      <c r="J117">
        <f>injury_attenuated!J117</f>
        <v>0.20829268292682926</v>
      </c>
      <c r="K117">
        <f t="shared" si="45"/>
        <v>0.66195121951219515</v>
      </c>
      <c r="L117">
        <f t="shared" si="46"/>
        <v>-0.12292682926829257</v>
      </c>
      <c r="M117">
        <f t="shared" si="47"/>
        <v>0.23463414634146351</v>
      </c>
      <c r="N117">
        <f t="shared" si="48"/>
        <v>8.5365853658536689E-2</v>
      </c>
      <c r="O117">
        <f t="shared" si="49"/>
        <v>0.19414634146341472</v>
      </c>
      <c r="P117" s="1" t="str">
        <f>VLOOKUP($A117, 'auction in'!$A$2:$C$218, 3, FALSE)</f>
        <v>_______</v>
      </c>
      <c r="Q117" s="3">
        <f>VLOOKUP($A117, 'auction in'!$A$2:$B$218, 2, FALSE)</f>
        <v>1.5653507172302756</v>
      </c>
      <c r="R117" t="str">
        <f>trueraw!C116</f>
        <v xml:space="preserve"> SF</v>
      </c>
      <c r="S117" t="str">
        <f>trueraw!D116</f>
        <v>HOU</v>
      </c>
      <c r="T117">
        <f>trueraw!E116</f>
        <v>76</v>
      </c>
      <c r="U117">
        <f>trueraw!F116</f>
        <v>30.1</v>
      </c>
      <c r="V117">
        <v>1</v>
      </c>
      <c r="W117">
        <f t="shared" si="65"/>
        <v>1</v>
      </c>
      <c r="X117">
        <f t="shared" si="65"/>
        <v>0</v>
      </c>
      <c r="Y117">
        <f t="shared" si="65"/>
        <v>0</v>
      </c>
      <c r="Z117">
        <f t="shared" si="65"/>
        <v>0</v>
      </c>
      <c r="AA117">
        <f t="shared" si="65"/>
        <v>0</v>
      </c>
      <c r="AB117">
        <f t="shared" si="65"/>
        <v>0</v>
      </c>
      <c r="AC117">
        <f t="shared" si="65"/>
        <v>0</v>
      </c>
      <c r="AD117">
        <f t="shared" si="65"/>
        <v>0</v>
      </c>
      <c r="AE117">
        <f t="shared" si="65"/>
        <v>0</v>
      </c>
      <c r="AF117">
        <f t="shared" si="65"/>
        <v>0</v>
      </c>
      <c r="AG117">
        <f t="shared" si="65"/>
        <v>0</v>
      </c>
      <c r="AH117">
        <f t="shared" si="64"/>
        <v>0</v>
      </c>
      <c r="AI117">
        <f t="shared" si="64"/>
        <v>0</v>
      </c>
      <c r="AT117">
        <f t="shared" si="53"/>
        <v>8.5365853658536689E-2</v>
      </c>
      <c r="AU117">
        <f t="shared" si="54"/>
        <v>0</v>
      </c>
      <c r="AV117">
        <f t="shared" si="55"/>
        <v>0</v>
      </c>
      <c r="AW117">
        <f t="shared" si="56"/>
        <v>0</v>
      </c>
      <c r="AX117">
        <f t="shared" si="57"/>
        <v>0</v>
      </c>
      <c r="AY117">
        <f t="shared" si="58"/>
        <v>0</v>
      </c>
      <c r="AZ117">
        <f t="shared" si="59"/>
        <v>0</v>
      </c>
      <c r="BA117">
        <f t="shared" si="60"/>
        <v>0</v>
      </c>
      <c r="BB117">
        <f t="shared" si="61"/>
        <v>0</v>
      </c>
      <c r="BC117">
        <f t="shared" si="62"/>
        <v>0</v>
      </c>
      <c r="BD117">
        <f t="shared" si="63"/>
        <v>0</v>
      </c>
    </row>
    <row r="118" spans="1:56" x14ac:dyDescent="0.3">
      <c r="A118" t="str">
        <f>injury_attenuated!A118</f>
        <v>Ivica Zubac</v>
      </c>
      <c r="B118">
        <f>injury_attenuated!B118</f>
        <v>2.3640243902439022</v>
      </c>
      <c r="C118">
        <f>injury_attenuated!C118</f>
        <v>0.10817073170731707</v>
      </c>
      <c r="D118">
        <f>injury_attenuated!D118</f>
        <v>-1.7915853658536585</v>
      </c>
      <c r="E118">
        <f>injury_attenuated!E118</f>
        <v>-0.5942682926829268</v>
      </c>
      <c r="F118">
        <f>injury_attenuated!F118</f>
        <v>1.1353658536585365</v>
      </c>
      <c r="G118">
        <f>injury_attenuated!G118</f>
        <v>-0.73695121951219511</v>
      </c>
      <c r="H118">
        <f>injury_attenuated!H118</f>
        <v>-1.5804878048780489</v>
      </c>
      <c r="I118">
        <f>injury_attenuated!I118</f>
        <v>0.9182926829268292</v>
      </c>
      <c r="J118">
        <f>injury_attenuated!J118</f>
        <v>0.49012195121951219</v>
      </c>
      <c r="K118">
        <f t="shared" si="45"/>
        <v>0.20451219512195129</v>
      </c>
      <c r="L118">
        <f t="shared" si="46"/>
        <v>-0.17743902439024395</v>
      </c>
      <c r="M118">
        <f t="shared" si="47"/>
        <v>1.0496341463414631</v>
      </c>
      <c r="N118">
        <f t="shared" si="48"/>
        <v>0.31268292682926824</v>
      </c>
      <c r="O118">
        <f t="shared" si="49"/>
        <v>-0.60560975609756096</v>
      </c>
      <c r="P118" s="1" t="str">
        <f>VLOOKUP($A118, 'auction in'!$A$2:$C$218, 3, FALSE)</f>
        <v>_______</v>
      </c>
      <c r="Q118" s="3">
        <f>VLOOKUP($A118, 'auction in'!$A$2:$B$218, 2, FALSE)</f>
        <v>3.0707989128263211</v>
      </c>
      <c r="R118" t="str">
        <f>trueraw!C117</f>
        <v xml:space="preserve"> C</v>
      </c>
      <c r="S118" t="str">
        <f>trueraw!D117</f>
        <v>LAC</v>
      </c>
      <c r="T118">
        <f>trueraw!E117</f>
        <v>79</v>
      </c>
      <c r="U118">
        <f>trueraw!F117</f>
        <v>22.9</v>
      </c>
      <c r="V118">
        <v>1</v>
      </c>
      <c r="W118">
        <f t="shared" si="65"/>
        <v>1</v>
      </c>
      <c r="X118">
        <f t="shared" si="65"/>
        <v>0</v>
      </c>
      <c r="Y118">
        <f t="shared" si="65"/>
        <v>0</v>
      </c>
      <c r="Z118">
        <f t="shared" si="65"/>
        <v>0</v>
      </c>
      <c r="AA118">
        <f t="shared" si="65"/>
        <v>0</v>
      </c>
      <c r="AB118">
        <f t="shared" si="65"/>
        <v>0</v>
      </c>
      <c r="AC118">
        <f t="shared" si="65"/>
        <v>0</v>
      </c>
      <c r="AD118">
        <f t="shared" si="65"/>
        <v>0</v>
      </c>
      <c r="AE118">
        <f t="shared" si="65"/>
        <v>0</v>
      </c>
      <c r="AF118">
        <f t="shared" si="65"/>
        <v>0</v>
      </c>
      <c r="AG118">
        <f t="shared" si="65"/>
        <v>0</v>
      </c>
      <c r="AH118">
        <f t="shared" si="64"/>
        <v>0</v>
      </c>
      <c r="AI118">
        <f t="shared" si="64"/>
        <v>0</v>
      </c>
      <c r="AT118">
        <f t="shared" si="53"/>
        <v>0.31268292682926824</v>
      </c>
      <c r="AU118">
        <f t="shared" si="54"/>
        <v>0</v>
      </c>
      <c r="AV118">
        <f t="shared" si="55"/>
        <v>0</v>
      </c>
      <c r="AW118">
        <f t="shared" si="56"/>
        <v>0</v>
      </c>
      <c r="AX118">
        <f t="shared" si="57"/>
        <v>0</v>
      </c>
      <c r="AY118">
        <f t="shared" si="58"/>
        <v>0</v>
      </c>
      <c r="AZ118">
        <f t="shared" si="59"/>
        <v>0</v>
      </c>
      <c r="BA118">
        <f t="shared" si="60"/>
        <v>0</v>
      </c>
      <c r="BB118">
        <f t="shared" si="61"/>
        <v>0</v>
      </c>
      <c r="BC118">
        <f t="shared" si="62"/>
        <v>0</v>
      </c>
      <c r="BD118">
        <f t="shared" si="63"/>
        <v>0</v>
      </c>
    </row>
    <row r="119" spans="1:56" x14ac:dyDescent="0.3">
      <c r="A119" t="str">
        <f>injury_attenuated!A119</f>
        <v>Jordan Poole</v>
      </c>
      <c r="B119">
        <f>injury_attenuated!B119</f>
        <v>-0.46560975609756095</v>
      </c>
      <c r="C119">
        <f>injury_attenuated!C119</f>
        <v>1.566016260162602</v>
      </c>
      <c r="D119">
        <f>injury_attenuated!D119</f>
        <v>0.84268292682926838</v>
      </c>
      <c r="E119">
        <f>injury_attenuated!E119</f>
        <v>0.31878048780487811</v>
      </c>
      <c r="F119">
        <f>injury_attenuated!F119</f>
        <v>-1.1298373983739838</v>
      </c>
      <c r="G119">
        <f>injury_attenuated!G119</f>
        <v>-0.18203252032520323</v>
      </c>
      <c r="H119">
        <f>injury_attenuated!H119</f>
        <v>-0.69983739837398384</v>
      </c>
      <c r="I119">
        <f>injury_attenuated!I119</f>
        <v>-0.67983739837398371</v>
      </c>
      <c r="J119">
        <f>injury_attenuated!J119</f>
        <v>0.34414634146341461</v>
      </c>
      <c r="K119">
        <f t="shared" si="45"/>
        <v>-1.6515447154471545</v>
      </c>
      <c r="L119">
        <f t="shared" si="46"/>
        <v>-0.42967479674796683</v>
      </c>
      <c r="M119">
        <f t="shared" si="47"/>
        <v>9.650406504065101E-2</v>
      </c>
      <c r="N119">
        <f t="shared" si="48"/>
        <v>-8.5528455284552218E-2</v>
      </c>
      <c r="O119">
        <f t="shared" si="49"/>
        <v>0.5943089430894315</v>
      </c>
      <c r="P119" s="1" t="str">
        <f>VLOOKUP($A119, 'auction in'!$A$2:$C$218, 3, FALSE)</f>
        <v>_______</v>
      </c>
      <c r="Q119" s="3">
        <f>VLOOKUP($A119, 'auction in'!$A$2:$B$218, 2, FALSE)</f>
        <v>0.43357242426071918</v>
      </c>
      <c r="R119" t="str">
        <f>trueraw!C118</f>
        <v xml:space="preserve"> SG, PG</v>
      </c>
      <c r="S119" t="str">
        <f>trueraw!D118</f>
        <v>GSW</v>
      </c>
      <c r="T119">
        <f>trueraw!E118</f>
        <v>74</v>
      </c>
      <c r="U119">
        <f>trueraw!F118</f>
        <v>26.1</v>
      </c>
      <c r="V119">
        <v>1</v>
      </c>
      <c r="W119">
        <f t="shared" si="65"/>
        <v>1</v>
      </c>
      <c r="X119">
        <f t="shared" si="65"/>
        <v>0</v>
      </c>
      <c r="Y119">
        <f t="shared" si="65"/>
        <v>0</v>
      </c>
      <c r="Z119">
        <f t="shared" si="65"/>
        <v>0</v>
      </c>
      <c r="AA119">
        <f t="shared" si="65"/>
        <v>0</v>
      </c>
      <c r="AB119">
        <f t="shared" si="65"/>
        <v>0</v>
      </c>
      <c r="AC119">
        <f t="shared" si="65"/>
        <v>0</v>
      </c>
      <c r="AD119">
        <f t="shared" si="65"/>
        <v>0</v>
      </c>
      <c r="AE119">
        <f t="shared" si="65"/>
        <v>0</v>
      </c>
      <c r="AF119">
        <f t="shared" si="65"/>
        <v>0</v>
      </c>
      <c r="AG119">
        <f t="shared" si="65"/>
        <v>0</v>
      </c>
      <c r="AH119">
        <f t="shared" si="65"/>
        <v>0</v>
      </c>
      <c r="AI119">
        <f t="shared" si="65"/>
        <v>0</v>
      </c>
      <c r="AT119">
        <f t="shared" si="53"/>
        <v>-8.5528455284552218E-2</v>
      </c>
      <c r="AU119">
        <f t="shared" si="54"/>
        <v>0</v>
      </c>
      <c r="AV119">
        <f t="shared" si="55"/>
        <v>0</v>
      </c>
      <c r="AW119">
        <f t="shared" si="56"/>
        <v>0</v>
      </c>
      <c r="AX119">
        <f t="shared" si="57"/>
        <v>0</v>
      </c>
      <c r="AY119">
        <f t="shared" si="58"/>
        <v>0</v>
      </c>
      <c r="AZ119">
        <f t="shared" si="59"/>
        <v>0</v>
      </c>
      <c r="BA119">
        <f t="shared" si="60"/>
        <v>0</v>
      </c>
      <c r="BB119">
        <f t="shared" si="61"/>
        <v>0</v>
      </c>
      <c r="BC119">
        <f t="shared" si="62"/>
        <v>0</v>
      </c>
      <c r="BD119">
        <f t="shared" si="63"/>
        <v>0</v>
      </c>
    </row>
    <row r="120" spans="1:56" x14ac:dyDescent="0.3">
      <c r="A120" t="str">
        <f>injury_attenuated!A120</f>
        <v>Evan Mobley</v>
      </c>
      <c r="B120">
        <f>injury_attenuated!B120</f>
        <v>0.28890243902439022</v>
      </c>
      <c r="C120">
        <f>injury_attenuated!C120</f>
        <v>-0.86853658536585365</v>
      </c>
      <c r="D120">
        <f>injury_attenuated!D120</f>
        <v>-1.1989024390243901</v>
      </c>
      <c r="E120">
        <f>injury_attenuated!E120</f>
        <v>-0.31670731707317068</v>
      </c>
      <c r="F120">
        <f>injury_attenuated!F120</f>
        <v>0.91939024390243906</v>
      </c>
      <c r="G120">
        <f>injury_attenuated!G120</f>
        <v>-0.5307317073170732</v>
      </c>
      <c r="H120">
        <f>injury_attenuated!H120</f>
        <v>-0.64024390243902429</v>
      </c>
      <c r="I120">
        <f>injury_attenuated!I120</f>
        <v>2.4823170731707318</v>
      </c>
      <c r="J120">
        <f>injury_attenuated!J120</f>
        <v>-0.40268292682926832</v>
      </c>
      <c r="K120">
        <f t="shared" si="45"/>
        <v>0.60134146341463457</v>
      </c>
      <c r="L120">
        <f t="shared" si="46"/>
        <v>0.13548780487804946</v>
      </c>
      <c r="M120">
        <f t="shared" si="47"/>
        <v>0.26353658536585423</v>
      </c>
      <c r="N120">
        <f t="shared" si="48"/>
        <v>-0.26719512195121886</v>
      </c>
      <c r="O120">
        <f t="shared" si="49"/>
        <v>-2.7495121951219508</v>
      </c>
      <c r="P120" s="1" t="str">
        <f>VLOOKUP($A120, 'auction in'!$A$2:$C$218, 3, FALSE)</f>
        <v>_______</v>
      </c>
      <c r="Q120" s="3">
        <f>VLOOKUP($A120, 'auction in'!$A$2:$B$218, 2, FALSE)</f>
        <v>-0.76954774493075617</v>
      </c>
      <c r="R120" t="str">
        <f>trueraw!C119</f>
        <v xml:space="preserve"> PF, C</v>
      </c>
      <c r="S120" t="str">
        <f>trueraw!D119</f>
        <v>CLE</v>
      </c>
      <c r="T120">
        <f>trueraw!E119</f>
        <v>73</v>
      </c>
      <c r="U120">
        <f>trueraw!F119</f>
        <v>28.5</v>
      </c>
      <c r="V120">
        <v>1</v>
      </c>
      <c r="W120">
        <f t="shared" si="65"/>
        <v>1</v>
      </c>
      <c r="X120">
        <f t="shared" si="65"/>
        <v>0</v>
      </c>
      <c r="Y120">
        <f t="shared" si="65"/>
        <v>0</v>
      </c>
      <c r="Z120">
        <f t="shared" si="65"/>
        <v>0</v>
      </c>
      <c r="AA120">
        <f t="shared" si="65"/>
        <v>0</v>
      </c>
      <c r="AB120">
        <f t="shared" si="65"/>
        <v>0</v>
      </c>
      <c r="AC120">
        <f t="shared" si="65"/>
        <v>0</v>
      </c>
      <c r="AD120">
        <f t="shared" si="65"/>
        <v>0</v>
      </c>
      <c r="AE120">
        <f t="shared" si="65"/>
        <v>0</v>
      </c>
      <c r="AF120">
        <f t="shared" si="65"/>
        <v>0</v>
      </c>
      <c r="AG120">
        <f t="shared" si="65"/>
        <v>0</v>
      </c>
      <c r="AH120">
        <f t="shared" si="65"/>
        <v>0</v>
      </c>
      <c r="AI120">
        <f t="shared" si="65"/>
        <v>0</v>
      </c>
      <c r="AT120">
        <f t="shared" si="53"/>
        <v>-0.26719512195121886</v>
      </c>
      <c r="AU120">
        <f t="shared" si="54"/>
        <v>0</v>
      </c>
      <c r="AV120">
        <f t="shared" si="55"/>
        <v>0</v>
      </c>
      <c r="AW120">
        <f t="shared" si="56"/>
        <v>0</v>
      </c>
      <c r="AX120">
        <f t="shared" si="57"/>
        <v>0</v>
      </c>
      <c r="AY120">
        <f t="shared" si="58"/>
        <v>0</v>
      </c>
      <c r="AZ120">
        <f t="shared" si="59"/>
        <v>0</v>
      </c>
      <c r="BA120">
        <f t="shared" si="60"/>
        <v>0</v>
      </c>
      <c r="BB120">
        <f t="shared" si="61"/>
        <v>0</v>
      </c>
      <c r="BC120">
        <f t="shared" si="62"/>
        <v>0</v>
      </c>
      <c r="BD120">
        <f t="shared" si="63"/>
        <v>0</v>
      </c>
    </row>
    <row r="121" spans="1:56" x14ac:dyDescent="0.3">
      <c r="A121" t="str">
        <f>injury_attenuated!A121</f>
        <v>De'Anthony Melton</v>
      </c>
      <c r="B121">
        <f>injury_attenuated!B121</f>
        <v>-0.41536585365853657</v>
      </c>
      <c r="C121">
        <f>injury_attenuated!C121</f>
        <v>6.4634146341463417E-2</v>
      </c>
      <c r="D121">
        <f>injury_attenuated!D121</f>
        <v>0.11268292682926828</v>
      </c>
      <c r="E121">
        <f>injury_attenuated!E121</f>
        <v>-0.64146341463414625</v>
      </c>
      <c r="F121">
        <f>injury_attenuated!F121</f>
        <v>-0.74219512195121939</v>
      </c>
      <c r="G121">
        <f>injury_attenuated!G121</f>
        <v>-9.4878048780487792E-2</v>
      </c>
      <c r="H121">
        <f>injury_attenuated!H121</f>
        <v>0.75219512195121951</v>
      </c>
      <c r="I121">
        <f>injury_attenuated!I121</f>
        <v>0.18439024390243902</v>
      </c>
      <c r="J121">
        <f>injury_attenuated!J121</f>
        <v>0.26804878048780489</v>
      </c>
      <c r="K121">
        <f t="shared" si="45"/>
        <v>-0.57658536585365838</v>
      </c>
      <c r="L121">
        <f t="shared" si="46"/>
        <v>-0.78</v>
      </c>
      <c r="M121">
        <f t="shared" si="47"/>
        <v>-0.41707317073170724</v>
      </c>
      <c r="N121">
        <f t="shared" si="48"/>
        <v>-0.51195121951219513</v>
      </c>
      <c r="O121">
        <f t="shared" si="49"/>
        <v>-0.6963414634146341</v>
      </c>
      <c r="P121" s="1" t="str">
        <f>VLOOKUP($A121, 'auction in'!$A$2:$C$218, 3, FALSE)</f>
        <v>_______</v>
      </c>
      <c r="Q121" s="3">
        <f>VLOOKUP($A121, 'auction in'!$A$2:$B$218, 2, FALSE)</f>
        <v>-2.3904890156181349</v>
      </c>
      <c r="R121" t="str">
        <f>trueraw!C120</f>
        <v>PG</v>
      </c>
      <c r="S121" t="str">
        <f>trueraw!D120</f>
        <v>MEM</v>
      </c>
      <c r="T121">
        <f>trueraw!E120</f>
        <v>70</v>
      </c>
      <c r="U121">
        <f>trueraw!F120</f>
        <v>22.8</v>
      </c>
      <c r="V121">
        <v>1</v>
      </c>
      <c r="W121">
        <f t="shared" si="65"/>
        <v>1</v>
      </c>
      <c r="X121">
        <f t="shared" si="65"/>
        <v>0</v>
      </c>
      <c r="Y121">
        <f t="shared" si="65"/>
        <v>0</v>
      </c>
      <c r="Z121">
        <f t="shared" si="65"/>
        <v>0</v>
      </c>
      <c r="AA121">
        <f t="shared" si="65"/>
        <v>0</v>
      </c>
      <c r="AB121">
        <f t="shared" si="65"/>
        <v>0</v>
      </c>
      <c r="AC121">
        <f t="shared" si="65"/>
        <v>0</v>
      </c>
      <c r="AD121">
        <f t="shared" si="65"/>
        <v>0</v>
      </c>
      <c r="AE121">
        <f t="shared" si="65"/>
        <v>0</v>
      </c>
      <c r="AF121">
        <f t="shared" si="65"/>
        <v>0</v>
      </c>
      <c r="AG121">
        <f t="shared" si="65"/>
        <v>0</v>
      </c>
      <c r="AH121">
        <f t="shared" si="65"/>
        <v>0</v>
      </c>
      <c r="AI121">
        <f t="shared" si="65"/>
        <v>0</v>
      </c>
      <c r="AT121">
        <f t="shared" si="53"/>
        <v>-0.51195121951219513</v>
      </c>
      <c r="AU121">
        <f t="shared" si="54"/>
        <v>0</v>
      </c>
      <c r="AV121">
        <f t="shared" si="55"/>
        <v>0</v>
      </c>
      <c r="AW121">
        <f t="shared" si="56"/>
        <v>0</v>
      </c>
      <c r="AX121">
        <f t="shared" si="57"/>
        <v>0</v>
      </c>
      <c r="AY121">
        <f t="shared" si="58"/>
        <v>0</v>
      </c>
      <c r="AZ121">
        <f t="shared" si="59"/>
        <v>0</v>
      </c>
      <c r="BA121">
        <f t="shared" si="60"/>
        <v>0</v>
      </c>
      <c r="BB121">
        <f t="shared" si="61"/>
        <v>0</v>
      </c>
      <c r="BC121">
        <f t="shared" si="62"/>
        <v>0</v>
      </c>
      <c r="BD121">
        <f t="shared" si="63"/>
        <v>0</v>
      </c>
    </row>
    <row r="122" spans="1:56" x14ac:dyDescent="0.3">
      <c r="A122" t="str">
        <f>injury_attenuated!A122</f>
        <v>Thomas Bryant</v>
      </c>
      <c r="B122">
        <f>injury_attenuated!B122</f>
        <v>2.6330894308943087</v>
      </c>
      <c r="C122">
        <f>injury_attenuated!C122</f>
        <v>-0.91040650406504076</v>
      </c>
      <c r="D122">
        <f>injury_attenuated!D122</f>
        <v>-1.3721951219512194</v>
      </c>
      <c r="E122">
        <f>injury_attenuated!E122</f>
        <v>-0.78869918699186981</v>
      </c>
      <c r="F122">
        <f>injury_attenuated!F122</f>
        <v>-0.51162601626016246</v>
      </c>
      <c r="G122">
        <f>injury_attenuated!G122</f>
        <v>-1.1299186991869918</v>
      </c>
      <c r="H122">
        <f>injury_attenuated!H122</f>
        <v>-2.04349593495935</v>
      </c>
      <c r="I122">
        <f>injury_attenuated!I122</f>
        <v>-8.691056910569106E-2</v>
      </c>
      <c r="J122">
        <f>injury_attenuated!J122</f>
        <v>1.2191056910569107</v>
      </c>
      <c r="K122">
        <f t="shared" si="45"/>
        <v>-2.0806504065040645</v>
      </c>
      <c r="L122">
        <f t="shared" si="46"/>
        <v>-4.210162601626017</v>
      </c>
      <c r="M122">
        <f t="shared" si="47"/>
        <v>-1.8611382113821142</v>
      </c>
      <c r="N122">
        <f t="shared" si="48"/>
        <v>-2.9910569105691063</v>
      </c>
      <c r="O122">
        <f t="shared" si="49"/>
        <v>-2.9041463414634152</v>
      </c>
      <c r="P122" s="1" t="str">
        <f>VLOOKUP($A122, 'auction in'!$A$2:$C$218, 3, FALSE)</f>
        <v>_______</v>
      </c>
      <c r="Q122" s="3">
        <f>VLOOKUP($A122, 'auction in'!$A$2:$B$218, 2, FALSE)</f>
        <v>-18.808812273239827</v>
      </c>
      <c r="R122" t="str">
        <f>trueraw!C121</f>
        <v xml:space="preserve"> C</v>
      </c>
      <c r="S122" t="str">
        <f>trueraw!D121</f>
        <v>WAS</v>
      </c>
      <c r="T122">
        <f>trueraw!E121</f>
        <v>38</v>
      </c>
      <c r="U122">
        <f>trueraw!F121</f>
        <v>25.2</v>
      </c>
      <c r="V122">
        <v>1</v>
      </c>
      <c r="W122">
        <f t="shared" si="65"/>
        <v>1</v>
      </c>
      <c r="X122">
        <f t="shared" si="65"/>
        <v>0</v>
      </c>
      <c r="Y122">
        <f t="shared" si="65"/>
        <v>0</v>
      </c>
      <c r="Z122">
        <f t="shared" si="65"/>
        <v>0</v>
      </c>
      <c r="AA122">
        <f t="shared" si="65"/>
        <v>0</v>
      </c>
      <c r="AB122">
        <f t="shared" si="65"/>
        <v>0</v>
      </c>
      <c r="AC122">
        <f t="shared" si="65"/>
        <v>0</v>
      </c>
      <c r="AD122">
        <f t="shared" si="65"/>
        <v>0</v>
      </c>
      <c r="AE122">
        <f t="shared" si="65"/>
        <v>0</v>
      </c>
      <c r="AF122">
        <f t="shared" si="65"/>
        <v>0</v>
      </c>
      <c r="AG122">
        <f t="shared" si="65"/>
        <v>0</v>
      </c>
      <c r="AH122">
        <f t="shared" si="65"/>
        <v>0</v>
      </c>
      <c r="AI122">
        <f t="shared" si="65"/>
        <v>0</v>
      </c>
      <c r="AT122">
        <f t="shared" si="53"/>
        <v>-2.9910569105691063</v>
      </c>
      <c r="AU122">
        <f t="shared" si="54"/>
        <v>0</v>
      </c>
      <c r="AV122">
        <f t="shared" si="55"/>
        <v>0</v>
      </c>
      <c r="AW122">
        <f t="shared" si="56"/>
        <v>0</v>
      </c>
      <c r="AX122">
        <f t="shared" si="57"/>
        <v>0</v>
      </c>
      <c r="AY122">
        <f t="shared" si="58"/>
        <v>0</v>
      </c>
      <c r="AZ122">
        <f t="shared" si="59"/>
        <v>0</v>
      </c>
      <c r="BA122">
        <f t="shared" si="60"/>
        <v>0</v>
      </c>
      <c r="BB122">
        <f t="shared" si="61"/>
        <v>0</v>
      </c>
      <c r="BC122">
        <f t="shared" si="62"/>
        <v>0</v>
      </c>
      <c r="BD122">
        <f t="shared" si="63"/>
        <v>0</v>
      </c>
    </row>
    <row r="123" spans="1:56" x14ac:dyDescent="0.3">
      <c r="A123" t="str">
        <f>injury_attenuated!A123</f>
        <v>Brandon Clarke</v>
      </c>
      <c r="B123">
        <f>injury_attenuated!B123</f>
        <v>0.85926829268292682</v>
      </c>
      <c r="C123">
        <f>injury_attenuated!C123</f>
        <v>-0.77243902439024392</v>
      </c>
      <c r="D123">
        <f>injury_attenuated!D123</f>
        <v>-1.5519512195121949</v>
      </c>
      <c r="E123">
        <f>injury_attenuated!E123</f>
        <v>-0.64146341463414625</v>
      </c>
      <c r="F123">
        <f>injury_attenuated!F123</f>
        <v>8.5365853658536606E-2</v>
      </c>
      <c r="G123">
        <f>injury_attenuated!G123</f>
        <v>-0.72268292682926827</v>
      </c>
      <c r="H123">
        <f>injury_attenuated!H123</f>
        <v>0.10536585365853657</v>
      </c>
      <c r="I123">
        <f>injury_attenuated!I123</f>
        <v>0.65999999999999992</v>
      </c>
      <c r="J123">
        <f>injury_attenuated!J123</f>
        <v>1.2668292682926827</v>
      </c>
      <c r="K123">
        <f t="shared" si="45"/>
        <v>6.0731707317072892E-2</v>
      </c>
      <c r="L123">
        <f t="shared" si="46"/>
        <v>-1.9785365853658534</v>
      </c>
      <c r="M123">
        <f t="shared" si="47"/>
        <v>1.0975609756097349E-2</v>
      </c>
      <c r="N123">
        <f t="shared" si="48"/>
        <v>-0.7117073170731707</v>
      </c>
      <c r="O123">
        <f t="shared" si="49"/>
        <v>-1.3717073170731706</v>
      </c>
      <c r="P123" s="1" t="str">
        <f>VLOOKUP($A123, 'auction in'!$A$2:$C$218, 3, FALSE)</f>
        <v>_______</v>
      </c>
      <c r="Q123" s="3">
        <f>VLOOKUP($A123, 'auction in'!$A$2:$B$218, 2, FALSE)</f>
        <v>-3.7134096939369776</v>
      </c>
      <c r="R123" t="str">
        <f>trueraw!C122</f>
        <v xml:space="preserve"> PF, C</v>
      </c>
      <c r="S123" t="str">
        <f>trueraw!D122</f>
        <v>MEM</v>
      </c>
      <c r="T123">
        <f>trueraw!E122</f>
        <v>70</v>
      </c>
      <c r="U123">
        <f>trueraw!F122</f>
        <v>24</v>
      </c>
      <c r="V123">
        <v>1</v>
      </c>
      <c r="W123">
        <f t="shared" ref="W123:AI138" si="66">IF(EXACT($P123, W$2), 1, 0)</f>
        <v>1</v>
      </c>
      <c r="X123">
        <f t="shared" si="66"/>
        <v>0</v>
      </c>
      <c r="Y123">
        <f t="shared" si="66"/>
        <v>0</v>
      </c>
      <c r="Z123">
        <f t="shared" si="66"/>
        <v>0</v>
      </c>
      <c r="AA123">
        <f t="shared" si="66"/>
        <v>0</v>
      </c>
      <c r="AB123">
        <f t="shared" si="66"/>
        <v>0</v>
      </c>
      <c r="AC123">
        <f t="shared" si="66"/>
        <v>0</v>
      </c>
      <c r="AD123">
        <f t="shared" si="66"/>
        <v>0</v>
      </c>
      <c r="AE123">
        <f t="shared" si="66"/>
        <v>0</v>
      </c>
      <c r="AF123">
        <f t="shared" si="66"/>
        <v>0</v>
      </c>
      <c r="AG123">
        <f t="shared" si="66"/>
        <v>0</v>
      </c>
      <c r="AH123">
        <f t="shared" si="65"/>
        <v>0</v>
      </c>
      <c r="AI123">
        <f t="shared" si="65"/>
        <v>0</v>
      </c>
      <c r="AT123">
        <f t="shared" si="53"/>
        <v>-0.7117073170731707</v>
      </c>
      <c r="AU123">
        <f t="shared" si="54"/>
        <v>0</v>
      </c>
      <c r="AV123">
        <f t="shared" si="55"/>
        <v>0</v>
      </c>
      <c r="AW123">
        <f t="shared" si="56"/>
        <v>0</v>
      </c>
      <c r="AX123">
        <f t="shared" si="57"/>
        <v>0</v>
      </c>
      <c r="AY123">
        <f t="shared" si="58"/>
        <v>0</v>
      </c>
      <c r="AZ123">
        <f t="shared" si="59"/>
        <v>0</v>
      </c>
      <c r="BA123">
        <f t="shared" si="60"/>
        <v>0</v>
      </c>
      <c r="BB123">
        <f t="shared" si="61"/>
        <v>0</v>
      </c>
      <c r="BC123">
        <f t="shared" si="62"/>
        <v>0</v>
      </c>
      <c r="BD123">
        <f t="shared" si="63"/>
        <v>0</v>
      </c>
    </row>
    <row r="124" spans="1:56" x14ac:dyDescent="0.3">
      <c r="A124" t="str">
        <f>injury_attenuated!A124</f>
        <v>Andrew Wiggins</v>
      </c>
      <c r="B124">
        <f>injury_attenuated!B124</f>
        <v>0.36536585365853658</v>
      </c>
      <c r="C124">
        <f>injury_attenuated!C124</f>
        <v>-0.87414634146341463</v>
      </c>
      <c r="D124">
        <f>injury_attenuated!D124</f>
        <v>-0.29121951219512193</v>
      </c>
      <c r="E124">
        <f>injury_attenuated!E124</f>
        <v>-2.6829268292682895E-2</v>
      </c>
      <c r="F124">
        <f>injury_attenuated!F124</f>
        <v>-0.66682926829268285</v>
      </c>
      <c r="G124">
        <f>injury_attenuated!G124</f>
        <v>-0.61951219512195121</v>
      </c>
      <c r="H124">
        <f>injury_attenuated!H124</f>
        <v>-0.76829268292682928</v>
      </c>
      <c r="I124">
        <f>injury_attenuated!I124</f>
        <v>0.42</v>
      </c>
      <c r="J124">
        <f>injury_attenuated!J124</f>
        <v>0.36829268292682926</v>
      </c>
      <c r="K124">
        <f t="shared" si="45"/>
        <v>-1.2190243902439026</v>
      </c>
      <c r="L124">
        <f t="shared" si="46"/>
        <v>-2.4614634146341468</v>
      </c>
      <c r="M124">
        <f t="shared" si="47"/>
        <v>-1.4736585365853658</v>
      </c>
      <c r="N124">
        <f t="shared" si="48"/>
        <v>-2.0931707317073176</v>
      </c>
      <c r="O124">
        <f t="shared" si="49"/>
        <v>-2.5131707317073175</v>
      </c>
      <c r="P124" s="1" t="str">
        <f>VLOOKUP($A124, 'auction in'!$A$2:$C$218, 3, FALSE)</f>
        <v>_______</v>
      </c>
      <c r="Q124" s="3">
        <f>VLOOKUP($A124, 'auction in'!$A$2:$B$218, 2, FALSE)</f>
        <v>-12.862399586486344</v>
      </c>
      <c r="R124" t="str">
        <f>trueraw!C123</f>
        <v xml:space="preserve"> SF, SG</v>
      </c>
      <c r="S124" t="str">
        <f>trueraw!D123</f>
        <v>GSW</v>
      </c>
      <c r="T124">
        <f>trueraw!E123</f>
        <v>52</v>
      </c>
      <c r="U124">
        <f>trueraw!F123</f>
        <v>30.1</v>
      </c>
      <c r="V124">
        <v>1</v>
      </c>
      <c r="W124">
        <f t="shared" si="66"/>
        <v>1</v>
      </c>
      <c r="X124">
        <f t="shared" si="66"/>
        <v>0</v>
      </c>
      <c r="Y124">
        <f t="shared" si="66"/>
        <v>0</v>
      </c>
      <c r="Z124">
        <f t="shared" si="66"/>
        <v>0</v>
      </c>
      <c r="AA124">
        <f t="shared" si="66"/>
        <v>0</v>
      </c>
      <c r="AB124">
        <f t="shared" si="66"/>
        <v>0</v>
      </c>
      <c r="AC124">
        <f t="shared" si="66"/>
        <v>0</v>
      </c>
      <c r="AD124">
        <f t="shared" si="66"/>
        <v>0</v>
      </c>
      <c r="AE124">
        <f t="shared" si="66"/>
        <v>0</v>
      </c>
      <c r="AF124">
        <f t="shared" si="66"/>
        <v>0</v>
      </c>
      <c r="AG124">
        <f t="shared" si="66"/>
        <v>0</v>
      </c>
      <c r="AH124">
        <f t="shared" si="65"/>
        <v>0</v>
      </c>
      <c r="AI124">
        <f t="shared" si="65"/>
        <v>0</v>
      </c>
      <c r="AT124">
        <f t="shared" si="53"/>
        <v>-2.0931707317073176</v>
      </c>
      <c r="AU124">
        <f t="shared" si="54"/>
        <v>0</v>
      </c>
      <c r="AV124">
        <f t="shared" si="55"/>
        <v>0</v>
      </c>
      <c r="AW124">
        <f t="shared" si="56"/>
        <v>0</v>
      </c>
      <c r="AX124">
        <f t="shared" si="57"/>
        <v>0</v>
      </c>
      <c r="AY124">
        <f t="shared" si="58"/>
        <v>0</v>
      </c>
      <c r="AZ124">
        <f t="shared" si="59"/>
        <v>0</v>
      </c>
      <c r="BA124">
        <f t="shared" si="60"/>
        <v>0</v>
      </c>
      <c r="BB124">
        <f t="shared" si="61"/>
        <v>0</v>
      </c>
      <c r="BC124">
        <f t="shared" si="62"/>
        <v>0</v>
      </c>
      <c r="BD124">
        <f t="shared" si="63"/>
        <v>0</v>
      </c>
    </row>
    <row r="125" spans="1:56" x14ac:dyDescent="0.3">
      <c r="A125" t="str">
        <f>injury_attenuated!A125</f>
        <v>Kevin Porter Jr.</v>
      </c>
      <c r="B125">
        <f>injury_attenuated!B125</f>
        <v>-0.72926829268292681</v>
      </c>
      <c r="C125">
        <f>injury_attenuated!C125</f>
        <v>-0.41097560975609754</v>
      </c>
      <c r="D125">
        <f>injury_attenuated!D125</f>
        <v>0.30292682926829267</v>
      </c>
      <c r="E125">
        <f>injury_attenuated!E125</f>
        <v>0.50951219512195123</v>
      </c>
      <c r="F125">
        <f>injury_attenuated!F125</f>
        <v>-0.48536585365853652</v>
      </c>
      <c r="G125">
        <f>injury_attenuated!G125</f>
        <v>1.76</v>
      </c>
      <c r="H125">
        <f>injury_attenuated!H125</f>
        <v>0.59048780487804875</v>
      </c>
      <c r="I125">
        <f>injury_attenuated!I125</f>
        <v>-0.4719512195121951</v>
      </c>
      <c r="J125">
        <f>injury_attenuated!J125</f>
        <v>-1.8436585365853657</v>
      </c>
      <c r="K125">
        <f t="shared" si="45"/>
        <v>-0.36731707317073115</v>
      </c>
      <c r="L125">
        <f t="shared" si="46"/>
        <v>1.0653658536585369</v>
      </c>
      <c r="M125">
        <f t="shared" si="47"/>
        <v>-2.5382926829268291</v>
      </c>
      <c r="N125">
        <f t="shared" si="48"/>
        <v>-0.77829268292682885</v>
      </c>
      <c r="O125">
        <f t="shared" si="49"/>
        <v>-0.30634146341463375</v>
      </c>
      <c r="P125" s="1" t="str">
        <f>VLOOKUP($A125, 'auction in'!$A$2:$C$218, 3, FALSE)</f>
        <v>_______</v>
      </c>
      <c r="Q125" s="3">
        <f>VLOOKUP($A125, 'auction in'!$A$2:$B$218, 2, FALSE)</f>
        <v>-4.1543832533765901</v>
      </c>
      <c r="R125" t="str">
        <f>trueraw!C124</f>
        <v xml:space="preserve"> SG, PG</v>
      </c>
      <c r="S125" t="str">
        <f>trueraw!D124</f>
        <v>HOU</v>
      </c>
      <c r="T125">
        <f>trueraw!E124</f>
        <v>70</v>
      </c>
      <c r="U125">
        <f>trueraw!F124</f>
        <v>33.1</v>
      </c>
      <c r="V125">
        <v>1</v>
      </c>
      <c r="W125">
        <f t="shared" si="66"/>
        <v>1</v>
      </c>
      <c r="X125">
        <f t="shared" si="66"/>
        <v>0</v>
      </c>
      <c r="Y125">
        <f t="shared" si="66"/>
        <v>0</v>
      </c>
      <c r="Z125">
        <f t="shared" si="66"/>
        <v>0</v>
      </c>
      <c r="AA125">
        <f t="shared" si="66"/>
        <v>0</v>
      </c>
      <c r="AB125">
        <f t="shared" si="66"/>
        <v>0</v>
      </c>
      <c r="AC125">
        <f t="shared" si="66"/>
        <v>0</v>
      </c>
      <c r="AD125">
        <f t="shared" si="66"/>
        <v>0</v>
      </c>
      <c r="AE125">
        <f t="shared" si="66"/>
        <v>0</v>
      </c>
      <c r="AF125">
        <f t="shared" si="66"/>
        <v>0</v>
      </c>
      <c r="AG125">
        <f t="shared" si="66"/>
        <v>0</v>
      </c>
      <c r="AH125">
        <f t="shared" si="65"/>
        <v>0</v>
      </c>
      <c r="AI125">
        <f t="shared" si="65"/>
        <v>0</v>
      </c>
      <c r="AT125">
        <f t="shared" si="53"/>
        <v>-0.77829268292682885</v>
      </c>
      <c r="AU125">
        <f t="shared" si="54"/>
        <v>0</v>
      </c>
      <c r="AV125">
        <f t="shared" si="55"/>
        <v>0</v>
      </c>
      <c r="AW125">
        <f t="shared" si="56"/>
        <v>0</v>
      </c>
      <c r="AX125">
        <f t="shared" si="57"/>
        <v>0</v>
      </c>
      <c r="AY125">
        <f t="shared" si="58"/>
        <v>0</v>
      </c>
      <c r="AZ125">
        <f t="shared" si="59"/>
        <v>0</v>
      </c>
      <c r="BA125">
        <f t="shared" si="60"/>
        <v>0</v>
      </c>
      <c r="BB125">
        <f t="shared" si="61"/>
        <v>0</v>
      </c>
      <c r="BC125">
        <f t="shared" si="62"/>
        <v>0</v>
      </c>
      <c r="BD125">
        <f t="shared" si="63"/>
        <v>0</v>
      </c>
    </row>
    <row r="126" spans="1:56" x14ac:dyDescent="0.3">
      <c r="A126" t="str">
        <f>injury_attenuated!A126</f>
        <v>Danilo Gallinari</v>
      </c>
      <c r="B126">
        <f>injury_attenuated!B126</f>
        <v>-0.46609756097560978</v>
      </c>
      <c r="C126">
        <f>injury_attenuated!C126</f>
        <v>2.0731300813008127</v>
      </c>
      <c r="D126">
        <f>injury_attenuated!D126</f>
        <v>-2.6016260162601279E-3</v>
      </c>
      <c r="E126">
        <f>injury_attenuated!E126</f>
        <v>-0.39126016260162594</v>
      </c>
      <c r="F126">
        <f>injury_attenuated!F126</f>
        <v>-0.63707317073170722</v>
      </c>
      <c r="G126">
        <f>injury_attenuated!G126</f>
        <v>-0.85341463414634144</v>
      </c>
      <c r="H126">
        <f>injury_attenuated!H126</f>
        <v>-1.1178048780487804</v>
      </c>
      <c r="I126">
        <f>injury_attenuated!I126</f>
        <v>-0.91471544715447151</v>
      </c>
      <c r="J126">
        <f>injury_attenuated!J126</f>
        <v>1.1521138211382114</v>
      </c>
      <c r="K126">
        <f t="shared" si="45"/>
        <v>-3.2308536585365855</v>
      </c>
      <c r="L126">
        <f t="shared" si="46"/>
        <v>-2.3098373983739835</v>
      </c>
      <c r="M126">
        <f t="shared" si="47"/>
        <v>-0.30430894308943079</v>
      </c>
      <c r="N126">
        <f t="shared" si="48"/>
        <v>-1.1577235772357721</v>
      </c>
      <c r="O126">
        <f t="shared" si="49"/>
        <v>-0.24300813008130073</v>
      </c>
      <c r="P126" s="1" t="str">
        <f>VLOOKUP($A126, 'auction in'!$A$2:$C$218, 3, FALSE)</f>
        <v>_______</v>
      </c>
      <c r="Q126" s="3">
        <f>VLOOKUP($A126, 'auction in'!$A$2:$B$218, 2, FALSE)</f>
        <v>-6.6672325841515363</v>
      </c>
      <c r="R126" t="str">
        <f>trueraw!C125</f>
        <v xml:space="preserve"> PF, SF</v>
      </c>
      <c r="S126" t="str">
        <f>trueraw!D125</f>
        <v>ATL</v>
      </c>
      <c r="T126">
        <f>trueraw!E125</f>
        <v>65</v>
      </c>
      <c r="U126">
        <f>trueraw!F125</f>
        <v>22.6</v>
      </c>
      <c r="V126">
        <v>1</v>
      </c>
      <c r="W126">
        <f t="shared" si="66"/>
        <v>1</v>
      </c>
      <c r="X126">
        <f t="shared" si="66"/>
        <v>0</v>
      </c>
      <c r="Y126">
        <f t="shared" si="66"/>
        <v>0</v>
      </c>
      <c r="Z126">
        <f t="shared" si="66"/>
        <v>0</v>
      </c>
      <c r="AA126">
        <f t="shared" si="66"/>
        <v>0</v>
      </c>
      <c r="AB126">
        <f t="shared" si="66"/>
        <v>0</v>
      </c>
      <c r="AC126">
        <f t="shared" si="66"/>
        <v>0</v>
      </c>
      <c r="AD126">
        <f t="shared" si="66"/>
        <v>0</v>
      </c>
      <c r="AE126">
        <f t="shared" si="66"/>
        <v>0</v>
      </c>
      <c r="AF126">
        <f t="shared" si="66"/>
        <v>0</v>
      </c>
      <c r="AG126">
        <f t="shared" si="66"/>
        <v>0</v>
      </c>
      <c r="AH126">
        <f t="shared" si="65"/>
        <v>0</v>
      </c>
      <c r="AI126">
        <f t="shared" si="65"/>
        <v>0</v>
      </c>
      <c r="AT126">
        <f t="shared" si="53"/>
        <v>-1.1577235772357721</v>
      </c>
      <c r="AU126">
        <f t="shared" si="54"/>
        <v>0</v>
      </c>
      <c r="AV126">
        <f t="shared" si="55"/>
        <v>0</v>
      </c>
      <c r="AW126">
        <f t="shared" si="56"/>
        <v>0</v>
      </c>
      <c r="AX126">
        <f t="shared" si="57"/>
        <v>0</v>
      </c>
      <c r="AY126">
        <f t="shared" si="58"/>
        <v>0</v>
      </c>
      <c r="AZ126">
        <f t="shared" si="59"/>
        <v>0</v>
      </c>
      <c r="BA126">
        <f t="shared" si="60"/>
        <v>0</v>
      </c>
      <c r="BB126">
        <f t="shared" si="61"/>
        <v>0</v>
      </c>
      <c r="BC126">
        <f t="shared" si="62"/>
        <v>0</v>
      </c>
      <c r="BD126">
        <f t="shared" si="63"/>
        <v>0</v>
      </c>
    </row>
    <row r="127" spans="1:56" x14ac:dyDescent="0.3">
      <c r="A127" t="str">
        <f>injury_attenuated!A127</f>
        <v>Wendell Carter Jr.</v>
      </c>
      <c r="B127">
        <f>injury_attenuated!B127</f>
        <v>0.85158536585365852</v>
      </c>
      <c r="C127">
        <f>injury_attenuated!C127</f>
        <v>-0.82878048780487801</v>
      </c>
      <c r="D127">
        <f>injury_attenuated!D127</f>
        <v>-1.5398780487804877</v>
      </c>
      <c r="E127">
        <f>injury_attenuated!E127</f>
        <v>-0.36756097560975609</v>
      </c>
      <c r="F127">
        <f>injury_attenuated!F127</f>
        <v>1.3932926829268291</v>
      </c>
      <c r="G127">
        <f>injury_attenuated!G127</f>
        <v>-0.4973170731707317</v>
      </c>
      <c r="H127">
        <f>injury_attenuated!H127</f>
        <v>-0.85036585365853656</v>
      </c>
      <c r="I127">
        <f>injury_attenuated!I127</f>
        <v>0.58243902439024386</v>
      </c>
      <c r="J127">
        <f>injury_attenuated!J127</f>
        <v>0.22804878048780489</v>
      </c>
      <c r="K127">
        <f t="shared" si="45"/>
        <v>-0.19975609756097557</v>
      </c>
      <c r="L127">
        <f t="shared" si="46"/>
        <v>-1.2565853658536588</v>
      </c>
      <c r="M127">
        <f t="shared" si="47"/>
        <v>-0.53121951219512231</v>
      </c>
      <c r="N127">
        <f t="shared" si="48"/>
        <v>-1.0285365853658539</v>
      </c>
      <c r="O127">
        <f t="shared" si="49"/>
        <v>-1.6109756097560979</v>
      </c>
      <c r="P127" s="1" t="str">
        <f>VLOOKUP($A127, 'auction in'!$A$2:$C$218, 3, FALSE)</f>
        <v>_______</v>
      </c>
      <c r="Q127" s="3">
        <f>VLOOKUP($A127, 'auction in'!$A$2:$B$218, 2, FALSE)</f>
        <v>-5.8116684987430576</v>
      </c>
      <c r="R127" t="str">
        <f>trueraw!C126</f>
        <v xml:space="preserve"> C</v>
      </c>
      <c r="S127" t="str">
        <f>trueraw!D126</f>
        <v>ORL</v>
      </c>
      <c r="T127">
        <f>trueraw!E126</f>
        <v>67</v>
      </c>
      <c r="U127">
        <f>trueraw!F126</f>
        <v>28.8</v>
      </c>
      <c r="V127">
        <v>1</v>
      </c>
      <c r="W127">
        <f t="shared" si="66"/>
        <v>1</v>
      </c>
      <c r="X127">
        <f t="shared" si="66"/>
        <v>0</v>
      </c>
      <c r="Y127">
        <f t="shared" si="66"/>
        <v>0</v>
      </c>
      <c r="Z127">
        <f t="shared" si="66"/>
        <v>0</v>
      </c>
      <c r="AA127">
        <f t="shared" si="66"/>
        <v>0</v>
      </c>
      <c r="AB127">
        <f t="shared" si="66"/>
        <v>0</v>
      </c>
      <c r="AC127">
        <f t="shared" si="66"/>
        <v>0</v>
      </c>
      <c r="AD127">
        <f t="shared" si="66"/>
        <v>0</v>
      </c>
      <c r="AE127">
        <f t="shared" si="66"/>
        <v>0</v>
      </c>
      <c r="AF127">
        <f t="shared" si="66"/>
        <v>0</v>
      </c>
      <c r="AG127">
        <f t="shared" si="66"/>
        <v>0</v>
      </c>
      <c r="AH127">
        <f t="shared" si="65"/>
        <v>0</v>
      </c>
      <c r="AI127">
        <f t="shared" si="65"/>
        <v>0</v>
      </c>
      <c r="AT127">
        <f t="shared" si="53"/>
        <v>-1.0285365853658539</v>
      </c>
      <c r="AU127">
        <f t="shared" si="54"/>
        <v>0</v>
      </c>
      <c r="AV127">
        <f t="shared" si="55"/>
        <v>0</v>
      </c>
      <c r="AW127">
        <f t="shared" si="56"/>
        <v>0</v>
      </c>
      <c r="AX127">
        <f t="shared" si="57"/>
        <v>0</v>
      </c>
      <c r="AY127">
        <f t="shared" si="58"/>
        <v>0</v>
      </c>
      <c r="AZ127">
        <f t="shared" si="59"/>
        <v>0</v>
      </c>
      <c r="BA127">
        <f t="shared" si="60"/>
        <v>0</v>
      </c>
      <c r="BB127">
        <f t="shared" si="61"/>
        <v>0</v>
      </c>
      <c r="BC127">
        <f t="shared" si="62"/>
        <v>0</v>
      </c>
      <c r="BD127">
        <f t="shared" si="63"/>
        <v>0</v>
      </c>
    </row>
    <row r="128" spans="1:56" x14ac:dyDescent="0.3">
      <c r="A128" t="str">
        <f>injury_attenuated!A128</f>
        <v>Montrezl Harrell</v>
      </c>
      <c r="B128">
        <f>injury_attenuated!B128</f>
        <v>2.3536585365853657</v>
      </c>
      <c r="C128">
        <f>injury_attenuated!C128</f>
        <v>-1.2660162601626017</v>
      </c>
      <c r="D128">
        <f>injury_attenuated!D128</f>
        <v>-1.8707317073170733</v>
      </c>
      <c r="E128">
        <f>injury_attenuated!E128</f>
        <v>-0.16243902439024388</v>
      </c>
      <c r="F128">
        <f>injury_attenuated!F128</f>
        <v>0.51170731707317074</v>
      </c>
      <c r="G128">
        <f>injury_attenuated!G128</f>
        <v>-0.93951219512195117</v>
      </c>
      <c r="H128">
        <f>injury_attenuated!H128</f>
        <v>-0.56894308943089433</v>
      </c>
      <c r="I128">
        <f>injury_attenuated!I128</f>
        <v>0.33154471544715447</v>
      </c>
      <c r="J128">
        <f>injury_attenuated!J128</f>
        <v>0.61837398373983743</v>
      </c>
      <c r="K128">
        <f t="shared" si="45"/>
        <v>0.27365853658536565</v>
      </c>
      <c r="L128">
        <f t="shared" si="46"/>
        <v>-1.6107317073170733</v>
      </c>
      <c r="M128">
        <f t="shared" si="47"/>
        <v>-5.2845528455284785E-2</v>
      </c>
      <c r="N128">
        <f t="shared" si="48"/>
        <v>-0.99235772357723584</v>
      </c>
      <c r="O128">
        <f t="shared" si="49"/>
        <v>-1.3239024390243903</v>
      </c>
      <c r="P128" s="1" t="str">
        <f>VLOOKUP($A128, 'auction in'!$A$2:$C$218, 3, FALSE)</f>
        <v>_______</v>
      </c>
      <c r="Q128" s="3">
        <f>VLOOKUP($A128, 'auction in'!$A$2:$B$218, 2, FALSE)</f>
        <v>-5.5720674804883199</v>
      </c>
      <c r="R128" t="str">
        <f>trueraw!C127</f>
        <v xml:space="preserve"> C, PF</v>
      </c>
      <c r="S128" t="str">
        <f>trueraw!D127</f>
        <v>WAS</v>
      </c>
      <c r="T128">
        <f>trueraw!E127</f>
        <v>68</v>
      </c>
      <c r="U128">
        <f>trueraw!F127</f>
        <v>25</v>
      </c>
      <c r="V128">
        <v>1</v>
      </c>
      <c r="W128">
        <f t="shared" si="66"/>
        <v>1</v>
      </c>
      <c r="X128">
        <f t="shared" si="66"/>
        <v>0</v>
      </c>
      <c r="Y128">
        <f t="shared" si="66"/>
        <v>0</v>
      </c>
      <c r="Z128">
        <f t="shared" si="66"/>
        <v>0</v>
      </c>
      <c r="AA128">
        <f t="shared" si="66"/>
        <v>0</v>
      </c>
      <c r="AB128">
        <f t="shared" si="66"/>
        <v>0</v>
      </c>
      <c r="AC128">
        <f t="shared" si="66"/>
        <v>0</v>
      </c>
      <c r="AD128">
        <f t="shared" si="66"/>
        <v>0</v>
      </c>
      <c r="AE128">
        <f t="shared" si="66"/>
        <v>0</v>
      </c>
      <c r="AF128">
        <f t="shared" si="66"/>
        <v>0</v>
      </c>
      <c r="AG128">
        <f t="shared" si="66"/>
        <v>0</v>
      </c>
      <c r="AH128">
        <f t="shared" si="65"/>
        <v>0</v>
      </c>
      <c r="AI128">
        <f t="shared" si="65"/>
        <v>0</v>
      </c>
      <c r="AT128">
        <f t="shared" si="53"/>
        <v>-0.99235772357723584</v>
      </c>
      <c r="AU128">
        <f t="shared" si="54"/>
        <v>0</v>
      </c>
      <c r="AV128">
        <f t="shared" si="55"/>
        <v>0</v>
      </c>
      <c r="AW128">
        <f t="shared" si="56"/>
        <v>0</v>
      </c>
      <c r="AX128">
        <f t="shared" si="57"/>
        <v>0</v>
      </c>
      <c r="AY128">
        <f t="shared" si="58"/>
        <v>0</v>
      </c>
      <c r="AZ128">
        <f t="shared" si="59"/>
        <v>0</v>
      </c>
      <c r="BA128">
        <f t="shared" si="60"/>
        <v>0</v>
      </c>
      <c r="BB128">
        <f t="shared" si="61"/>
        <v>0</v>
      </c>
      <c r="BC128">
        <f t="shared" si="62"/>
        <v>0</v>
      </c>
      <c r="BD128">
        <f t="shared" si="63"/>
        <v>0</v>
      </c>
    </row>
    <row r="129" spans="1:56" x14ac:dyDescent="0.3">
      <c r="A129" t="str">
        <f>injury_attenuated!A129</f>
        <v>Larry Nance Jr.</v>
      </c>
      <c r="B129">
        <f>injury_attenuated!B129</f>
        <v>0.23170731707317074</v>
      </c>
      <c r="C129">
        <f>injury_attenuated!C129</f>
        <v>-0.68130081300813006</v>
      </c>
      <c r="D129">
        <f>injury_attenuated!D129</f>
        <v>-0.81447154471544714</v>
      </c>
      <c r="E129">
        <f>injury_attenuated!E129</f>
        <v>-1.011219512195122</v>
      </c>
      <c r="F129">
        <f>injury_attenuated!F129</f>
        <v>0.1344715447154472</v>
      </c>
      <c r="G129">
        <f>injury_attenuated!G129</f>
        <v>-0.18504065040650408</v>
      </c>
      <c r="H129">
        <f>injury_attenuated!H129</f>
        <v>1.3078048780487805</v>
      </c>
      <c r="I129">
        <f>injury_attenuated!I129</f>
        <v>-0.37577235772357725</v>
      </c>
      <c r="J129">
        <f>injury_attenuated!J129</f>
        <v>0.3920325203252033</v>
      </c>
      <c r="K129">
        <f t="shared" si="45"/>
        <v>-0.32048780487804862</v>
      </c>
      <c r="L129">
        <f t="shared" si="46"/>
        <v>-1.3938211382113819</v>
      </c>
      <c r="M129">
        <f t="shared" si="47"/>
        <v>-0.81674796747967449</v>
      </c>
      <c r="N129">
        <f t="shared" si="48"/>
        <v>-1.0017886178861786</v>
      </c>
      <c r="O129">
        <f t="shared" si="49"/>
        <v>-0.62601626016260137</v>
      </c>
      <c r="P129" s="1" t="str">
        <f>VLOOKUP($A129, 'auction in'!$A$2:$C$218, 3, FALSE)</f>
        <v>_______</v>
      </c>
      <c r="Q129" s="3">
        <f>VLOOKUP($A129, 'auction in'!$A$2:$B$218, 2, FALSE)</f>
        <v>-5.6345252740109002</v>
      </c>
      <c r="R129" t="str">
        <f>trueraw!C128</f>
        <v>PF</v>
      </c>
      <c r="S129" t="str">
        <f>trueraw!D128</f>
        <v>POR</v>
      </c>
      <c r="T129">
        <f>trueraw!E128</f>
        <v>68</v>
      </c>
      <c r="U129">
        <f>trueraw!F128</f>
        <v>27.1</v>
      </c>
      <c r="V129">
        <v>1</v>
      </c>
      <c r="W129">
        <f t="shared" si="66"/>
        <v>1</v>
      </c>
      <c r="X129">
        <f t="shared" si="66"/>
        <v>0</v>
      </c>
      <c r="Y129">
        <f t="shared" si="66"/>
        <v>0</v>
      </c>
      <c r="Z129">
        <f t="shared" si="66"/>
        <v>0</v>
      </c>
      <c r="AA129">
        <f t="shared" si="66"/>
        <v>0</v>
      </c>
      <c r="AB129">
        <f t="shared" si="66"/>
        <v>0</v>
      </c>
      <c r="AC129">
        <f t="shared" si="66"/>
        <v>0</v>
      </c>
      <c r="AD129">
        <f t="shared" si="66"/>
        <v>0</v>
      </c>
      <c r="AE129">
        <f t="shared" si="66"/>
        <v>0</v>
      </c>
      <c r="AF129">
        <f t="shared" si="66"/>
        <v>0</v>
      </c>
      <c r="AG129">
        <f t="shared" si="66"/>
        <v>0</v>
      </c>
      <c r="AH129">
        <f t="shared" si="66"/>
        <v>0</v>
      </c>
      <c r="AI129">
        <f t="shared" si="66"/>
        <v>0</v>
      </c>
      <c r="AT129">
        <f t="shared" si="53"/>
        <v>-1.0017886178861786</v>
      </c>
      <c r="AU129">
        <f t="shared" si="54"/>
        <v>0</v>
      </c>
      <c r="AV129">
        <f t="shared" si="55"/>
        <v>0</v>
      </c>
      <c r="AW129">
        <f t="shared" si="56"/>
        <v>0</v>
      </c>
      <c r="AX129">
        <f t="shared" si="57"/>
        <v>0</v>
      </c>
      <c r="AY129">
        <f t="shared" si="58"/>
        <v>0</v>
      </c>
      <c r="AZ129">
        <f t="shared" si="59"/>
        <v>0</v>
      </c>
      <c r="BA129">
        <f t="shared" si="60"/>
        <v>0</v>
      </c>
      <c r="BB129">
        <f t="shared" si="61"/>
        <v>0</v>
      </c>
      <c r="BC129">
        <f t="shared" si="62"/>
        <v>0</v>
      </c>
      <c r="BD129">
        <f t="shared" si="63"/>
        <v>0</v>
      </c>
    </row>
    <row r="130" spans="1:56" x14ac:dyDescent="0.3">
      <c r="A130" t="str">
        <f>injury_attenuated!A130</f>
        <v>Devonte' Graham</v>
      </c>
      <c r="B130">
        <f>injury_attenuated!B130</f>
        <v>-1.9753658536585363</v>
      </c>
      <c r="C130">
        <f>injury_attenuated!C130</f>
        <v>0.54975609756097554</v>
      </c>
      <c r="D130">
        <f>injury_attenuated!D130</f>
        <v>1.4063414634146341</v>
      </c>
      <c r="E130">
        <f>injury_attenuated!E130</f>
        <v>2.4390243902439046E-2</v>
      </c>
      <c r="F130">
        <f>injury_attenuated!F130</f>
        <v>-1.0751219512195123</v>
      </c>
      <c r="G130">
        <f>injury_attenuated!G130</f>
        <v>1.2082926829268292</v>
      </c>
      <c r="H130">
        <f>injury_attenuated!H130</f>
        <v>-0.18</v>
      </c>
      <c r="I130">
        <f>injury_attenuated!I130</f>
        <v>-1.0712195121951218</v>
      </c>
      <c r="J130">
        <f>injury_attenuated!J130</f>
        <v>0.23951219512195121</v>
      </c>
      <c r="K130">
        <f t="shared" si="45"/>
        <v>-1.4231707317073168</v>
      </c>
      <c r="L130">
        <f t="shared" si="46"/>
        <v>-1.1129268292682923</v>
      </c>
      <c r="M130">
        <f t="shared" si="47"/>
        <v>-2.0817073170731701</v>
      </c>
      <c r="N130">
        <f t="shared" si="48"/>
        <v>-0.87341463414634113</v>
      </c>
      <c r="O130">
        <f t="shared" si="49"/>
        <v>0.19780487804878061</v>
      </c>
      <c r="P130" s="1" t="str">
        <f>VLOOKUP($A130, 'auction in'!$A$2:$C$218, 3, FALSE)</f>
        <v>_______</v>
      </c>
      <c r="Q130" s="3">
        <f>VLOOKUP($A130, 'auction in'!$A$2:$B$218, 2, FALSE)</f>
        <v>-4.7843454811474677</v>
      </c>
      <c r="R130" t="str">
        <f>trueraw!C129</f>
        <v xml:space="preserve"> PG, SG</v>
      </c>
      <c r="S130" t="str">
        <f>trueraw!D129</f>
        <v>NOP</v>
      </c>
      <c r="T130">
        <f>trueraw!E129</f>
        <v>70</v>
      </c>
      <c r="U130">
        <f>trueraw!F129</f>
        <v>30</v>
      </c>
      <c r="V130">
        <v>1</v>
      </c>
      <c r="W130">
        <f t="shared" si="66"/>
        <v>1</v>
      </c>
      <c r="X130">
        <f t="shared" si="66"/>
        <v>0</v>
      </c>
      <c r="Y130">
        <f t="shared" si="66"/>
        <v>0</v>
      </c>
      <c r="Z130">
        <f t="shared" si="66"/>
        <v>0</v>
      </c>
      <c r="AA130">
        <f t="shared" si="66"/>
        <v>0</v>
      </c>
      <c r="AB130">
        <f t="shared" si="66"/>
        <v>0</v>
      </c>
      <c r="AC130">
        <f t="shared" si="66"/>
        <v>0</v>
      </c>
      <c r="AD130">
        <f t="shared" si="66"/>
        <v>0</v>
      </c>
      <c r="AE130">
        <f t="shared" si="66"/>
        <v>0</v>
      </c>
      <c r="AF130">
        <f t="shared" si="66"/>
        <v>0</v>
      </c>
      <c r="AG130">
        <f t="shared" si="66"/>
        <v>0</v>
      </c>
      <c r="AH130">
        <f t="shared" si="66"/>
        <v>0</v>
      </c>
      <c r="AI130">
        <f t="shared" si="66"/>
        <v>0</v>
      </c>
      <c r="AT130">
        <f t="shared" si="53"/>
        <v>-0.87341463414634113</v>
      </c>
      <c r="AU130">
        <f t="shared" si="54"/>
        <v>0</v>
      </c>
      <c r="AV130">
        <f t="shared" si="55"/>
        <v>0</v>
      </c>
      <c r="AW130">
        <f t="shared" si="56"/>
        <v>0</v>
      </c>
      <c r="AX130">
        <f t="shared" si="57"/>
        <v>0</v>
      </c>
      <c r="AY130">
        <f t="shared" si="58"/>
        <v>0</v>
      </c>
      <c r="AZ130">
        <f t="shared" si="59"/>
        <v>0</v>
      </c>
      <c r="BA130">
        <f t="shared" si="60"/>
        <v>0</v>
      </c>
      <c r="BB130">
        <f t="shared" si="61"/>
        <v>0</v>
      </c>
      <c r="BC130">
        <f t="shared" si="62"/>
        <v>0</v>
      </c>
      <c r="BD130">
        <f t="shared" si="63"/>
        <v>0</v>
      </c>
    </row>
    <row r="131" spans="1:56" x14ac:dyDescent="0.3">
      <c r="A131" t="str">
        <f>injury_attenuated!A131</f>
        <v>Cade Cunningham</v>
      </c>
      <c r="B131">
        <f>injury_attenuated!B131</f>
        <v>-0.94934959349593506</v>
      </c>
      <c r="C131">
        <f>injury_attenuated!C131</f>
        <v>0.87910569105691061</v>
      </c>
      <c r="D131">
        <f>injury_attenuated!D131</f>
        <v>0.15577235772357728</v>
      </c>
      <c r="E131">
        <f>injury_attenuated!E131</f>
        <v>0.35747967479674803</v>
      </c>
      <c r="F131">
        <f>injury_attenuated!F131</f>
        <v>-0.16235772357723574</v>
      </c>
      <c r="G131">
        <f>injury_attenuated!G131</f>
        <v>0.42747967479674798</v>
      </c>
      <c r="H131">
        <f>injury_attenuated!H131</f>
        <v>0.79008130081300809</v>
      </c>
      <c r="I131">
        <f>injury_attenuated!I131</f>
        <v>7.4796747967479704E-2</v>
      </c>
      <c r="J131">
        <f>injury_attenuated!J131</f>
        <v>-2.2003252032520324</v>
      </c>
      <c r="K131">
        <f t="shared" si="45"/>
        <v>-1.506422764227642</v>
      </c>
      <c r="L131">
        <f t="shared" si="46"/>
        <v>1.573008130081301</v>
      </c>
      <c r="M131">
        <f t="shared" si="47"/>
        <v>-1.0547967479674796</v>
      </c>
      <c r="N131">
        <f t="shared" si="48"/>
        <v>-0.62731707317073138</v>
      </c>
      <c r="O131">
        <f t="shared" si="49"/>
        <v>-0.70211382113821119</v>
      </c>
      <c r="P131" s="1" t="str">
        <f>VLOOKUP($A131, 'auction in'!$A$2:$C$218, 3, FALSE)</f>
        <v>_______</v>
      </c>
      <c r="Q131" s="3">
        <f>VLOOKUP($A131, 'auction in'!$A$2:$B$218, 2, FALSE)</f>
        <v>0.46480119105208539</v>
      </c>
      <c r="R131" t="str">
        <f>trueraw!C130</f>
        <v xml:space="preserve"> PG</v>
      </c>
      <c r="S131" t="str">
        <f>trueraw!D130</f>
        <v>DET</v>
      </c>
      <c r="T131">
        <f>trueraw!E130</f>
        <v>74</v>
      </c>
      <c r="U131">
        <f>trueraw!F130</f>
        <v>31.7</v>
      </c>
      <c r="V131">
        <v>1</v>
      </c>
      <c r="W131">
        <f t="shared" si="66"/>
        <v>1</v>
      </c>
      <c r="X131">
        <f t="shared" si="66"/>
        <v>0</v>
      </c>
      <c r="Y131">
        <f t="shared" si="66"/>
        <v>0</v>
      </c>
      <c r="Z131">
        <f t="shared" si="66"/>
        <v>0</v>
      </c>
      <c r="AA131">
        <f t="shared" si="66"/>
        <v>0</v>
      </c>
      <c r="AB131">
        <f t="shared" si="66"/>
        <v>0</v>
      </c>
      <c r="AC131">
        <f t="shared" si="66"/>
        <v>0</v>
      </c>
      <c r="AD131">
        <f t="shared" si="66"/>
        <v>0</v>
      </c>
      <c r="AE131">
        <f t="shared" si="66"/>
        <v>0</v>
      </c>
      <c r="AF131">
        <f t="shared" si="66"/>
        <v>0</v>
      </c>
      <c r="AG131">
        <f t="shared" si="66"/>
        <v>0</v>
      </c>
      <c r="AH131">
        <f t="shared" si="66"/>
        <v>0</v>
      </c>
      <c r="AI131">
        <f t="shared" si="66"/>
        <v>0</v>
      </c>
      <c r="AT131">
        <f t="shared" ref="AT131:AT162" si="67">IF(EXACT($P131, W$2), $N131, 0)</f>
        <v>-0.62731707317073138</v>
      </c>
      <c r="AU131">
        <f t="shared" ref="AU131:AU162" si="68">IF(EXACT($P131, X$2), $N131, 0)</f>
        <v>0</v>
      </c>
      <c r="AV131">
        <f t="shared" ref="AV131:AV162" si="69">IF(EXACT($P131, Y$2), $N131, 0)</f>
        <v>0</v>
      </c>
      <c r="AW131">
        <f t="shared" ref="AW131:AW162" si="70">IF(EXACT($P131, Z$2), $N131, 0)</f>
        <v>0</v>
      </c>
      <c r="AX131">
        <f t="shared" ref="AX131:AX162" si="71">IF(EXACT($P131, AA$2), $N131, 0)</f>
        <v>0</v>
      </c>
      <c r="AY131">
        <f t="shared" ref="AY131:AY162" si="72">IF(EXACT($P131, AB$2), $N131, 0)</f>
        <v>0</v>
      </c>
      <c r="AZ131">
        <f t="shared" ref="AZ131:AZ162" si="73">IF(EXACT($P131, AC$2), $N131, 0)</f>
        <v>0</v>
      </c>
      <c r="BA131">
        <f t="shared" ref="BA131:BA162" si="74">IF(EXACT($P131, AD$2), $N131, 0)</f>
        <v>0</v>
      </c>
      <c r="BB131">
        <f t="shared" ref="BB131:BB162" si="75">IF(EXACT($P131, AE$2), $N131, 0)</f>
        <v>0</v>
      </c>
      <c r="BC131">
        <f t="shared" ref="BC131:BC162" si="76">IF(EXACT($P131, AF$2), $N131, 0)</f>
        <v>0</v>
      </c>
      <c r="BD131">
        <f t="shared" ref="BD131:BD162" si="77">IF(EXACT($P131, AG$2), $N131, 0)</f>
        <v>0</v>
      </c>
    </row>
    <row r="132" spans="1:56" x14ac:dyDescent="0.3">
      <c r="A132" t="str">
        <f>injury_attenuated!A132</f>
        <v>Spencer Dinwiddie</v>
      </c>
      <c r="B132">
        <f>injury_attenuated!B132</f>
        <v>-0.88605691056910563</v>
      </c>
      <c r="C132">
        <f>injury_attenuated!C132</f>
        <v>0.3199186991869919</v>
      </c>
      <c r="D132">
        <f>injury_attenuated!D132</f>
        <v>0.1917886178861789</v>
      </c>
      <c r="E132">
        <f>injury_attenuated!E132</f>
        <v>0.41369918699187003</v>
      </c>
      <c r="F132">
        <f>injury_attenuated!F132</f>
        <v>-0.58605691056910558</v>
      </c>
      <c r="G132">
        <f>injury_attenuated!G132</f>
        <v>1.9389024390243903</v>
      </c>
      <c r="H132">
        <f>injury_attenuated!H132</f>
        <v>-0.36101626016260163</v>
      </c>
      <c r="I132">
        <f>injury_attenuated!I132</f>
        <v>-0.56569105691056909</v>
      </c>
      <c r="J132">
        <f>injury_attenuated!J132</f>
        <v>-1.5261788617886181</v>
      </c>
      <c r="K132">
        <f t="shared" ref="K132:K195" si="78">(SUM($D132:$J132) + $B132)</f>
        <v>-1.3806097560975608</v>
      </c>
      <c r="L132">
        <f t="shared" ref="L132:L195" si="79">SUM($B132:$I132)</f>
        <v>0.46548780487804908</v>
      </c>
      <c r="M132">
        <f t="shared" ref="M132:M195" si="80">(SUM($B132:$F132) + SUM($H132:$J132))</f>
        <v>-2.9995934959349593</v>
      </c>
      <c r="N132">
        <f t="shared" ref="N132:N195" si="81">SUM($B132:$J132)</f>
        <v>-1.060691056910569</v>
      </c>
      <c r="O132">
        <f t="shared" ref="O132:O195" si="82">SUMPRODUCT($B132:$J132, $B$1:$J$1)</f>
        <v>-0.49499999999999988</v>
      </c>
      <c r="P132" s="1" t="str">
        <f>VLOOKUP($A132, 'auction in'!$A$2:$C$218, 3, FALSE)</f>
        <v>_______</v>
      </c>
      <c r="Q132" s="3">
        <f>VLOOKUP($A132, 'auction in'!$A$2:$B$218, 2, FALSE)</f>
        <v>0.40626382132340744</v>
      </c>
      <c r="R132" t="str">
        <f>trueraw!C131</f>
        <v xml:space="preserve"> SG, PG</v>
      </c>
      <c r="S132" t="str">
        <f>trueraw!D131</f>
        <v>WAS</v>
      </c>
      <c r="T132">
        <f>trueraw!E131</f>
        <v>69</v>
      </c>
      <c r="U132">
        <f>trueraw!F131</f>
        <v>30.7</v>
      </c>
      <c r="V132">
        <v>1</v>
      </c>
      <c r="W132">
        <f t="shared" si="66"/>
        <v>1</v>
      </c>
      <c r="X132">
        <f t="shared" si="66"/>
        <v>0</v>
      </c>
      <c r="Y132">
        <f t="shared" si="66"/>
        <v>0</v>
      </c>
      <c r="Z132">
        <f t="shared" si="66"/>
        <v>0</v>
      </c>
      <c r="AA132">
        <f t="shared" si="66"/>
        <v>0</v>
      </c>
      <c r="AB132">
        <f t="shared" si="66"/>
        <v>0</v>
      </c>
      <c r="AC132">
        <f t="shared" si="66"/>
        <v>0</v>
      </c>
      <c r="AD132">
        <f t="shared" si="66"/>
        <v>0</v>
      </c>
      <c r="AE132">
        <f t="shared" si="66"/>
        <v>0</v>
      </c>
      <c r="AF132">
        <f t="shared" si="66"/>
        <v>0</v>
      </c>
      <c r="AG132">
        <f t="shared" si="66"/>
        <v>0</v>
      </c>
      <c r="AH132">
        <f t="shared" si="66"/>
        <v>0</v>
      </c>
      <c r="AI132">
        <f t="shared" si="66"/>
        <v>0</v>
      </c>
      <c r="AT132">
        <f t="shared" si="67"/>
        <v>-1.060691056910569</v>
      </c>
      <c r="AU132">
        <f t="shared" si="68"/>
        <v>0</v>
      </c>
      <c r="AV132">
        <f t="shared" si="69"/>
        <v>0</v>
      </c>
      <c r="AW132">
        <f t="shared" si="70"/>
        <v>0</v>
      </c>
      <c r="AX132">
        <f t="shared" si="71"/>
        <v>0</v>
      </c>
      <c r="AY132">
        <f t="shared" si="72"/>
        <v>0</v>
      </c>
      <c r="AZ132">
        <f t="shared" si="73"/>
        <v>0</v>
      </c>
      <c r="BA132">
        <f t="shared" si="74"/>
        <v>0</v>
      </c>
      <c r="BB132">
        <f t="shared" si="75"/>
        <v>0</v>
      </c>
      <c r="BC132">
        <f t="shared" si="76"/>
        <v>0</v>
      </c>
      <c r="BD132">
        <f t="shared" si="77"/>
        <v>0</v>
      </c>
    </row>
    <row r="133" spans="1:56" x14ac:dyDescent="0.3">
      <c r="A133" t="str">
        <f>injury_attenuated!A133</f>
        <v>Tim Hardaway Jr.</v>
      </c>
      <c r="B133">
        <f>injury_attenuated!B133</f>
        <v>-0.42577235772357724</v>
      </c>
      <c r="C133">
        <f>injury_attenuated!C133</f>
        <v>0.2343089430894309</v>
      </c>
      <c r="D133">
        <f>injury_attenuated!D133</f>
        <v>1.5641056910569104</v>
      </c>
      <c r="E133">
        <f>injury_attenuated!E133</f>
        <v>0.60081300813008132</v>
      </c>
      <c r="F133">
        <f>injury_attenuated!F133</f>
        <v>-0.64174796747967477</v>
      </c>
      <c r="G133">
        <f>injury_attenuated!G133</f>
        <v>-0.49040650406504066</v>
      </c>
      <c r="H133">
        <f>injury_attenuated!H133</f>
        <v>-1.3037804878048782</v>
      </c>
      <c r="I133">
        <f>injury_attenuated!I133</f>
        <v>-0.78475609756097575</v>
      </c>
      <c r="J133">
        <f>injury_attenuated!J133</f>
        <v>0.77158536585365856</v>
      </c>
      <c r="K133">
        <f t="shared" si="78"/>
        <v>-0.70995934959349605</v>
      </c>
      <c r="L133">
        <f t="shared" si="79"/>
        <v>-1.2472357723577241</v>
      </c>
      <c r="M133">
        <f t="shared" si="80"/>
        <v>1.4756097560975068E-2</v>
      </c>
      <c r="N133">
        <f t="shared" si="81"/>
        <v>-0.47565040650406554</v>
      </c>
      <c r="O133">
        <f t="shared" si="82"/>
        <v>0.30910569105691021</v>
      </c>
      <c r="P133" s="1" t="str">
        <f>VLOOKUP($A133, 'auction in'!$A$2:$C$218, 3, FALSE)</f>
        <v>_______</v>
      </c>
      <c r="Q133" s="3">
        <f>VLOOKUP($A133, 'auction in'!$A$2:$B$218, 2, FALSE)</f>
        <v>0.11543530187775419</v>
      </c>
      <c r="R133" t="str">
        <f>trueraw!C132</f>
        <v xml:space="preserve"> SG, SF</v>
      </c>
      <c r="S133" t="str">
        <f>trueraw!D132</f>
        <v>DAL</v>
      </c>
      <c r="T133">
        <f>trueraw!E132</f>
        <v>77</v>
      </c>
      <c r="U133">
        <f>trueraw!F132</f>
        <v>30.2</v>
      </c>
      <c r="V133">
        <v>1</v>
      </c>
      <c r="W133">
        <f t="shared" si="66"/>
        <v>1</v>
      </c>
      <c r="X133">
        <f t="shared" si="66"/>
        <v>0</v>
      </c>
      <c r="Y133">
        <f t="shared" si="66"/>
        <v>0</v>
      </c>
      <c r="Z133">
        <f t="shared" si="66"/>
        <v>0</v>
      </c>
      <c r="AA133">
        <f t="shared" si="66"/>
        <v>0</v>
      </c>
      <c r="AB133">
        <f t="shared" si="66"/>
        <v>0</v>
      </c>
      <c r="AC133">
        <f t="shared" si="66"/>
        <v>0</v>
      </c>
      <c r="AD133">
        <f t="shared" si="66"/>
        <v>0</v>
      </c>
      <c r="AE133">
        <f t="shared" si="66"/>
        <v>0</v>
      </c>
      <c r="AF133">
        <f t="shared" si="66"/>
        <v>0</v>
      </c>
      <c r="AG133">
        <f t="shared" si="66"/>
        <v>0</v>
      </c>
      <c r="AH133">
        <f t="shared" si="66"/>
        <v>0</v>
      </c>
      <c r="AI133">
        <f t="shared" si="66"/>
        <v>0</v>
      </c>
      <c r="AT133">
        <f t="shared" si="67"/>
        <v>-0.47565040650406554</v>
      </c>
      <c r="AU133">
        <f t="shared" si="68"/>
        <v>0</v>
      </c>
      <c r="AV133">
        <f t="shared" si="69"/>
        <v>0</v>
      </c>
      <c r="AW133">
        <f t="shared" si="70"/>
        <v>0</v>
      </c>
      <c r="AX133">
        <f t="shared" si="71"/>
        <v>0</v>
      </c>
      <c r="AY133">
        <f t="shared" si="72"/>
        <v>0</v>
      </c>
      <c r="AZ133">
        <f t="shared" si="73"/>
        <v>0</v>
      </c>
      <c r="BA133">
        <f t="shared" si="74"/>
        <v>0</v>
      </c>
      <c r="BB133">
        <f t="shared" si="75"/>
        <v>0</v>
      </c>
      <c r="BC133">
        <f t="shared" si="76"/>
        <v>0</v>
      </c>
      <c r="BD133">
        <f t="shared" si="77"/>
        <v>0</v>
      </c>
    </row>
    <row r="134" spans="1:56" x14ac:dyDescent="0.3">
      <c r="A134" t="str">
        <f>injury_attenuated!A134</f>
        <v>Duncan Robinson</v>
      </c>
      <c r="B134">
        <f>injury_attenuated!B134</f>
        <v>-0.38471544715447153</v>
      </c>
      <c r="C134">
        <f>injury_attenuated!C134</f>
        <v>0.50552845528455281</v>
      </c>
      <c r="D134">
        <f>injury_attenuated!D134</f>
        <v>1.7764227642276422</v>
      </c>
      <c r="E134">
        <f>injury_attenuated!E134</f>
        <v>-0.14308943089430892</v>
      </c>
      <c r="F134">
        <f>injury_attenuated!F134</f>
        <v>-0.67804878048780481</v>
      </c>
      <c r="G134">
        <f>injury_attenuated!G134</f>
        <v>-0.55934959349593494</v>
      </c>
      <c r="H134">
        <f>injury_attenuated!H134</f>
        <v>-0.87268292682926829</v>
      </c>
      <c r="I134">
        <f>injury_attenuated!I134</f>
        <v>-0.58536585365853655</v>
      </c>
      <c r="J134">
        <f>injury_attenuated!J134</f>
        <v>0.62552845528455281</v>
      </c>
      <c r="K134">
        <f t="shared" si="78"/>
        <v>-0.82130081300813007</v>
      </c>
      <c r="L134">
        <f t="shared" si="79"/>
        <v>-0.94130081300812996</v>
      </c>
      <c r="M134">
        <f t="shared" si="80"/>
        <v>0.24357723577235779</v>
      </c>
      <c r="N134">
        <f t="shared" si="81"/>
        <v>-0.31577235772357715</v>
      </c>
      <c r="O134">
        <f t="shared" si="82"/>
        <v>0.2695934959349594</v>
      </c>
      <c r="P134" s="1" t="str">
        <f>VLOOKUP($A134, 'auction in'!$A$2:$C$218, 3, FALSE)</f>
        <v>_______</v>
      </c>
      <c r="Q134" s="3">
        <f>VLOOKUP($A134, 'auction in'!$A$2:$B$218, 2, FALSE)</f>
        <v>6.6189578137754945E-2</v>
      </c>
      <c r="R134" t="str">
        <f>trueraw!C133</f>
        <v xml:space="preserve"> SG, SF</v>
      </c>
      <c r="S134" t="str">
        <f>trueraw!D133</f>
        <v>MIA</v>
      </c>
      <c r="T134">
        <f>trueraw!E133</f>
        <v>80</v>
      </c>
      <c r="U134">
        <f>trueraw!F133</f>
        <v>30</v>
      </c>
      <c r="V134">
        <v>1</v>
      </c>
      <c r="W134">
        <f t="shared" si="66"/>
        <v>1</v>
      </c>
      <c r="X134">
        <f t="shared" si="66"/>
        <v>0</v>
      </c>
      <c r="Y134">
        <f t="shared" si="66"/>
        <v>0</v>
      </c>
      <c r="Z134">
        <f t="shared" si="66"/>
        <v>0</v>
      </c>
      <c r="AA134">
        <f t="shared" si="66"/>
        <v>0</v>
      </c>
      <c r="AB134">
        <f t="shared" si="66"/>
        <v>0</v>
      </c>
      <c r="AC134">
        <f t="shared" si="66"/>
        <v>0</v>
      </c>
      <c r="AD134">
        <f t="shared" si="66"/>
        <v>0</v>
      </c>
      <c r="AE134">
        <f t="shared" si="66"/>
        <v>0</v>
      </c>
      <c r="AF134">
        <f t="shared" si="66"/>
        <v>0</v>
      </c>
      <c r="AG134">
        <f t="shared" si="66"/>
        <v>0</v>
      </c>
      <c r="AH134">
        <f t="shared" si="66"/>
        <v>0</v>
      </c>
      <c r="AI134">
        <f t="shared" si="66"/>
        <v>0</v>
      </c>
      <c r="AT134">
        <f t="shared" si="67"/>
        <v>-0.31577235772357715</v>
      </c>
      <c r="AU134">
        <f t="shared" si="68"/>
        <v>0</v>
      </c>
      <c r="AV134">
        <f t="shared" si="69"/>
        <v>0</v>
      </c>
      <c r="AW134">
        <f t="shared" si="70"/>
        <v>0</v>
      </c>
      <c r="AX134">
        <f t="shared" si="71"/>
        <v>0</v>
      </c>
      <c r="AY134">
        <f t="shared" si="72"/>
        <v>0</v>
      </c>
      <c r="AZ134">
        <f t="shared" si="73"/>
        <v>0</v>
      </c>
      <c r="BA134">
        <f t="shared" si="74"/>
        <v>0</v>
      </c>
      <c r="BB134">
        <f t="shared" si="75"/>
        <v>0</v>
      </c>
      <c r="BC134">
        <f t="shared" si="76"/>
        <v>0</v>
      </c>
      <c r="BD134">
        <f t="shared" si="77"/>
        <v>0</v>
      </c>
    </row>
    <row r="135" spans="1:56" x14ac:dyDescent="0.3">
      <c r="A135" t="str">
        <f>injury_attenuated!A135</f>
        <v>Dorian Finney-Smith</v>
      </c>
      <c r="B135">
        <f>injury_attenuated!B135</f>
        <v>0.25028455284552847</v>
      </c>
      <c r="C135">
        <f>injury_attenuated!C135</f>
        <v>-0.04</v>
      </c>
      <c r="D135">
        <f>injury_attenuated!D135</f>
        <v>0.15186991869918701</v>
      </c>
      <c r="E135">
        <f>injury_attenuated!E135</f>
        <v>-0.72130081300813009</v>
      </c>
      <c r="F135">
        <f>injury_attenuated!F135</f>
        <v>-2.9227642276422772E-2</v>
      </c>
      <c r="G135">
        <f>injury_attenuated!G135</f>
        <v>-0.67573170731707322</v>
      </c>
      <c r="H135">
        <f>injury_attenuated!H135</f>
        <v>-0.21601626016260164</v>
      </c>
      <c r="I135">
        <f>injury_attenuated!I135</f>
        <v>-0.44890243902439025</v>
      </c>
      <c r="J135">
        <f>injury_attenuated!J135</f>
        <v>1.0391056910569105</v>
      </c>
      <c r="K135">
        <f t="shared" si="78"/>
        <v>-0.64991869918699208</v>
      </c>
      <c r="L135">
        <f t="shared" si="79"/>
        <v>-1.7290243902439026</v>
      </c>
      <c r="M135">
        <f t="shared" si="80"/>
        <v>-1.418699186991873E-2</v>
      </c>
      <c r="N135">
        <f t="shared" si="81"/>
        <v>-0.68991869918699211</v>
      </c>
      <c r="O135">
        <f t="shared" si="82"/>
        <v>-0.2410162601626018</v>
      </c>
      <c r="P135" s="1" t="str">
        <f>VLOOKUP($A135, 'auction in'!$A$2:$C$218, 3, FALSE)</f>
        <v>_______</v>
      </c>
      <c r="Q135" s="3">
        <f>VLOOKUP($A135, 'auction in'!$A$2:$B$218, 2, FALSE)</f>
        <v>-0.11499751864148755</v>
      </c>
      <c r="R135" t="str">
        <f>trueraw!C134</f>
        <v xml:space="preserve"> SF, PF</v>
      </c>
      <c r="S135" t="str">
        <f>trueraw!D134</f>
        <v>DAL</v>
      </c>
      <c r="T135">
        <f>trueraw!E134</f>
        <v>75</v>
      </c>
      <c r="U135">
        <f>trueraw!F134</f>
        <v>28.1</v>
      </c>
      <c r="V135">
        <v>1</v>
      </c>
      <c r="W135">
        <f t="shared" si="66"/>
        <v>1</v>
      </c>
      <c r="X135">
        <f t="shared" si="66"/>
        <v>0</v>
      </c>
      <c r="Y135">
        <f t="shared" si="66"/>
        <v>0</v>
      </c>
      <c r="Z135">
        <f t="shared" si="66"/>
        <v>0</v>
      </c>
      <c r="AA135">
        <f t="shared" si="66"/>
        <v>0</v>
      </c>
      <c r="AB135">
        <f t="shared" si="66"/>
        <v>0</v>
      </c>
      <c r="AC135">
        <f t="shared" si="66"/>
        <v>0</v>
      </c>
      <c r="AD135">
        <f t="shared" si="66"/>
        <v>0</v>
      </c>
      <c r="AE135">
        <f t="shared" si="66"/>
        <v>0</v>
      </c>
      <c r="AF135">
        <f t="shared" si="66"/>
        <v>0</v>
      </c>
      <c r="AG135">
        <f t="shared" si="66"/>
        <v>0</v>
      </c>
      <c r="AH135">
        <f t="shared" si="66"/>
        <v>0</v>
      </c>
      <c r="AI135">
        <f t="shared" si="66"/>
        <v>0</v>
      </c>
      <c r="AT135">
        <f t="shared" si="67"/>
        <v>-0.68991869918699211</v>
      </c>
      <c r="AU135">
        <f t="shared" si="68"/>
        <v>0</v>
      </c>
      <c r="AV135">
        <f t="shared" si="69"/>
        <v>0</v>
      </c>
      <c r="AW135">
        <f t="shared" si="70"/>
        <v>0</v>
      </c>
      <c r="AX135">
        <f t="shared" si="71"/>
        <v>0</v>
      </c>
      <c r="AY135">
        <f t="shared" si="72"/>
        <v>0</v>
      </c>
      <c r="AZ135">
        <f t="shared" si="73"/>
        <v>0</v>
      </c>
      <c r="BA135">
        <f t="shared" si="74"/>
        <v>0</v>
      </c>
      <c r="BB135">
        <f t="shared" si="75"/>
        <v>0</v>
      </c>
      <c r="BC135">
        <f t="shared" si="76"/>
        <v>0</v>
      </c>
      <c r="BD135">
        <f t="shared" si="77"/>
        <v>0</v>
      </c>
    </row>
    <row r="136" spans="1:56" x14ac:dyDescent="0.3">
      <c r="A136" t="str">
        <f>injury_attenuated!A136</f>
        <v>Terance Mann</v>
      </c>
      <c r="B136">
        <f>injury_attenuated!B136</f>
        <v>0.41609756097560974</v>
      </c>
      <c r="C136">
        <f>injury_attenuated!C136</f>
        <v>0.69170731707317068</v>
      </c>
      <c r="D136">
        <f>injury_attenuated!D136</f>
        <v>-0.74</v>
      </c>
      <c r="E136">
        <f>injury_attenuated!E136</f>
        <v>-0.41414634146341461</v>
      </c>
      <c r="F136">
        <f>injury_attenuated!F136</f>
        <v>0.18292682926829268</v>
      </c>
      <c r="G136">
        <f>injury_attenuated!G136</f>
        <v>-0.20780487804878051</v>
      </c>
      <c r="H136">
        <f>injury_attenuated!H136</f>
        <v>-0.80146341463414628</v>
      </c>
      <c r="I136">
        <f>injury_attenuated!I136</f>
        <v>-0.57707317073170727</v>
      </c>
      <c r="J136">
        <f>injury_attenuated!J136</f>
        <v>0.82292682926829264</v>
      </c>
      <c r="K136">
        <f t="shared" si="78"/>
        <v>-1.3185365853658539</v>
      </c>
      <c r="L136">
        <f t="shared" si="79"/>
        <v>-1.4497560975609756</v>
      </c>
      <c r="M136">
        <f t="shared" si="80"/>
        <v>-0.41902439024390248</v>
      </c>
      <c r="N136">
        <f t="shared" si="81"/>
        <v>-0.62682926829268293</v>
      </c>
      <c r="O136">
        <f t="shared" si="82"/>
        <v>-4.9756097560975765E-2</v>
      </c>
      <c r="P136" s="1" t="str">
        <f>VLOOKUP($A136, 'auction in'!$A$2:$C$218, 3, FALSE)</f>
        <v>_______</v>
      </c>
      <c r="Q136" s="3">
        <f>VLOOKUP($A136, 'auction in'!$A$2:$B$218, 2, FALSE)</f>
        <v>-0.19862233253959882</v>
      </c>
      <c r="R136" t="str">
        <f>trueraw!C135</f>
        <v xml:space="preserve"> SF</v>
      </c>
      <c r="S136" t="str">
        <f>trueraw!D135</f>
        <v>LAC</v>
      </c>
      <c r="T136">
        <f>trueraw!E135</f>
        <v>76</v>
      </c>
      <c r="U136">
        <f>trueraw!F135</f>
        <v>25.7</v>
      </c>
      <c r="V136">
        <v>1</v>
      </c>
      <c r="W136">
        <f t="shared" si="66"/>
        <v>1</v>
      </c>
      <c r="X136">
        <f t="shared" si="66"/>
        <v>0</v>
      </c>
      <c r="Y136">
        <f t="shared" si="66"/>
        <v>0</v>
      </c>
      <c r="Z136">
        <f t="shared" si="66"/>
        <v>0</v>
      </c>
      <c r="AA136">
        <f t="shared" si="66"/>
        <v>0</v>
      </c>
      <c r="AB136">
        <f t="shared" si="66"/>
        <v>0</v>
      </c>
      <c r="AC136">
        <f t="shared" si="66"/>
        <v>0</v>
      </c>
      <c r="AD136">
        <f t="shared" si="66"/>
        <v>0</v>
      </c>
      <c r="AE136">
        <f t="shared" si="66"/>
        <v>0</v>
      </c>
      <c r="AF136">
        <f t="shared" si="66"/>
        <v>0</v>
      </c>
      <c r="AG136">
        <f t="shared" si="66"/>
        <v>0</v>
      </c>
      <c r="AH136">
        <f t="shared" si="66"/>
        <v>0</v>
      </c>
      <c r="AI136">
        <f t="shared" si="66"/>
        <v>0</v>
      </c>
      <c r="AT136">
        <f t="shared" si="67"/>
        <v>-0.62682926829268293</v>
      </c>
      <c r="AU136">
        <f t="shared" si="68"/>
        <v>0</v>
      </c>
      <c r="AV136">
        <f t="shared" si="69"/>
        <v>0</v>
      </c>
      <c r="AW136">
        <f t="shared" si="70"/>
        <v>0</v>
      </c>
      <c r="AX136">
        <f t="shared" si="71"/>
        <v>0</v>
      </c>
      <c r="AY136">
        <f t="shared" si="72"/>
        <v>0</v>
      </c>
      <c r="AZ136">
        <f t="shared" si="73"/>
        <v>0</v>
      </c>
      <c r="BA136">
        <f t="shared" si="74"/>
        <v>0</v>
      </c>
      <c r="BB136">
        <f t="shared" si="75"/>
        <v>0</v>
      </c>
      <c r="BC136">
        <f t="shared" si="76"/>
        <v>0</v>
      </c>
      <c r="BD136">
        <f t="shared" si="77"/>
        <v>0</v>
      </c>
    </row>
    <row r="137" spans="1:56" x14ac:dyDescent="0.3">
      <c r="A137" t="str">
        <f>injury_attenuated!A137</f>
        <v>Serge Ibaka</v>
      </c>
      <c r="B137">
        <f>injury_attenuated!B137</f>
        <v>0.75121951219512206</v>
      </c>
      <c r="C137">
        <f>injury_attenuated!C137</f>
        <v>0.30292682926829273</v>
      </c>
      <c r="D137">
        <f>injury_attenuated!D137</f>
        <v>-0.96341463414634154</v>
      </c>
      <c r="E137">
        <f>injury_attenuated!E137</f>
        <v>-0.71365853658536582</v>
      </c>
      <c r="F137">
        <f>injury_attenuated!F137</f>
        <v>0.26536585365853671</v>
      </c>
      <c r="G137">
        <f>injury_attenuated!G137</f>
        <v>-0.72341463414634155</v>
      </c>
      <c r="H137">
        <f>injury_attenuated!H137</f>
        <v>-2.1165853658536586</v>
      </c>
      <c r="I137">
        <f>injury_attenuated!I137</f>
        <v>0.8580487804878052</v>
      </c>
      <c r="J137">
        <f>injury_attenuated!J137</f>
        <v>0.84829268292682936</v>
      </c>
      <c r="K137">
        <f t="shared" si="78"/>
        <v>-1.794146341463414</v>
      </c>
      <c r="L137">
        <f t="shared" si="79"/>
        <v>-2.3395121951219511</v>
      </c>
      <c r="M137">
        <f t="shared" si="80"/>
        <v>-0.76780487804878006</v>
      </c>
      <c r="N137">
        <f t="shared" si="81"/>
        <v>-1.4912195121951217</v>
      </c>
      <c r="O137">
        <f t="shared" si="82"/>
        <v>-2.3492682926829271</v>
      </c>
      <c r="P137" s="1" t="str">
        <f>VLOOKUP($A137, 'auction in'!$A$2:$C$218, 3, FALSE)</f>
        <v>_______</v>
      </c>
      <c r="Q137" s="3">
        <f>VLOOKUP($A137, 'auction in'!$A$2:$B$218, 2, FALSE)</f>
        <v>-0.20791397852827465</v>
      </c>
      <c r="R137" t="str">
        <f>trueraw!C136</f>
        <v xml:space="preserve"> C, PF</v>
      </c>
      <c r="S137" t="str">
        <f>trueraw!D136</f>
        <v>LAC</v>
      </c>
      <c r="T137">
        <f>trueraw!E136</f>
        <v>64</v>
      </c>
      <c r="U137">
        <f>trueraw!F136</f>
        <v>22</v>
      </c>
      <c r="V137">
        <v>1</v>
      </c>
      <c r="W137">
        <f t="shared" si="66"/>
        <v>1</v>
      </c>
      <c r="X137">
        <f t="shared" si="66"/>
        <v>0</v>
      </c>
      <c r="Y137">
        <f t="shared" si="66"/>
        <v>0</v>
      </c>
      <c r="Z137">
        <f t="shared" si="66"/>
        <v>0</v>
      </c>
      <c r="AA137">
        <f t="shared" si="66"/>
        <v>0</v>
      </c>
      <c r="AB137">
        <f t="shared" si="66"/>
        <v>0</v>
      </c>
      <c r="AC137">
        <f t="shared" si="66"/>
        <v>0</v>
      </c>
      <c r="AD137">
        <f t="shared" si="66"/>
        <v>0</v>
      </c>
      <c r="AE137">
        <f t="shared" si="66"/>
        <v>0</v>
      </c>
      <c r="AF137">
        <f t="shared" si="66"/>
        <v>0</v>
      </c>
      <c r="AG137">
        <f t="shared" si="66"/>
        <v>0</v>
      </c>
      <c r="AH137">
        <f t="shared" si="66"/>
        <v>0</v>
      </c>
      <c r="AI137">
        <f t="shared" si="66"/>
        <v>0</v>
      </c>
      <c r="AT137">
        <f t="shared" si="67"/>
        <v>-1.4912195121951217</v>
      </c>
      <c r="AU137">
        <f t="shared" si="68"/>
        <v>0</v>
      </c>
      <c r="AV137">
        <f t="shared" si="69"/>
        <v>0</v>
      </c>
      <c r="AW137">
        <f t="shared" si="70"/>
        <v>0</v>
      </c>
      <c r="AX137">
        <f t="shared" si="71"/>
        <v>0</v>
      </c>
      <c r="AY137">
        <f t="shared" si="72"/>
        <v>0</v>
      </c>
      <c r="AZ137">
        <f t="shared" si="73"/>
        <v>0</v>
      </c>
      <c r="BA137">
        <f t="shared" si="74"/>
        <v>0</v>
      </c>
      <c r="BB137">
        <f t="shared" si="75"/>
        <v>0</v>
      </c>
      <c r="BC137">
        <f t="shared" si="76"/>
        <v>0</v>
      </c>
      <c r="BD137">
        <f t="shared" si="77"/>
        <v>0</v>
      </c>
    </row>
    <row r="138" spans="1:56" x14ac:dyDescent="0.3">
      <c r="A138" t="str">
        <f>injury_attenuated!A138</f>
        <v>Jalen Suggs</v>
      </c>
      <c r="B138">
        <f>injury_attenuated!B138</f>
        <v>-0.53963414634146334</v>
      </c>
      <c r="C138">
        <f>injury_attenuated!C138</f>
        <v>-0.29048780487804876</v>
      </c>
      <c r="D138">
        <f>injury_attenuated!D138</f>
        <v>-0.37036585365853658</v>
      </c>
      <c r="E138">
        <f>injury_attenuated!E138</f>
        <v>0.16500000000000004</v>
      </c>
      <c r="F138">
        <f>injury_attenuated!F138</f>
        <v>-0.3812195121951219</v>
      </c>
      <c r="G138">
        <f>injury_attenuated!G138</f>
        <v>1.2804878048780486</v>
      </c>
      <c r="H138">
        <f>injury_attenuated!H138</f>
        <v>1.3540243902439024</v>
      </c>
      <c r="I138">
        <f>injury_attenuated!I138</f>
        <v>-0.6198780487804878</v>
      </c>
      <c r="J138">
        <f>injury_attenuated!J138</f>
        <v>-1.4720731707317074</v>
      </c>
      <c r="K138">
        <f t="shared" si="78"/>
        <v>-0.58365853658536593</v>
      </c>
      <c r="L138">
        <f t="shared" si="79"/>
        <v>0.59792682926829266</v>
      </c>
      <c r="M138">
        <f t="shared" si="80"/>
        <v>-2.1546341463414631</v>
      </c>
      <c r="N138">
        <f t="shared" si="81"/>
        <v>-0.87414634146341474</v>
      </c>
      <c r="O138">
        <f t="shared" si="82"/>
        <v>-0.25426829268292694</v>
      </c>
      <c r="P138" s="1" t="str">
        <f>VLOOKUP($A138, 'auction in'!$A$2:$C$218, 3, FALSE)</f>
        <v>_______</v>
      </c>
      <c r="Q138" s="3">
        <f>VLOOKUP($A138, 'auction in'!$A$2:$B$218, 2, FALSE)</f>
        <v>3</v>
      </c>
      <c r="R138" t="str">
        <f>trueraw!C137</f>
        <v xml:space="preserve"> PG, SG</v>
      </c>
      <c r="S138" t="str">
        <f>trueraw!D137</f>
        <v>ORL</v>
      </c>
      <c r="T138">
        <f>trueraw!E137</f>
        <v>73</v>
      </c>
      <c r="U138">
        <f>trueraw!F137</f>
        <v>31.2</v>
      </c>
      <c r="V138">
        <v>1</v>
      </c>
      <c r="W138">
        <f t="shared" si="66"/>
        <v>1</v>
      </c>
      <c r="X138">
        <f t="shared" si="66"/>
        <v>0</v>
      </c>
      <c r="Y138">
        <f t="shared" ref="W138:AG161" si="83">IF(EXACT($P138, Y$2), 1, 0)</f>
        <v>0</v>
      </c>
      <c r="Z138">
        <f t="shared" si="83"/>
        <v>0</v>
      </c>
      <c r="AA138">
        <f t="shared" si="83"/>
        <v>0</v>
      </c>
      <c r="AB138">
        <f t="shared" si="83"/>
        <v>0</v>
      </c>
      <c r="AC138">
        <f t="shared" si="83"/>
        <v>0</v>
      </c>
      <c r="AD138">
        <f t="shared" si="83"/>
        <v>0</v>
      </c>
      <c r="AE138">
        <f t="shared" si="83"/>
        <v>0</v>
      </c>
      <c r="AF138">
        <f t="shared" si="83"/>
        <v>0</v>
      </c>
      <c r="AG138">
        <f t="shared" si="83"/>
        <v>0</v>
      </c>
      <c r="AH138">
        <f t="shared" si="66"/>
        <v>0</v>
      </c>
      <c r="AI138">
        <f t="shared" si="66"/>
        <v>0</v>
      </c>
      <c r="AT138">
        <f t="shared" si="67"/>
        <v>-0.87414634146341474</v>
      </c>
      <c r="AU138">
        <f t="shared" si="68"/>
        <v>0</v>
      </c>
      <c r="AV138">
        <f t="shared" si="69"/>
        <v>0</v>
      </c>
      <c r="AW138">
        <f t="shared" si="70"/>
        <v>0</v>
      </c>
      <c r="AX138">
        <f t="shared" si="71"/>
        <v>0</v>
      </c>
      <c r="AY138">
        <f t="shared" si="72"/>
        <v>0</v>
      </c>
      <c r="AZ138">
        <f t="shared" si="73"/>
        <v>0</v>
      </c>
      <c r="BA138">
        <f t="shared" si="74"/>
        <v>0</v>
      </c>
      <c r="BB138">
        <f t="shared" si="75"/>
        <v>0</v>
      </c>
      <c r="BC138">
        <f t="shared" si="76"/>
        <v>0</v>
      </c>
      <c r="BD138">
        <f t="shared" si="77"/>
        <v>0</v>
      </c>
    </row>
    <row r="139" spans="1:56" x14ac:dyDescent="0.3">
      <c r="A139" t="str">
        <f>injury_attenuated!A139</f>
        <v>Royce O'Neale</v>
      </c>
      <c r="B139">
        <f>injury_attenuated!B139</f>
        <v>-8.975609756097562E-2</v>
      </c>
      <c r="C139">
        <f>injury_attenuated!C139</f>
        <v>0.21260162601626018</v>
      </c>
      <c r="D139">
        <f>injury_attenuated!D139</f>
        <v>-0.25617886178861793</v>
      </c>
      <c r="E139">
        <f>injury_attenuated!E139</f>
        <v>-1.0807723577235773</v>
      </c>
      <c r="F139">
        <f>injury_attenuated!F139</f>
        <v>0.66056910569105698</v>
      </c>
      <c r="G139">
        <f>injury_attenuated!G139</f>
        <v>-0.20939024390243904</v>
      </c>
      <c r="H139">
        <f>injury_attenuated!H139</f>
        <v>-0.35203252032520327</v>
      </c>
      <c r="I139">
        <f>injury_attenuated!I139</f>
        <v>-0.1574390243902439</v>
      </c>
      <c r="J139">
        <f>injury_attenuated!J139</f>
        <v>0.52418699186991868</v>
      </c>
      <c r="K139">
        <f t="shared" si="78"/>
        <v>-0.9608130081300813</v>
      </c>
      <c r="L139">
        <f t="shared" si="79"/>
        <v>-1.2723983739837399</v>
      </c>
      <c r="M139">
        <f t="shared" si="80"/>
        <v>-0.53882113821138211</v>
      </c>
      <c r="N139">
        <f t="shared" si="81"/>
        <v>-0.74821138211382121</v>
      </c>
      <c r="O139">
        <f t="shared" si="82"/>
        <v>-0.59077235772357728</v>
      </c>
      <c r="P139" s="1" t="str">
        <f>VLOOKUP($A139, 'auction in'!$A$2:$C$218, 3, FALSE)</f>
        <v>_______</v>
      </c>
      <c r="Q139" s="3">
        <f>VLOOKUP($A139, 'auction in'!$A$2:$B$218, 2, FALSE)</f>
        <v>4</v>
      </c>
      <c r="R139" t="str">
        <f>trueraw!C138</f>
        <v>SF, PF</v>
      </c>
      <c r="S139" t="str">
        <f>trueraw!D138</f>
        <v>UTA</v>
      </c>
      <c r="T139">
        <f>trueraw!E138</f>
        <v>75</v>
      </c>
      <c r="U139">
        <f>trueraw!F138</f>
        <v>31.4</v>
      </c>
      <c r="V139">
        <v>1</v>
      </c>
      <c r="W139">
        <f t="shared" si="83"/>
        <v>1</v>
      </c>
      <c r="X139">
        <f t="shared" si="83"/>
        <v>0</v>
      </c>
      <c r="Y139">
        <f t="shared" si="83"/>
        <v>0</v>
      </c>
      <c r="Z139">
        <f t="shared" si="83"/>
        <v>0</v>
      </c>
      <c r="AA139">
        <f t="shared" si="83"/>
        <v>0</v>
      </c>
      <c r="AB139">
        <f t="shared" si="83"/>
        <v>0</v>
      </c>
      <c r="AC139">
        <f t="shared" si="83"/>
        <v>0</v>
      </c>
      <c r="AD139">
        <f t="shared" si="83"/>
        <v>0</v>
      </c>
      <c r="AE139">
        <f t="shared" si="83"/>
        <v>0</v>
      </c>
      <c r="AF139">
        <f t="shared" si="83"/>
        <v>0</v>
      </c>
      <c r="AG139">
        <f t="shared" si="83"/>
        <v>0</v>
      </c>
      <c r="AH139">
        <f t="shared" ref="AH139:AI202" si="84">IF(EXACT($P139, AH$2), 1, 0)</f>
        <v>0</v>
      </c>
      <c r="AI139">
        <f t="shared" si="84"/>
        <v>0</v>
      </c>
      <c r="AT139">
        <f t="shared" si="67"/>
        <v>-0.74821138211382121</v>
      </c>
      <c r="AU139">
        <f t="shared" si="68"/>
        <v>0</v>
      </c>
      <c r="AV139">
        <f t="shared" si="69"/>
        <v>0</v>
      </c>
      <c r="AW139">
        <f t="shared" si="70"/>
        <v>0</v>
      </c>
      <c r="AX139">
        <f t="shared" si="71"/>
        <v>0</v>
      </c>
      <c r="AY139">
        <f t="shared" si="72"/>
        <v>0</v>
      </c>
      <c r="AZ139">
        <f t="shared" si="73"/>
        <v>0</v>
      </c>
      <c r="BA139">
        <f t="shared" si="74"/>
        <v>0</v>
      </c>
      <c r="BB139">
        <f t="shared" si="75"/>
        <v>0</v>
      </c>
      <c r="BC139">
        <f t="shared" si="76"/>
        <v>0</v>
      </c>
      <c r="BD139">
        <f t="shared" si="77"/>
        <v>0</v>
      </c>
    </row>
    <row r="140" spans="1:56" x14ac:dyDescent="0.3">
      <c r="A140" t="str">
        <f>injury_attenuated!A140</f>
        <v>Lauri Markkanen</v>
      </c>
      <c r="B140">
        <f>injury_attenuated!B140</f>
        <v>0.33544715447154472</v>
      </c>
      <c r="C140">
        <f>injury_attenuated!C140</f>
        <v>0.39382113821138215</v>
      </c>
      <c r="D140">
        <f>injury_attenuated!D140</f>
        <v>0.40211382113821142</v>
      </c>
      <c r="E140">
        <f>injury_attenuated!E140</f>
        <v>-0.18130081300813009</v>
      </c>
      <c r="F140">
        <f>injury_attenuated!F140</f>
        <v>-4.4715447154471538E-2</v>
      </c>
      <c r="G140">
        <f>injury_attenuated!G140</f>
        <v>-1.0809756097560976</v>
      </c>
      <c r="H140">
        <f>injury_attenuated!H140</f>
        <v>-1.2573983739837398</v>
      </c>
      <c r="I140">
        <f>injury_attenuated!I140</f>
        <v>-0.65869918699187002</v>
      </c>
      <c r="J140">
        <f>injury_attenuated!J140</f>
        <v>0.81642276422764237</v>
      </c>
      <c r="K140">
        <f t="shared" si="78"/>
        <v>-1.6691056910569104</v>
      </c>
      <c r="L140">
        <f t="shared" si="79"/>
        <v>-2.0917073170731708</v>
      </c>
      <c r="M140">
        <f t="shared" si="80"/>
        <v>-0.19430894308943081</v>
      </c>
      <c r="N140">
        <f t="shared" si="81"/>
        <v>-1.2752845528455286</v>
      </c>
      <c r="O140">
        <f t="shared" si="82"/>
        <v>-0.61658536585365853</v>
      </c>
      <c r="P140" s="1" t="str">
        <f>VLOOKUP($A140, 'auction in'!$A$2:$C$218, 3, FALSE)</f>
        <v>_______</v>
      </c>
      <c r="Q140" s="3">
        <f>VLOOKUP($A140, 'auction in'!$A$2:$B$218, 2, FALSE)</f>
        <v>-0.5219716129456291</v>
      </c>
      <c r="R140" t="str">
        <f>trueraw!C139</f>
        <v xml:space="preserve"> PF</v>
      </c>
      <c r="S140" t="str">
        <f>trueraw!D139</f>
        <v>CLE</v>
      </c>
      <c r="T140">
        <f>trueraw!E139</f>
        <v>68</v>
      </c>
      <c r="U140">
        <f>trueraw!F139</f>
        <v>27.4</v>
      </c>
      <c r="V140">
        <v>1</v>
      </c>
      <c r="W140">
        <f t="shared" si="83"/>
        <v>1</v>
      </c>
      <c r="X140">
        <f t="shared" si="83"/>
        <v>0</v>
      </c>
      <c r="Y140">
        <f t="shared" si="83"/>
        <v>0</v>
      </c>
      <c r="Z140">
        <f t="shared" si="83"/>
        <v>0</v>
      </c>
      <c r="AA140">
        <f t="shared" si="83"/>
        <v>0</v>
      </c>
      <c r="AB140">
        <f t="shared" si="83"/>
        <v>0</v>
      </c>
      <c r="AC140">
        <f t="shared" si="83"/>
        <v>0</v>
      </c>
      <c r="AD140">
        <f t="shared" si="83"/>
        <v>0</v>
      </c>
      <c r="AE140">
        <f t="shared" si="83"/>
        <v>0</v>
      </c>
      <c r="AF140">
        <f t="shared" si="83"/>
        <v>0</v>
      </c>
      <c r="AG140">
        <f t="shared" si="83"/>
        <v>0</v>
      </c>
      <c r="AH140">
        <f t="shared" si="84"/>
        <v>0</v>
      </c>
      <c r="AI140">
        <f t="shared" si="84"/>
        <v>0</v>
      </c>
      <c r="AT140">
        <f t="shared" si="67"/>
        <v>-1.2752845528455286</v>
      </c>
      <c r="AU140">
        <f t="shared" si="68"/>
        <v>0</v>
      </c>
      <c r="AV140">
        <f t="shared" si="69"/>
        <v>0</v>
      </c>
      <c r="AW140">
        <f t="shared" si="70"/>
        <v>0</v>
      </c>
      <c r="AX140">
        <f t="shared" si="71"/>
        <v>0</v>
      </c>
      <c r="AY140">
        <f t="shared" si="72"/>
        <v>0</v>
      </c>
      <c r="AZ140">
        <f t="shared" si="73"/>
        <v>0</v>
      </c>
      <c r="BA140">
        <f t="shared" si="74"/>
        <v>0</v>
      </c>
      <c r="BB140">
        <f t="shared" si="75"/>
        <v>0</v>
      </c>
      <c r="BC140">
        <f t="shared" si="76"/>
        <v>0</v>
      </c>
      <c r="BD140">
        <f t="shared" si="77"/>
        <v>0</v>
      </c>
    </row>
    <row r="141" spans="1:56" x14ac:dyDescent="0.3">
      <c r="A141" t="str">
        <f>injury_attenuated!A141</f>
        <v>Derrick Rose</v>
      </c>
      <c r="B141">
        <f>injury_attenuated!B141</f>
        <v>0.14829268292682929</v>
      </c>
      <c r="C141">
        <f>injury_attenuated!C141</f>
        <v>0.88158536585365843</v>
      </c>
      <c r="D141">
        <f>injury_attenuated!D141</f>
        <v>-0.98004065040650412</v>
      </c>
      <c r="E141">
        <f>injury_attenuated!E141</f>
        <v>-0.2702439024390243</v>
      </c>
      <c r="F141">
        <f>injury_attenuated!F141</f>
        <v>-1.2700813008130081</v>
      </c>
      <c r="G141">
        <f>injury_attenuated!G141</f>
        <v>0.34743902439024388</v>
      </c>
      <c r="H141">
        <f>injury_attenuated!H141</f>
        <v>-0.23345528455284548</v>
      </c>
      <c r="I141">
        <f>injury_attenuated!I141</f>
        <v>-0.55166666666666664</v>
      </c>
      <c r="J141">
        <f>injury_attenuated!J141</f>
        <v>0.36085365853658535</v>
      </c>
      <c r="K141">
        <f t="shared" si="78"/>
        <v>-2.4489024390243901</v>
      </c>
      <c r="L141">
        <f t="shared" si="79"/>
        <v>-1.9281707317073171</v>
      </c>
      <c r="M141">
        <f t="shared" si="80"/>
        <v>-1.9147560975609754</v>
      </c>
      <c r="N141">
        <f t="shared" si="81"/>
        <v>-1.5673170731707318</v>
      </c>
      <c r="O141">
        <f t="shared" si="82"/>
        <v>-1.015650406504065</v>
      </c>
      <c r="P141" s="1" t="str">
        <f>VLOOKUP($A141, 'auction in'!$A$2:$C$218, 3, FALSE)</f>
        <v>_______</v>
      </c>
      <c r="Q141" s="3">
        <f>VLOOKUP($A141, 'auction in'!$A$2:$B$218, 2, FALSE)</f>
        <v>-0.77842104223317277</v>
      </c>
      <c r="R141" t="str">
        <f>trueraw!C140</f>
        <v xml:space="preserve"> PG</v>
      </c>
      <c r="S141" t="str">
        <f>trueraw!D140</f>
        <v>NYK</v>
      </c>
      <c r="T141">
        <f>trueraw!E140</f>
        <v>65</v>
      </c>
      <c r="U141">
        <f>trueraw!F140</f>
        <v>23.2</v>
      </c>
      <c r="V141">
        <v>1</v>
      </c>
      <c r="W141">
        <f t="shared" si="83"/>
        <v>1</v>
      </c>
      <c r="X141">
        <f t="shared" si="83"/>
        <v>0</v>
      </c>
      <c r="Y141">
        <f t="shared" si="83"/>
        <v>0</v>
      </c>
      <c r="Z141">
        <f t="shared" si="83"/>
        <v>0</v>
      </c>
      <c r="AA141">
        <f t="shared" si="83"/>
        <v>0</v>
      </c>
      <c r="AB141">
        <f t="shared" si="83"/>
        <v>0</v>
      </c>
      <c r="AC141">
        <f t="shared" si="83"/>
        <v>0</v>
      </c>
      <c r="AD141">
        <f t="shared" si="83"/>
        <v>0</v>
      </c>
      <c r="AE141">
        <f t="shared" si="83"/>
        <v>0</v>
      </c>
      <c r="AF141">
        <f t="shared" si="83"/>
        <v>0</v>
      </c>
      <c r="AG141">
        <f t="shared" si="83"/>
        <v>0</v>
      </c>
      <c r="AH141">
        <f t="shared" si="84"/>
        <v>0</v>
      </c>
      <c r="AI141">
        <f t="shared" si="84"/>
        <v>0</v>
      </c>
      <c r="AT141">
        <f t="shared" si="67"/>
        <v>-1.5673170731707318</v>
      </c>
      <c r="AU141">
        <f t="shared" si="68"/>
        <v>0</v>
      </c>
      <c r="AV141">
        <f t="shared" si="69"/>
        <v>0</v>
      </c>
      <c r="AW141">
        <f t="shared" si="70"/>
        <v>0</v>
      </c>
      <c r="AX141">
        <f t="shared" si="71"/>
        <v>0</v>
      </c>
      <c r="AY141">
        <f t="shared" si="72"/>
        <v>0</v>
      </c>
      <c r="AZ141">
        <f t="shared" si="73"/>
        <v>0</v>
      </c>
      <c r="BA141">
        <f t="shared" si="74"/>
        <v>0</v>
      </c>
      <c r="BB141">
        <f t="shared" si="75"/>
        <v>0</v>
      </c>
      <c r="BC141">
        <f t="shared" si="76"/>
        <v>0</v>
      </c>
      <c r="BD141">
        <f t="shared" si="77"/>
        <v>0</v>
      </c>
    </row>
    <row r="142" spans="1:56" x14ac:dyDescent="0.3">
      <c r="A142" t="str">
        <f>injury_attenuated!A142</f>
        <v>Facundo Campazzo</v>
      </c>
      <c r="B142">
        <f>injury_attenuated!B142</f>
        <v>-0.67451219512195115</v>
      </c>
      <c r="C142">
        <f>injury_attenuated!C142</f>
        <v>0.52841463414634149</v>
      </c>
      <c r="D142">
        <f>injury_attenuated!D142</f>
        <v>-0.35109756097560973</v>
      </c>
      <c r="E142">
        <f>injury_attenuated!E142</f>
        <v>-1.0392682926829269</v>
      </c>
      <c r="F142">
        <f>injury_attenuated!F142</f>
        <v>-1.151951219512195</v>
      </c>
      <c r="G142">
        <f>injury_attenuated!G142</f>
        <v>0.70243902439024386</v>
      </c>
      <c r="H142">
        <f>injury_attenuated!H142</f>
        <v>1.3347560975609756</v>
      </c>
      <c r="I142">
        <f>injury_attenuated!I142</f>
        <v>-0.74512195121951219</v>
      </c>
      <c r="J142">
        <f>injury_attenuated!J142</f>
        <v>0.40658536585365856</v>
      </c>
      <c r="K142">
        <f t="shared" si="78"/>
        <v>-1.5181707317073168</v>
      </c>
      <c r="L142">
        <f t="shared" si="79"/>
        <v>-1.3963414634146343</v>
      </c>
      <c r="M142">
        <f t="shared" si="80"/>
        <v>-1.6921951219512197</v>
      </c>
      <c r="N142">
        <f t="shared" si="81"/>
        <v>-0.98975609756097571</v>
      </c>
      <c r="O142">
        <f t="shared" si="82"/>
        <v>-0.24463414634146352</v>
      </c>
      <c r="P142" s="1" t="str">
        <f>VLOOKUP($A142, 'auction in'!$A$2:$C$218, 3, FALSE)</f>
        <v>_______</v>
      </c>
      <c r="Q142" s="3">
        <f>VLOOKUP($A142, 'auction in'!$A$2:$B$218, 2, FALSE)</f>
        <v>-1.0162871795433546</v>
      </c>
      <c r="R142" t="str">
        <f>trueraw!C141</f>
        <v xml:space="preserve"> PG</v>
      </c>
      <c r="S142" t="str">
        <f>trueraw!D141</f>
        <v>DEN</v>
      </c>
      <c r="T142">
        <f>trueraw!E141</f>
        <v>73</v>
      </c>
      <c r="U142">
        <f>trueraw!F141</f>
        <v>26.1</v>
      </c>
      <c r="V142">
        <v>1</v>
      </c>
      <c r="W142">
        <f t="shared" si="83"/>
        <v>1</v>
      </c>
      <c r="X142">
        <f t="shared" si="83"/>
        <v>0</v>
      </c>
      <c r="Y142">
        <f t="shared" si="83"/>
        <v>0</v>
      </c>
      <c r="Z142">
        <f t="shared" si="83"/>
        <v>0</v>
      </c>
      <c r="AA142">
        <f t="shared" si="83"/>
        <v>0</v>
      </c>
      <c r="AB142">
        <f t="shared" si="83"/>
        <v>0</v>
      </c>
      <c r="AC142">
        <f t="shared" si="83"/>
        <v>0</v>
      </c>
      <c r="AD142">
        <f t="shared" si="83"/>
        <v>0</v>
      </c>
      <c r="AE142">
        <f t="shared" si="83"/>
        <v>0</v>
      </c>
      <c r="AF142">
        <f t="shared" si="83"/>
        <v>0</v>
      </c>
      <c r="AG142">
        <f t="shared" si="83"/>
        <v>0</v>
      </c>
      <c r="AH142">
        <f t="shared" si="84"/>
        <v>0</v>
      </c>
      <c r="AI142">
        <f t="shared" si="84"/>
        <v>0</v>
      </c>
      <c r="AT142">
        <f t="shared" si="67"/>
        <v>-0.98975609756097571</v>
      </c>
      <c r="AU142">
        <f t="shared" si="68"/>
        <v>0</v>
      </c>
      <c r="AV142">
        <f t="shared" si="69"/>
        <v>0</v>
      </c>
      <c r="AW142">
        <f t="shared" si="70"/>
        <v>0</v>
      </c>
      <c r="AX142">
        <f t="shared" si="71"/>
        <v>0</v>
      </c>
      <c r="AY142">
        <f t="shared" si="72"/>
        <v>0</v>
      </c>
      <c r="AZ142">
        <f t="shared" si="73"/>
        <v>0</v>
      </c>
      <c r="BA142">
        <f t="shared" si="74"/>
        <v>0</v>
      </c>
      <c r="BB142">
        <f t="shared" si="75"/>
        <v>0</v>
      </c>
      <c r="BC142">
        <f t="shared" si="76"/>
        <v>0</v>
      </c>
      <c r="BD142">
        <f t="shared" si="77"/>
        <v>0</v>
      </c>
    </row>
    <row r="143" spans="1:56" x14ac:dyDescent="0.3">
      <c r="A143" t="str">
        <f>injury_attenuated!A143</f>
        <v>Jeremy Lamb</v>
      </c>
      <c r="B143">
        <f>injury_attenuated!B143</f>
        <v>-0.37739837398373982</v>
      </c>
      <c r="C143">
        <f>injury_attenuated!C143</f>
        <v>0.71577235772357728</v>
      </c>
      <c r="D143">
        <f>injury_attenuated!D143</f>
        <v>-0.6079674796747967</v>
      </c>
      <c r="E143">
        <f>injury_attenuated!E143</f>
        <v>-0.90195121951219503</v>
      </c>
      <c r="F143">
        <f>injury_attenuated!F143</f>
        <v>-0.91300813008130066</v>
      </c>
      <c r="G143">
        <f>injury_attenuated!G143</f>
        <v>-0.88943089430894295</v>
      </c>
      <c r="H143">
        <f>injury_attenuated!H143</f>
        <v>-0.4619512195121952</v>
      </c>
      <c r="I143">
        <f>injury_attenuated!I143</f>
        <v>5.3170731707317037E-2</v>
      </c>
      <c r="J143">
        <f>injury_attenuated!J143</f>
        <v>1.4089430894308943</v>
      </c>
      <c r="K143">
        <f t="shared" si="78"/>
        <v>-2.6895934959349588</v>
      </c>
      <c r="L143">
        <f t="shared" si="79"/>
        <v>-3.3827642276422756</v>
      </c>
      <c r="M143">
        <f t="shared" si="80"/>
        <v>-1.0843902439024387</v>
      </c>
      <c r="N143">
        <f t="shared" si="81"/>
        <v>-1.9738211382113813</v>
      </c>
      <c r="O143">
        <f t="shared" si="82"/>
        <v>-2.0269918699186986</v>
      </c>
      <c r="P143" s="1" t="str">
        <f>VLOOKUP($A143, 'auction in'!$A$2:$C$218, 3, FALSE)</f>
        <v>_______</v>
      </c>
      <c r="Q143" s="3">
        <f>VLOOKUP($A143, 'auction in'!$A$2:$B$218, 2, FALSE)</f>
        <v>-1.2114117453056172</v>
      </c>
      <c r="R143" t="str">
        <f>trueraw!C142</f>
        <v xml:space="preserve"> SG, SF</v>
      </c>
      <c r="S143" t="str">
        <f>trueraw!D142</f>
        <v>IND</v>
      </c>
      <c r="T143">
        <f>trueraw!E142</f>
        <v>60</v>
      </c>
      <c r="U143">
        <f>trueraw!F142</f>
        <v>20.399999999999999</v>
      </c>
      <c r="V143">
        <v>1</v>
      </c>
      <c r="W143">
        <f t="shared" si="83"/>
        <v>1</v>
      </c>
      <c r="X143">
        <f t="shared" si="83"/>
        <v>0</v>
      </c>
      <c r="Y143">
        <f t="shared" si="83"/>
        <v>0</v>
      </c>
      <c r="Z143">
        <f t="shared" si="83"/>
        <v>0</v>
      </c>
      <c r="AA143">
        <f t="shared" si="83"/>
        <v>0</v>
      </c>
      <c r="AB143">
        <f t="shared" si="83"/>
        <v>0</v>
      </c>
      <c r="AC143">
        <f t="shared" si="83"/>
        <v>0</v>
      </c>
      <c r="AD143">
        <f t="shared" si="83"/>
        <v>0</v>
      </c>
      <c r="AE143">
        <f t="shared" si="83"/>
        <v>0</v>
      </c>
      <c r="AF143">
        <f t="shared" si="83"/>
        <v>0</v>
      </c>
      <c r="AG143">
        <f t="shared" si="83"/>
        <v>0</v>
      </c>
      <c r="AH143">
        <f t="shared" si="84"/>
        <v>0</v>
      </c>
      <c r="AI143">
        <f t="shared" si="84"/>
        <v>0</v>
      </c>
      <c r="AT143">
        <f t="shared" si="67"/>
        <v>-1.9738211382113813</v>
      </c>
      <c r="AU143">
        <f t="shared" si="68"/>
        <v>0</v>
      </c>
      <c r="AV143">
        <f t="shared" si="69"/>
        <v>0</v>
      </c>
      <c r="AW143">
        <f t="shared" si="70"/>
        <v>0</v>
      </c>
      <c r="AX143">
        <f t="shared" si="71"/>
        <v>0</v>
      </c>
      <c r="AY143">
        <f t="shared" si="72"/>
        <v>0</v>
      </c>
      <c r="AZ143">
        <f t="shared" si="73"/>
        <v>0</v>
      </c>
      <c r="BA143">
        <f t="shared" si="74"/>
        <v>0</v>
      </c>
      <c r="BB143">
        <f t="shared" si="75"/>
        <v>0</v>
      </c>
      <c r="BC143">
        <f t="shared" si="76"/>
        <v>0</v>
      </c>
      <c r="BD143">
        <f t="shared" si="77"/>
        <v>0</v>
      </c>
    </row>
    <row r="144" spans="1:56" x14ac:dyDescent="0.3">
      <c r="A144" t="str">
        <f>injury_attenuated!A144</f>
        <v>Will Barton</v>
      </c>
      <c r="B144">
        <f>injury_attenuated!B144</f>
        <v>-0.71975609756097558</v>
      </c>
      <c r="C144">
        <f>injury_attenuated!C144</f>
        <v>9.3170731707317073E-2</v>
      </c>
      <c r="D144">
        <f>injury_attenuated!D144</f>
        <v>7.4634146341463425E-2</v>
      </c>
      <c r="E144">
        <f>injury_attenuated!E144</f>
        <v>0.11000000000000004</v>
      </c>
      <c r="F144">
        <f>injury_attenuated!F144</f>
        <v>-0.47585365853658529</v>
      </c>
      <c r="G144">
        <f>injury_attenuated!G144</f>
        <v>0.17146341463414635</v>
      </c>
      <c r="H144">
        <f>injury_attenuated!H144</f>
        <v>-4.6829268292682913E-2</v>
      </c>
      <c r="I144">
        <f>injury_attenuated!I144</f>
        <v>-0.37682926829268293</v>
      </c>
      <c r="J144">
        <f>injury_attenuated!J144</f>
        <v>-9.3414634146341435E-2</v>
      </c>
      <c r="K144">
        <f t="shared" si="78"/>
        <v>-1.3565853658536584</v>
      </c>
      <c r="L144">
        <f t="shared" si="79"/>
        <v>-1.17</v>
      </c>
      <c r="M144">
        <f t="shared" si="80"/>
        <v>-1.4348780487804877</v>
      </c>
      <c r="N144">
        <f t="shared" si="81"/>
        <v>-1.2634146341463413</v>
      </c>
      <c r="O144">
        <f t="shared" si="82"/>
        <v>-0.88658536585365832</v>
      </c>
      <c r="P144" s="1" t="str">
        <f>VLOOKUP($A144, 'auction in'!$A$2:$C$218, 3, FALSE)</f>
        <v>_______</v>
      </c>
      <c r="Q144" s="3">
        <f>VLOOKUP($A144, 'auction in'!$A$2:$B$218, 2, FALSE)</f>
        <v>-1.3712280563108972</v>
      </c>
      <c r="R144" t="str">
        <f>trueraw!C143</f>
        <v>SF</v>
      </c>
      <c r="S144" t="str">
        <f>trueraw!D143</f>
        <v>DEN</v>
      </c>
      <c r="T144">
        <f>trueraw!E143</f>
        <v>70</v>
      </c>
      <c r="U144">
        <f>trueraw!F143</f>
        <v>32.5</v>
      </c>
      <c r="V144">
        <v>1</v>
      </c>
      <c r="W144">
        <f t="shared" si="83"/>
        <v>1</v>
      </c>
      <c r="X144">
        <f t="shared" si="83"/>
        <v>0</v>
      </c>
      <c r="Y144">
        <f t="shared" si="83"/>
        <v>0</v>
      </c>
      <c r="Z144">
        <f t="shared" si="83"/>
        <v>0</v>
      </c>
      <c r="AA144">
        <f t="shared" si="83"/>
        <v>0</v>
      </c>
      <c r="AB144">
        <f t="shared" si="83"/>
        <v>0</v>
      </c>
      <c r="AC144">
        <f t="shared" si="83"/>
        <v>0</v>
      </c>
      <c r="AD144">
        <f t="shared" si="83"/>
        <v>0</v>
      </c>
      <c r="AE144">
        <f t="shared" si="83"/>
        <v>0</v>
      </c>
      <c r="AF144">
        <f t="shared" si="83"/>
        <v>0</v>
      </c>
      <c r="AG144">
        <f t="shared" si="83"/>
        <v>0</v>
      </c>
      <c r="AH144">
        <f t="shared" si="84"/>
        <v>0</v>
      </c>
      <c r="AI144">
        <f t="shared" si="84"/>
        <v>0</v>
      </c>
      <c r="AT144">
        <f t="shared" si="67"/>
        <v>-1.2634146341463413</v>
      </c>
      <c r="AU144">
        <f t="shared" si="68"/>
        <v>0</v>
      </c>
      <c r="AV144">
        <f t="shared" si="69"/>
        <v>0</v>
      </c>
      <c r="AW144">
        <f t="shared" si="70"/>
        <v>0</v>
      </c>
      <c r="AX144">
        <f t="shared" si="71"/>
        <v>0</v>
      </c>
      <c r="AY144">
        <f t="shared" si="72"/>
        <v>0</v>
      </c>
      <c r="AZ144">
        <f t="shared" si="73"/>
        <v>0</v>
      </c>
      <c r="BA144">
        <f t="shared" si="74"/>
        <v>0</v>
      </c>
      <c r="BB144">
        <f t="shared" si="75"/>
        <v>0</v>
      </c>
      <c r="BC144">
        <f t="shared" si="76"/>
        <v>0</v>
      </c>
      <c r="BD144">
        <f t="shared" si="77"/>
        <v>0</v>
      </c>
    </row>
    <row r="145" spans="1:56" x14ac:dyDescent="0.3">
      <c r="A145" t="str">
        <f>injury_attenuated!A145</f>
        <v>T.J. Warren</v>
      </c>
      <c r="B145">
        <f>injury_attenuated!B145</f>
        <v>1.4292682926829268</v>
      </c>
      <c r="C145">
        <f>injury_attenuated!C145</f>
        <v>0.17560975609756097</v>
      </c>
      <c r="D145">
        <f>injury_attenuated!D145</f>
        <v>-1.1185365853658538</v>
      </c>
      <c r="E145">
        <f>injury_attenuated!E145</f>
        <v>-0.25756097560975594</v>
      </c>
      <c r="F145">
        <f>injury_attenuated!F145</f>
        <v>-1.2141463414634144</v>
      </c>
      <c r="G145">
        <f>injury_attenuated!G145</f>
        <v>-1.1453658536585365</v>
      </c>
      <c r="H145">
        <f>injury_attenuated!H145</f>
        <v>-1.708780487804878</v>
      </c>
      <c r="I145">
        <f>injury_attenuated!I145</f>
        <v>-0.70195121951219508</v>
      </c>
      <c r="J145">
        <f>injury_attenuated!J145</f>
        <v>1.1112195121951218</v>
      </c>
      <c r="K145">
        <f t="shared" si="78"/>
        <v>-3.6058536585365855</v>
      </c>
      <c r="L145">
        <f t="shared" si="79"/>
        <v>-4.5414634146341459</v>
      </c>
      <c r="M145">
        <f t="shared" si="80"/>
        <v>-2.2848780487804876</v>
      </c>
      <c r="N145">
        <f t="shared" si="81"/>
        <v>-3.4302439024390239</v>
      </c>
      <c r="O145">
        <f t="shared" si="82"/>
        <v>-2.7282926829268286</v>
      </c>
      <c r="P145" s="1" t="str">
        <f>VLOOKUP($A145, 'auction in'!$A$2:$C$218, 3, FALSE)</f>
        <v>_______</v>
      </c>
      <c r="Q145" s="3">
        <f>VLOOKUP($A145, 'auction in'!$A$2:$B$218, 2, FALSE)</f>
        <v>-1.3786613731018389</v>
      </c>
      <c r="R145" t="str">
        <f>trueraw!C144</f>
        <v xml:space="preserve"> SF</v>
      </c>
      <c r="S145" t="str">
        <f>trueraw!D144</f>
        <v>IND</v>
      </c>
      <c r="T145">
        <f>trueraw!E144</f>
        <v>40</v>
      </c>
      <c r="U145">
        <f>trueraw!F144</f>
        <v>29.2</v>
      </c>
      <c r="V145">
        <v>1</v>
      </c>
      <c r="W145">
        <f t="shared" si="83"/>
        <v>1</v>
      </c>
      <c r="X145">
        <f t="shared" si="83"/>
        <v>0</v>
      </c>
      <c r="Y145">
        <f t="shared" si="83"/>
        <v>0</v>
      </c>
      <c r="Z145">
        <f t="shared" si="83"/>
        <v>0</v>
      </c>
      <c r="AA145">
        <f t="shared" si="83"/>
        <v>0</v>
      </c>
      <c r="AB145">
        <f t="shared" si="83"/>
        <v>0</v>
      </c>
      <c r="AC145">
        <f t="shared" si="83"/>
        <v>0</v>
      </c>
      <c r="AD145">
        <f t="shared" si="83"/>
        <v>0</v>
      </c>
      <c r="AE145">
        <f t="shared" si="83"/>
        <v>0</v>
      </c>
      <c r="AF145">
        <f t="shared" si="83"/>
        <v>0</v>
      </c>
      <c r="AG145">
        <f t="shared" si="83"/>
        <v>0</v>
      </c>
      <c r="AH145">
        <f t="shared" si="84"/>
        <v>0</v>
      </c>
      <c r="AI145">
        <f t="shared" si="84"/>
        <v>0</v>
      </c>
      <c r="AT145">
        <f t="shared" si="67"/>
        <v>-3.4302439024390239</v>
      </c>
      <c r="AU145">
        <f t="shared" si="68"/>
        <v>0</v>
      </c>
      <c r="AV145">
        <f t="shared" si="69"/>
        <v>0</v>
      </c>
      <c r="AW145">
        <f t="shared" si="70"/>
        <v>0</v>
      </c>
      <c r="AX145">
        <f t="shared" si="71"/>
        <v>0</v>
      </c>
      <c r="AY145">
        <f t="shared" si="72"/>
        <v>0</v>
      </c>
      <c r="AZ145">
        <f t="shared" si="73"/>
        <v>0</v>
      </c>
      <c r="BA145">
        <f t="shared" si="74"/>
        <v>0</v>
      </c>
      <c r="BB145">
        <f t="shared" si="75"/>
        <v>0</v>
      </c>
      <c r="BC145">
        <f t="shared" si="76"/>
        <v>0</v>
      </c>
      <c r="BD145">
        <f t="shared" si="77"/>
        <v>0</v>
      </c>
    </row>
    <row r="146" spans="1:56" x14ac:dyDescent="0.3">
      <c r="A146" t="str">
        <f>injury_attenuated!A146</f>
        <v>Marcus Morris Sr.</v>
      </c>
      <c r="B146">
        <f>injury_attenuated!B146</f>
        <v>0.10715447154471545</v>
      </c>
      <c r="C146">
        <f>injury_attenuated!C146</f>
        <v>0.19882113821138211</v>
      </c>
      <c r="D146">
        <f>injury_attenuated!D146</f>
        <v>0.78743902439024394</v>
      </c>
      <c r="E146">
        <f>injury_attenuated!E146</f>
        <v>-0.11048780487804875</v>
      </c>
      <c r="F146">
        <f>injury_attenuated!F146</f>
        <v>-0.45081300813008129</v>
      </c>
      <c r="G146">
        <f>injury_attenuated!G146</f>
        <v>-0.99987804878048792</v>
      </c>
      <c r="H146">
        <f>injury_attenuated!H146</f>
        <v>-0.91467479674796759</v>
      </c>
      <c r="I146">
        <f>injury_attenuated!I146</f>
        <v>-0.61630081300813011</v>
      </c>
      <c r="J146">
        <f>injury_attenuated!J146</f>
        <v>0.75951219512195123</v>
      </c>
      <c r="K146">
        <f t="shared" si="78"/>
        <v>-1.4380487804878048</v>
      </c>
      <c r="L146">
        <f t="shared" si="79"/>
        <v>-1.9987398373983742</v>
      </c>
      <c r="M146">
        <f t="shared" si="80"/>
        <v>-0.2393495934959351</v>
      </c>
      <c r="N146">
        <f t="shared" si="81"/>
        <v>-1.239227642276423</v>
      </c>
      <c r="O146">
        <f t="shared" si="82"/>
        <v>-0.62292682926829279</v>
      </c>
      <c r="P146" s="1" t="str">
        <f>VLOOKUP($A146, 'auction in'!$A$2:$C$218, 3, FALSE)</f>
        <v>_______</v>
      </c>
      <c r="Q146" s="3">
        <f>VLOOKUP($A146, 'auction in'!$A$2:$B$218, 2, FALSE)</f>
        <v>-1.4251196030452347</v>
      </c>
      <c r="R146" t="str">
        <f>trueraw!C145</f>
        <v xml:space="preserve"> PF, SF</v>
      </c>
      <c r="S146" t="str">
        <f>trueraw!D145</f>
        <v>LAC</v>
      </c>
      <c r="T146">
        <f>trueraw!E145</f>
        <v>71</v>
      </c>
      <c r="U146">
        <f>trueraw!F145</f>
        <v>26.9</v>
      </c>
      <c r="V146">
        <v>1</v>
      </c>
      <c r="W146">
        <f t="shared" si="83"/>
        <v>1</v>
      </c>
      <c r="X146">
        <f t="shared" si="83"/>
        <v>0</v>
      </c>
      <c r="Y146">
        <f t="shared" si="83"/>
        <v>0</v>
      </c>
      <c r="Z146">
        <f t="shared" si="83"/>
        <v>0</v>
      </c>
      <c r="AA146">
        <f t="shared" si="83"/>
        <v>0</v>
      </c>
      <c r="AB146">
        <f t="shared" si="83"/>
        <v>0</v>
      </c>
      <c r="AC146">
        <f t="shared" si="83"/>
        <v>0</v>
      </c>
      <c r="AD146">
        <f t="shared" si="83"/>
        <v>0</v>
      </c>
      <c r="AE146">
        <f t="shared" si="83"/>
        <v>0</v>
      </c>
      <c r="AF146">
        <f t="shared" si="83"/>
        <v>0</v>
      </c>
      <c r="AG146">
        <f t="shared" si="83"/>
        <v>0</v>
      </c>
      <c r="AH146">
        <f t="shared" si="84"/>
        <v>0</v>
      </c>
      <c r="AI146">
        <f t="shared" si="84"/>
        <v>0</v>
      </c>
      <c r="AT146">
        <f t="shared" si="67"/>
        <v>-1.239227642276423</v>
      </c>
      <c r="AU146">
        <f t="shared" si="68"/>
        <v>0</v>
      </c>
      <c r="AV146">
        <f t="shared" si="69"/>
        <v>0</v>
      </c>
      <c r="AW146">
        <f t="shared" si="70"/>
        <v>0</v>
      </c>
      <c r="AX146">
        <f t="shared" si="71"/>
        <v>0</v>
      </c>
      <c r="AY146">
        <f t="shared" si="72"/>
        <v>0</v>
      </c>
      <c r="AZ146">
        <f t="shared" si="73"/>
        <v>0</v>
      </c>
      <c r="BA146">
        <f t="shared" si="74"/>
        <v>0</v>
      </c>
      <c r="BB146">
        <f t="shared" si="75"/>
        <v>0</v>
      </c>
      <c r="BC146">
        <f t="shared" si="76"/>
        <v>0</v>
      </c>
      <c r="BD146">
        <f t="shared" si="77"/>
        <v>0</v>
      </c>
    </row>
    <row r="147" spans="1:56" x14ac:dyDescent="0.3">
      <c r="A147" t="str">
        <f>injury_attenuated!A147</f>
        <v>LaMarcus Aldridge</v>
      </c>
      <c r="B147">
        <f>injury_attenuated!B147</f>
        <v>0.58048780487804885</v>
      </c>
      <c r="C147">
        <f>injury_attenuated!C147</f>
        <v>0.41402439024390242</v>
      </c>
      <c r="D147">
        <f>injury_attenuated!D147</f>
        <v>-1.2609756097560976</v>
      </c>
      <c r="E147">
        <f>injury_attenuated!E147</f>
        <v>-0.69914634146341459</v>
      </c>
      <c r="F147">
        <f>injury_attenuated!F147</f>
        <v>-0.59243902439024387</v>
      </c>
      <c r="G147">
        <f>injury_attenuated!G147</f>
        <v>-0.92585365853658552</v>
      </c>
      <c r="H147">
        <f>injury_attenuated!H147</f>
        <v>-1.6551219512195123</v>
      </c>
      <c r="I147">
        <f>injury_attenuated!I147</f>
        <v>0.60243902439024388</v>
      </c>
      <c r="J147">
        <f>injury_attenuated!J147</f>
        <v>1.1582926829268292</v>
      </c>
      <c r="K147">
        <f t="shared" si="78"/>
        <v>-2.7923170731707319</v>
      </c>
      <c r="L147">
        <f t="shared" si="79"/>
        <v>-3.5365853658536581</v>
      </c>
      <c r="M147">
        <f t="shared" si="80"/>
        <v>-1.4524390243902439</v>
      </c>
      <c r="N147">
        <f t="shared" si="81"/>
        <v>-2.3782926829268289</v>
      </c>
      <c r="O147">
        <f t="shared" si="82"/>
        <v>-2.9807317073170729</v>
      </c>
      <c r="P147" s="1" t="str">
        <f>VLOOKUP($A147, 'auction in'!$A$2:$C$218, 3, FALSE)</f>
        <v>_______</v>
      </c>
      <c r="Q147" s="3">
        <f>VLOOKUP($A147, 'auction in'!$A$2:$B$218, 2, FALSE)</f>
        <v>9</v>
      </c>
      <c r="R147" t="str">
        <f>trueraw!C146</f>
        <v xml:space="preserve"> PF</v>
      </c>
      <c r="S147" t="str">
        <f>trueraw!D146</f>
        <v>BRO</v>
      </c>
      <c r="T147">
        <f>trueraw!E146</f>
        <v>55</v>
      </c>
      <c r="U147">
        <f>trueraw!F146</f>
        <v>21.6</v>
      </c>
      <c r="V147">
        <v>1</v>
      </c>
      <c r="W147">
        <f t="shared" si="83"/>
        <v>1</v>
      </c>
      <c r="X147">
        <f t="shared" si="83"/>
        <v>0</v>
      </c>
      <c r="Y147">
        <f t="shared" si="83"/>
        <v>0</v>
      </c>
      <c r="Z147">
        <f t="shared" si="83"/>
        <v>0</v>
      </c>
      <c r="AA147">
        <f t="shared" si="83"/>
        <v>0</v>
      </c>
      <c r="AB147">
        <f t="shared" si="83"/>
        <v>0</v>
      </c>
      <c r="AC147">
        <f t="shared" si="83"/>
        <v>0</v>
      </c>
      <c r="AD147">
        <f t="shared" si="83"/>
        <v>0</v>
      </c>
      <c r="AE147">
        <f t="shared" si="83"/>
        <v>0</v>
      </c>
      <c r="AF147">
        <f t="shared" si="83"/>
        <v>0</v>
      </c>
      <c r="AG147">
        <f t="shared" si="83"/>
        <v>0</v>
      </c>
      <c r="AH147">
        <f t="shared" si="84"/>
        <v>0</v>
      </c>
      <c r="AI147">
        <f t="shared" si="84"/>
        <v>0</v>
      </c>
      <c r="AT147">
        <f t="shared" si="67"/>
        <v>-2.3782926829268289</v>
      </c>
      <c r="AU147">
        <f t="shared" si="68"/>
        <v>0</v>
      </c>
      <c r="AV147">
        <f t="shared" si="69"/>
        <v>0</v>
      </c>
      <c r="AW147">
        <f t="shared" si="70"/>
        <v>0</v>
      </c>
      <c r="AX147">
        <f t="shared" si="71"/>
        <v>0</v>
      </c>
      <c r="AY147">
        <f t="shared" si="72"/>
        <v>0</v>
      </c>
      <c r="AZ147">
        <f t="shared" si="73"/>
        <v>0</v>
      </c>
      <c r="BA147">
        <f t="shared" si="74"/>
        <v>0</v>
      </c>
      <c r="BB147">
        <f t="shared" si="75"/>
        <v>0</v>
      </c>
      <c r="BC147">
        <f t="shared" si="76"/>
        <v>0</v>
      </c>
      <c r="BD147">
        <f t="shared" si="77"/>
        <v>0</v>
      </c>
    </row>
    <row r="148" spans="1:56" x14ac:dyDescent="0.3">
      <c r="A148" t="str">
        <f>injury_attenuated!A148</f>
        <v>Cameron Payne</v>
      </c>
      <c r="B148">
        <f>injury_attenuated!B148</f>
        <v>0.42308943089430895</v>
      </c>
      <c r="C148">
        <f>injury_attenuated!C148</f>
        <v>0.42048780487804877</v>
      </c>
      <c r="D148">
        <f>injury_attenuated!D148</f>
        <v>-0.39333333333333331</v>
      </c>
      <c r="E148">
        <f>injury_attenuated!E148</f>
        <v>-0.68796747967479677</v>
      </c>
      <c r="F148">
        <f>injury_attenuated!F148</f>
        <v>-1.00130081300813</v>
      </c>
      <c r="G148">
        <f>injury_attenuated!G148</f>
        <v>0.63918699186991879</v>
      </c>
      <c r="H148">
        <f>injury_attenuated!H148</f>
        <v>-0.6580487804878048</v>
      </c>
      <c r="I148">
        <f>injury_attenuated!I148</f>
        <v>-0.51252032520325208</v>
      </c>
      <c r="J148">
        <f>injury_attenuated!J148</f>
        <v>0.58373983739837398</v>
      </c>
      <c r="K148">
        <f t="shared" si="78"/>
        <v>-1.6071544715447155</v>
      </c>
      <c r="L148">
        <f t="shared" si="79"/>
        <v>-1.7704065040650407</v>
      </c>
      <c r="M148">
        <f t="shared" si="80"/>
        <v>-1.8258536585365852</v>
      </c>
      <c r="N148">
        <f t="shared" si="81"/>
        <v>-1.1866666666666668</v>
      </c>
      <c r="O148">
        <f t="shared" si="82"/>
        <v>-0.67414634146341457</v>
      </c>
      <c r="P148" s="1" t="str">
        <f>VLOOKUP($A148, 'auction in'!$A$2:$C$218, 3, FALSE)</f>
        <v>_______</v>
      </c>
      <c r="Q148" s="3">
        <f>VLOOKUP($A148, 'auction in'!$A$2:$B$218, 2, FALSE)</f>
        <v>-1.6667023987508895</v>
      </c>
      <c r="R148" t="str">
        <f>trueraw!C147</f>
        <v xml:space="preserve"> PG</v>
      </c>
      <c r="S148" t="str">
        <f>trueraw!D147</f>
        <v>PHX</v>
      </c>
      <c r="T148">
        <f>trueraw!E147</f>
        <v>72</v>
      </c>
      <c r="U148">
        <f>trueraw!F147</f>
        <v>20.5</v>
      </c>
      <c r="V148">
        <v>1</v>
      </c>
      <c r="W148">
        <f t="shared" si="83"/>
        <v>1</v>
      </c>
      <c r="X148">
        <f t="shared" si="83"/>
        <v>0</v>
      </c>
      <c r="Y148">
        <f t="shared" si="83"/>
        <v>0</v>
      </c>
      <c r="Z148">
        <f t="shared" si="83"/>
        <v>0</v>
      </c>
      <c r="AA148">
        <f t="shared" si="83"/>
        <v>0</v>
      </c>
      <c r="AB148">
        <f t="shared" si="83"/>
        <v>0</v>
      </c>
      <c r="AC148">
        <f t="shared" si="83"/>
        <v>0</v>
      </c>
      <c r="AD148">
        <f t="shared" si="83"/>
        <v>0</v>
      </c>
      <c r="AE148">
        <f t="shared" si="83"/>
        <v>0</v>
      </c>
      <c r="AF148">
        <f t="shared" si="83"/>
        <v>0</v>
      </c>
      <c r="AG148">
        <f t="shared" si="83"/>
        <v>0</v>
      </c>
      <c r="AH148">
        <f t="shared" si="84"/>
        <v>0</v>
      </c>
      <c r="AI148">
        <f t="shared" si="84"/>
        <v>0</v>
      </c>
      <c r="AT148">
        <f t="shared" si="67"/>
        <v>-1.1866666666666668</v>
      </c>
      <c r="AU148">
        <f t="shared" si="68"/>
        <v>0</v>
      </c>
      <c r="AV148">
        <f t="shared" si="69"/>
        <v>0</v>
      </c>
      <c r="AW148">
        <f t="shared" si="70"/>
        <v>0</v>
      </c>
      <c r="AX148">
        <f t="shared" si="71"/>
        <v>0</v>
      </c>
      <c r="AY148">
        <f t="shared" si="72"/>
        <v>0</v>
      </c>
      <c r="AZ148">
        <f t="shared" si="73"/>
        <v>0</v>
      </c>
      <c r="BA148">
        <f t="shared" si="74"/>
        <v>0</v>
      </c>
      <c r="BB148">
        <f t="shared" si="75"/>
        <v>0</v>
      </c>
      <c r="BC148">
        <f t="shared" si="76"/>
        <v>0</v>
      </c>
      <c r="BD148">
        <f t="shared" si="77"/>
        <v>0</v>
      </c>
    </row>
    <row r="149" spans="1:56" x14ac:dyDescent="0.3">
      <c r="A149" t="str">
        <f>injury_attenuated!A149</f>
        <v>Nicolas Batum</v>
      </c>
      <c r="B149">
        <f>injury_attenuated!B149</f>
        <v>0.15491869918699186</v>
      </c>
      <c r="C149">
        <f>injury_attenuated!C149</f>
        <v>-1.1341463414634148E-2</v>
      </c>
      <c r="D149">
        <f>injury_attenuated!D149</f>
        <v>-0.33979674796747972</v>
      </c>
      <c r="E149">
        <f>injury_attenuated!E149</f>
        <v>-1.0657723577235774</v>
      </c>
      <c r="F149">
        <f>injury_attenuated!F149</f>
        <v>-0.41260162601626016</v>
      </c>
      <c r="G149">
        <f>injury_attenuated!G149</f>
        <v>-0.49357723577235774</v>
      </c>
      <c r="H149">
        <f>injury_attenuated!H149</f>
        <v>-0.1122357723577236</v>
      </c>
      <c r="I149">
        <f>injury_attenuated!I149</f>
        <v>-9.0894308943089433E-2</v>
      </c>
      <c r="J149">
        <f>injury_attenuated!J149</f>
        <v>1.1129674796747968</v>
      </c>
      <c r="K149">
        <f t="shared" si="78"/>
        <v>-1.2469918699186993</v>
      </c>
      <c r="L149">
        <f t="shared" si="79"/>
        <v>-2.3713008130081303</v>
      </c>
      <c r="M149">
        <f t="shared" si="80"/>
        <v>-0.76475609756097573</v>
      </c>
      <c r="N149">
        <f t="shared" si="81"/>
        <v>-1.2583333333333335</v>
      </c>
      <c r="O149">
        <f t="shared" si="82"/>
        <v>-1.1674390243902442</v>
      </c>
      <c r="P149" s="1" t="str">
        <f>VLOOKUP($A149, 'auction in'!$A$2:$C$218, 3, FALSE)</f>
        <v>_______</v>
      </c>
      <c r="Q149" s="3">
        <f>VLOOKUP($A149, 'auction in'!$A$2:$B$218, 2, FALSE)</f>
        <v>-1.8543936477222061</v>
      </c>
      <c r="R149" t="str">
        <f>trueraw!C148</f>
        <v>SF, SG</v>
      </c>
      <c r="S149" t="str">
        <f>trueraw!D148</f>
        <v>LAC</v>
      </c>
      <c r="T149">
        <f>trueraw!E148</f>
        <v>71</v>
      </c>
      <c r="U149">
        <f>trueraw!F148</f>
        <v>25.1</v>
      </c>
      <c r="V149">
        <v>1</v>
      </c>
      <c r="W149">
        <f t="shared" si="83"/>
        <v>1</v>
      </c>
      <c r="X149">
        <f t="shared" si="83"/>
        <v>0</v>
      </c>
      <c r="Y149">
        <f t="shared" si="83"/>
        <v>0</v>
      </c>
      <c r="Z149">
        <f t="shared" si="83"/>
        <v>0</v>
      </c>
      <c r="AA149">
        <f t="shared" si="83"/>
        <v>0</v>
      </c>
      <c r="AB149">
        <f t="shared" si="83"/>
        <v>0</v>
      </c>
      <c r="AC149">
        <f t="shared" si="83"/>
        <v>0</v>
      </c>
      <c r="AD149">
        <f t="shared" si="83"/>
        <v>0</v>
      </c>
      <c r="AE149">
        <f t="shared" si="83"/>
        <v>0</v>
      </c>
      <c r="AF149">
        <f t="shared" si="83"/>
        <v>0</v>
      </c>
      <c r="AG149">
        <f t="shared" si="83"/>
        <v>0</v>
      </c>
      <c r="AH149">
        <f t="shared" si="84"/>
        <v>0</v>
      </c>
      <c r="AI149">
        <f t="shared" si="84"/>
        <v>0</v>
      </c>
      <c r="AT149">
        <f t="shared" si="67"/>
        <v>-1.2583333333333335</v>
      </c>
      <c r="AU149">
        <f t="shared" si="68"/>
        <v>0</v>
      </c>
      <c r="AV149">
        <f t="shared" si="69"/>
        <v>0</v>
      </c>
      <c r="AW149">
        <f t="shared" si="70"/>
        <v>0</v>
      </c>
      <c r="AX149">
        <f t="shared" si="71"/>
        <v>0</v>
      </c>
      <c r="AY149">
        <f t="shared" si="72"/>
        <v>0</v>
      </c>
      <c r="AZ149">
        <f t="shared" si="73"/>
        <v>0</v>
      </c>
      <c r="BA149">
        <f t="shared" si="74"/>
        <v>0</v>
      </c>
      <c r="BB149">
        <f t="shared" si="75"/>
        <v>0</v>
      </c>
      <c r="BC149">
        <f t="shared" si="76"/>
        <v>0</v>
      </c>
      <c r="BD149">
        <f t="shared" si="77"/>
        <v>0</v>
      </c>
    </row>
    <row r="150" spans="1:56" x14ac:dyDescent="0.3">
      <c r="A150" t="str">
        <f>injury_attenuated!A150</f>
        <v>Terrence Ross</v>
      </c>
      <c r="B150">
        <f>injury_attenuated!B150</f>
        <v>-1.2678048780487805</v>
      </c>
      <c r="C150">
        <f>injury_attenuated!C150</f>
        <v>1.0068292682926832</v>
      </c>
      <c r="D150">
        <f>injury_attenuated!D150</f>
        <v>6.0162601626016221E-3</v>
      </c>
      <c r="E150">
        <f>injury_attenuated!E150</f>
        <v>4.504065040650404E-2</v>
      </c>
      <c r="F150">
        <f>injury_attenuated!F150</f>
        <v>-0.81804878048780494</v>
      </c>
      <c r="G150">
        <f>injury_attenuated!G150</f>
        <v>-0.36422764227642279</v>
      </c>
      <c r="H150">
        <f>injury_attenuated!H150</f>
        <v>-1.2520325203252025E-2</v>
      </c>
      <c r="I150">
        <f>injury_attenuated!I150</f>
        <v>-0.27203252032520331</v>
      </c>
      <c r="J150">
        <f>injury_attenuated!J150</f>
        <v>0.20341463414634151</v>
      </c>
      <c r="K150">
        <f t="shared" si="78"/>
        <v>-2.4801626016260165</v>
      </c>
      <c r="L150">
        <f t="shared" si="79"/>
        <v>-1.6767479674796748</v>
      </c>
      <c r="M150">
        <f t="shared" si="80"/>
        <v>-1.1091056910569104</v>
      </c>
      <c r="N150">
        <f t="shared" si="81"/>
        <v>-1.4733333333333334</v>
      </c>
      <c r="O150">
        <f t="shared" si="82"/>
        <v>-1.20130081300813</v>
      </c>
      <c r="P150" s="1" t="str">
        <f>VLOOKUP($A150, 'auction in'!$A$2:$C$218, 3, FALSE)</f>
        <v>_______</v>
      </c>
      <c r="Q150" s="3">
        <f>VLOOKUP($A150, 'auction in'!$A$2:$B$218, 2, FALSE)</f>
        <v>-1.8562519769199421</v>
      </c>
      <c r="R150" t="str">
        <f>trueraw!C149</f>
        <v>SG,SF</v>
      </c>
      <c r="S150" t="str">
        <f>trueraw!D149</f>
        <v>ORL</v>
      </c>
      <c r="T150">
        <f>trueraw!E149</f>
        <v>68</v>
      </c>
      <c r="U150">
        <f>trueraw!F149</f>
        <v>28.4</v>
      </c>
      <c r="V150">
        <v>1</v>
      </c>
      <c r="W150">
        <f t="shared" si="83"/>
        <v>1</v>
      </c>
      <c r="X150">
        <f t="shared" si="83"/>
        <v>0</v>
      </c>
      <c r="Y150">
        <f t="shared" si="83"/>
        <v>0</v>
      </c>
      <c r="Z150">
        <f t="shared" si="83"/>
        <v>0</v>
      </c>
      <c r="AA150">
        <f t="shared" si="83"/>
        <v>0</v>
      </c>
      <c r="AB150">
        <f t="shared" si="83"/>
        <v>0</v>
      </c>
      <c r="AC150">
        <f t="shared" si="83"/>
        <v>0</v>
      </c>
      <c r="AD150">
        <f t="shared" si="83"/>
        <v>0</v>
      </c>
      <c r="AE150">
        <f t="shared" si="83"/>
        <v>0</v>
      </c>
      <c r="AF150">
        <f t="shared" si="83"/>
        <v>0</v>
      </c>
      <c r="AG150">
        <f t="shared" si="83"/>
        <v>0</v>
      </c>
      <c r="AH150">
        <f t="shared" si="84"/>
        <v>0</v>
      </c>
      <c r="AI150">
        <f t="shared" si="84"/>
        <v>0</v>
      </c>
      <c r="AT150">
        <f t="shared" si="67"/>
        <v>-1.4733333333333334</v>
      </c>
      <c r="AU150">
        <f t="shared" si="68"/>
        <v>0</v>
      </c>
      <c r="AV150">
        <f t="shared" si="69"/>
        <v>0</v>
      </c>
      <c r="AW150">
        <f t="shared" si="70"/>
        <v>0</v>
      </c>
      <c r="AX150">
        <f t="shared" si="71"/>
        <v>0</v>
      </c>
      <c r="AY150">
        <f t="shared" si="72"/>
        <v>0</v>
      </c>
      <c r="AZ150">
        <f t="shared" si="73"/>
        <v>0</v>
      </c>
      <c r="BA150">
        <f t="shared" si="74"/>
        <v>0</v>
      </c>
      <c r="BB150">
        <f t="shared" si="75"/>
        <v>0</v>
      </c>
      <c r="BC150">
        <f t="shared" si="76"/>
        <v>0</v>
      </c>
      <c r="BD150">
        <f t="shared" si="77"/>
        <v>0</v>
      </c>
    </row>
    <row r="151" spans="1:56" x14ac:dyDescent="0.3">
      <c r="A151" t="str">
        <f>injury_attenuated!A151</f>
        <v>Thaddeus Young</v>
      </c>
      <c r="B151">
        <f>injury_attenuated!B151</f>
        <v>1.5917073170731706</v>
      </c>
      <c r="C151">
        <f>injury_attenuated!C151</f>
        <v>-1.2480487804878049</v>
      </c>
      <c r="D151">
        <f>injury_attenuated!D151</f>
        <v>-1.6756097560975609</v>
      </c>
      <c r="E151">
        <f>injury_attenuated!E151</f>
        <v>-0.53682926829268285</v>
      </c>
      <c r="F151">
        <f>injury_attenuated!F151</f>
        <v>0.11390243902439029</v>
      </c>
      <c r="G151">
        <f>injury_attenuated!G151</f>
        <v>0.46634146341463412</v>
      </c>
      <c r="H151">
        <f>injury_attenuated!H151</f>
        <v>0.10536585365853657</v>
      </c>
      <c r="I151">
        <f>injury_attenuated!I151</f>
        <v>-0.10097560975609754</v>
      </c>
      <c r="J151">
        <f>injury_attenuated!J151</f>
        <v>-0.14097560975609758</v>
      </c>
      <c r="K151">
        <f t="shared" si="78"/>
        <v>-0.1770731707317077</v>
      </c>
      <c r="L151">
        <f t="shared" si="79"/>
        <v>-1.2841463414634147</v>
      </c>
      <c r="M151">
        <f t="shared" si="80"/>
        <v>-1.891463414634146</v>
      </c>
      <c r="N151">
        <f t="shared" si="81"/>
        <v>-1.4251219512195124</v>
      </c>
      <c r="O151">
        <f t="shared" si="82"/>
        <v>-1.3241463414634147</v>
      </c>
      <c r="P151" s="1" t="str">
        <f>VLOOKUP($A151, 'auction in'!$A$2:$C$218, 3, FALSE)</f>
        <v>_______</v>
      </c>
      <c r="Q151" s="3">
        <f>VLOOKUP($A151, 'auction in'!$A$2:$B$218, 2, FALSE)</f>
        <v>-2.0569515302754109</v>
      </c>
      <c r="R151" t="str">
        <f>trueraw!C150</f>
        <v xml:space="preserve"> PF, SF, C</v>
      </c>
      <c r="S151" t="str">
        <f>trueraw!D150</f>
        <v>SAS</v>
      </c>
      <c r="T151">
        <f>trueraw!E150</f>
        <v>70</v>
      </c>
      <c r="U151">
        <f>trueraw!F150</f>
        <v>22.1</v>
      </c>
      <c r="V151">
        <v>1</v>
      </c>
      <c r="W151">
        <f t="shared" si="83"/>
        <v>1</v>
      </c>
      <c r="X151">
        <f t="shared" si="83"/>
        <v>0</v>
      </c>
      <c r="Y151">
        <f t="shared" si="83"/>
        <v>0</v>
      </c>
      <c r="Z151">
        <f t="shared" si="83"/>
        <v>0</v>
      </c>
      <c r="AA151">
        <f t="shared" si="83"/>
        <v>0</v>
      </c>
      <c r="AB151">
        <f t="shared" si="83"/>
        <v>0</v>
      </c>
      <c r="AC151">
        <f t="shared" si="83"/>
        <v>0</v>
      </c>
      <c r="AD151">
        <f t="shared" si="83"/>
        <v>0</v>
      </c>
      <c r="AE151">
        <f t="shared" si="83"/>
        <v>0</v>
      </c>
      <c r="AF151">
        <f t="shared" si="83"/>
        <v>0</v>
      </c>
      <c r="AG151">
        <f t="shared" si="83"/>
        <v>0</v>
      </c>
      <c r="AH151">
        <f t="shared" si="84"/>
        <v>0</v>
      </c>
      <c r="AI151">
        <f t="shared" si="84"/>
        <v>0</v>
      </c>
      <c r="AT151">
        <f t="shared" si="67"/>
        <v>-1.4251219512195124</v>
      </c>
      <c r="AU151">
        <f t="shared" si="68"/>
        <v>0</v>
      </c>
      <c r="AV151">
        <f t="shared" si="69"/>
        <v>0</v>
      </c>
      <c r="AW151">
        <f t="shared" si="70"/>
        <v>0</v>
      </c>
      <c r="AX151">
        <f t="shared" si="71"/>
        <v>0</v>
      </c>
      <c r="AY151">
        <f t="shared" si="72"/>
        <v>0</v>
      </c>
      <c r="AZ151">
        <f t="shared" si="73"/>
        <v>0</v>
      </c>
      <c r="BA151">
        <f t="shared" si="74"/>
        <v>0</v>
      </c>
      <c r="BB151">
        <f t="shared" si="75"/>
        <v>0</v>
      </c>
      <c r="BC151">
        <f t="shared" si="76"/>
        <v>0</v>
      </c>
      <c r="BD151">
        <f t="shared" si="77"/>
        <v>0</v>
      </c>
    </row>
    <row r="152" spans="1:56" x14ac:dyDescent="0.3">
      <c r="A152" t="str">
        <f>injury_attenuated!A152</f>
        <v>Seth Curry</v>
      </c>
      <c r="B152">
        <f>injury_attenuated!B152</f>
        <v>7.926829268292683E-2</v>
      </c>
      <c r="C152">
        <f>injury_attenuated!C152</f>
        <v>0.45463414634146337</v>
      </c>
      <c r="D152">
        <f>injury_attenuated!D152</f>
        <v>0.43609756097560975</v>
      </c>
      <c r="E152">
        <f>injury_attenuated!E152</f>
        <v>-0.27999999999999997</v>
      </c>
      <c r="F152">
        <f>injury_attenuated!F152</f>
        <v>-1.1797560975609755</v>
      </c>
      <c r="G152">
        <f>injury_attenuated!G152</f>
        <v>-0.13292682926829266</v>
      </c>
      <c r="H152">
        <f>injury_attenuated!H152</f>
        <v>-0.39878048780487807</v>
      </c>
      <c r="I152">
        <f>injury_attenuated!I152</f>
        <v>-1.0712195121951218</v>
      </c>
      <c r="J152">
        <f>injury_attenuated!J152</f>
        <v>0.66756097560975602</v>
      </c>
      <c r="K152">
        <f t="shared" si="78"/>
        <v>-1.8797560975609751</v>
      </c>
      <c r="L152">
        <f t="shared" si="79"/>
        <v>-2.0926829268292684</v>
      </c>
      <c r="M152">
        <f t="shared" si="80"/>
        <v>-1.2921951219512193</v>
      </c>
      <c r="N152">
        <f t="shared" si="81"/>
        <v>-1.4251219512195124</v>
      </c>
      <c r="O152">
        <f t="shared" si="82"/>
        <v>-0.35390243902439034</v>
      </c>
      <c r="P152" s="1" t="str">
        <f>VLOOKUP($A152, 'auction in'!$A$2:$C$218, 3, FALSE)</f>
        <v>_______</v>
      </c>
      <c r="Q152" s="3">
        <f>VLOOKUP($A152, 'auction in'!$A$2:$B$218, 2, FALSE)</f>
        <v>-2.1219930521961636</v>
      </c>
      <c r="R152" t="str">
        <f>trueraw!C151</f>
        <v xml:space="preserve"> SG, PG</v>
      </c>
      <c r="S152" t="str">
        <f>trueraw!D151</f>
        <v>PHI</v>
      </c>
      <c r="T152">
        <f>trueraw!E151</f>
        <v>70</v>
      </c>
      <c r="U152">
        <f>trueraw!F151</f>
        <v>29.2</v>
      </c>
      <c r="V152">
        <v>1</v>
      </c>
      <c r="W152">
        <f t="shared" si="83"/>
        <v>1</v>
      </c>
      <c r="X152">
        <f t="shared" si="83"/>
        <v>0</v>
      </c>
      <c r="Y152">
        <f t="shared" si="83"/>
        <v>0</v>
      </c>
      <c r="Z152">
        <f t="shared" si="83"/>
        <v>0</v>
      </c>
      <c r="AA152">
        <f t="shared" si="83"/>
        <v>0</v>
      </c>
      <c r="AB152">
        <f t="shared" si="83"/>
        <v>0</v>
      </c>
      <c r="AC152">
        <f t="shared" si="83"/>
        <v>0</v>
      </c>
      <c r="AD152">
        <f t="shared" si="83"/>
        <v>0</v>
      </c>
      <c r="AE152">
        <f t="shared" si="83"/>
        <v>0</v>
      </c>
      <c r="AF152">
        <f t="shared" si="83"/>
        <v>0</v>
      </c>
      <c r="AG152">
        <f t="shared" si="83"/>
        <v>0</v>
      </c>
      <c r="AH152">
        <f t="shared" si="84"/>
        <v>0</v>
      </c>
      <c r="AI152">
        <f t="shared" si="84"/>
        <v>0</v>
      </c>
      <c r="AT152">
        <f t="shared" si="67"/>
        <v>-1.4251219512195124</v>
      </c>
      <c r="AU152">
        <f t="shared" si="68"/>
        <v>0</v>
      </c>
      <c r="AV152">
        <f t="shared" si="69"/>
        <v>0</v>
      </c>
      <c r="AW152">
        <f t="shared" si="70"/>
        <v>0</v>
      </c>
      <c r="AX152">
        <f t="shared" si="71"/>
        <v>0</v>
      </c>
      <c r="AY152">
        <f t="shared" si="72"/>
        <v>0</v>
      </c>
      <c r="AZ152">
        <f t="shared" si="73"/>
        <v>0</v>
      </c>
      <c r="BA152">
        <f t="shared" si="74"/>
        <v>0</v>
      </c>
      <c r="BB152">
        <f t="shared" si="75"/>
        <v>0</v>
      </c>
      <c r="BC152">
        <f t="shared" si="76"/>
        <v>0</v>
      </c>
      <c r="BD152">
        <f t="shared" si="77"/>
        <v>0</v>
      </c>
    </row>
    <row r="153" spans="1:56" x14ac:dyDescent="0.3">
      <c r="A153" t="str">
        <f>injury_attenuated!A153</f>
        <v>RJ Barrett</v>
      </c>
      <c r="B153">
        <f>injury_attenuated!B153</f>
        <v>-0.48808943089430895</v>
      </c>
      <c r="C153">
        <f>injury_attenuated!C153</f>
        <v>-0.28288617886178863</v>
      </c>
      <c r="D153">
        <f>injury_attenuated!D153</f>
        <v>7.4146341463414617E-2</v>
      </c>
      <c r="E153">
        <f>injury_attenuated!E153</f>
        <v>0.70686991869918703</v>
      </c>
      <c r="F153">
        <f>injury_attenuated!F153</f>
        <v>0.3010975609756098</v>
      </c>
      <c r="G153">
        <f>injury_attenuated!G153</f>
        <v>0.11121951219512197</v>
      </c>
      <c r="H153">
        <f>injury_attenuated!H153</f>
        <v>-0.54634146341463419</v>
      </c>
      <c r="I153">
        <f>injury_attenuated!I153</f>
        <v>-0.58491869918699191</v>
      </c>
      <c r="J153">
        <f>injury_attenuated!J153</f>
        <v>-0.38906504065040648</v>
      </c>
      <c r="K153">
        <f t="shared" si="78"/>
        <v>-0.81508130081300822</v>
      </c>
      <c r="L153">
        <f t="shared" si="79"/>
        <v>-0.70890243902439032</v>
      </c>
      <c r="M153">
        <f t="shared" si="80"/>
        <v>-1.209186991869919</v>
      </c>
      <c r="N153">
        <f t="shared" si="81"/>
        <v>-1.0979674796747969</v>
      </c>
      <c r="O153">
        <f t="shared" si="82"/>
        <v>-0.51304878048780489</v>
      </c>
      <c r="P153" s="1" t="str">
        <f>VLOOKUP($A153, 'auction in'!$A$2:$C$218, 3, FALSE)</f>
        <v>_______</v>
      </c>
      <c r="Q153" s="3">
        <f>VLOOKUP($A153, 'auction in'!$A$2:$B$218, 2, FALSE)</f>
        <v>4</v>
      </c>
      <c r="R153" t="str">
        <f>trueraw!C152</f>
        <v xml:space="preserve"> SF, SG</v>
      </c>
      <c r="S153" t="str">
        <f>trueraw!D152</f>
        <v>NYK</v>
      </c>
      <c r="T153">
        <f>trueraw!E152</f>
        <v>75</v>
      </c>
      <c r="U153">
        <f>trueraw!F152</f>
        <v>34.4</v>
      </c>
      <c r="V153">
        <v>1</v>
      </c>
      <c r="W153">
        <f t="shared" si="83"/>
        <v>1</v>
      </c>
      <c r="X153">
        <f t="shared" si="83"/>
        <v>0</v>
      </c>
      <c r="Y153">
        <f t="shared" si="83"/>
        <v>0</v>
      </c>
      <c r="Z153">
        <f t="shared" si="83"/>
        <v>0</v>
      </c>
      <c r="AA153">
        <f t="shared" si="83"/>
        <v>0</v>
      </c>
      <c r="AB153">
        <f t="shared" si="83"/>
        <v>0</v>
      </c>
      <c r="AC153">
        <f t="shared" si="83"/>
        <v>0</v>
      </c>
      <c r="AD153">
        <f t="shared" si="83"/>
        <v>0</v>
      </c>
      <c r="AE153">
        <f t="shared" si="83"/>
        <v>0</v>
      </c>
      <c r="AF153">
        <f t="shared" si="83"/>
        <v>0</v>
      </c>
      <c r="AG153">
        <f t="shared" si="83"/>
        <v>0</v>
      </c>
      <c r="AH153">
        <f t="shared" si="84"/>
        <v>0</v>
      </c>
      <c r="AI153">
        <f t="shared" si="84"/>
        <v>0</v>
      </c>
      <c r="AT153">
        <f t="shared" si="67"/>
        <v>-1.0979674796747969</v>
      </c>
      <c r="AU153">
        <f t="shared" si="68"/>
        <v>0</v>
      </c>
      <c r="AV153">
        <f t="shared" si="69"/>
        <v>0</v>
      </c>
      <c r="AW153">
        <f t="shared" si="70"/>
        <v>0</v>
      </c>
      <c r="AX153">
        <f t="shared" si="71"/>
        <v>0</v>
      </c>
      <c r="AY153">
        <f t="shared" si="72"/>
        <v>0</v>
      </c>
      <c r="AZ153">
        <f t="shared" si="73"/>
        <v>0</v>
      </c>
      <c r="BA153">
        <f t="shared" si="74"/>
        <v>0</v>
      </c>
      <c r="BB153">
        <f t="shared" si="75"/>
        <v>0</v>
      </c>
      <c r="BC153">
        <f t="shared" si="76"/>
        <v>0</v>
      </c>
      <c r="BD153">
        <f t="shared" si="77"/>
        <v>0</v>
      </c>
    </row>
    <row r="154" spans="1:56" x14ac:dyDescent="0.3">
      <c r="A154" t="str">
        <f>injury_attenuated!A154</f>
        <v>Dillon Brooks</v>
      </c>
      <c r="B154">
        <f>injury_attenuated!B154</f>
        <v>-1.2105691056910568</v>
      </c>
      <c r="C154">
        <f>injury_attenuated!C154</f>
        <v>0.55983739837398372</v>
      </c>
      <c r="D154">
        <f>injury_attenuated!D154</f>
        <v>0.14609756097560977</v>
      </c>
      <c r="E154">
        <f>injury_attenuated!E154</f>
        <v>0.45422764227642287</v>
      </c>
      <c r="F154">
        <f>injury_attenuated!F154</f>
        <v>-0.94601626016260165</v>
      </c>
      <c r="G154">
        <f>injury_attenuated!G154</f>
        <v>-0.32715447154471544</v>
      </c>
      <c r="H154">
        <f>injury_attenuated!H154</f>
        <v>0.71268292682926837</v>
      </c>
      <c r="I154">
        <f>injury_attenuated!I154</f>
        <v>-0.3895934959349594</v>
      </c>
      <c r="J154">
        <f>injury_attenuated!J154</f>
        <v>-0.16861788617886178</v>
      </c>
      <c r="K154">
        <f t="shared" si="78"/>
        <v>-1.7289430894308939</v>
      </c>
      <c r="L154">
        <f t="shared" si="79"/>
        <v>-1.0004878048780483</v>
      </c>
      <c r="M154">
        <f t="shared" si="80"/>
        <v>-0.84195121951219487</v>
      </c>
      <c r="N154">
        <f t="shared" si="81"/>
        <v>-1.1691056910569102</v>
      </c>
      <c r="O154">
        <f t="shared" si="82"/>
        <v>-0.7795121951219508</v>
      </c>
      <c r="P154" s="1" t="str">
        <f>VLOOKUP($A154, 'auction in'!$A$2:$C$218, 3, FALSE)</f>
        <v>_______</v>
      </c>
      <c r="Q154" s="3">
        <f>VLOOKUP($A154, 'auction in'!$A$2:$B$218, 2, FALSE)</f>
        <v>2</v>
      </c>
      <c r="R154" t="str">
        <f>trueraw!C153</f>
        <v xml:space="preserve"> SG, SF</v>
      </c>
      <c r="S154" t="str">
        <f>trueraw!D153</f>
        <v>MEM</v>
      </c>
      <c r="T154">
        <f>trueraw!E153</f>
        <v>74</v>
      </c>
      <c r="U154">
        <f>trueraw!F153</f>
        <v>29.6</v>
      </c>
      <c r="V154">
        <v>1</v>
      </c>
      <c r="W154">
        <f t="shared" si="83"/>
        <v>1</v>
      </c>
      <c r="X154">
        <f t="shared" si="83"/>
        <v>0</v>
      </c>
      <c r="Y154">
        <f t="shared" si="83"/>
        <v>0</v>
      </c>
      <c r="Z154">
        <f t="shared" si="83"/>
        <v>0</v>
      </c>
      <c r="AA154">
        <f t="shared" si="83"/>
        <v>0</v>
      </c>
      <c r="AB154">
        <f t="shared" si="83"/>
        <v>0</v>
      </c>
      <c r="AC154">
        <f t="shared" si="83"/>
        <v>0</v>
      </c>
      <c r="AD154">
        <f t="shared" si="83"/>
        <v>0</v>
      </c>
      <c r="AE154">
        <f t="shared" si="83"/>
        <v>0</v>
      </c>
      <c r="AF154">
        <f t="shared" si="83"/>
        <v>0</v>
      </c>
      <c r="AG154">
        <f t="shared" si="83"/>
        <v>0</v>
      </c>
      <c r="AH154">
        <f t="shared" si="84"/>
        <v>0</v>
      </c>
      <c r="AI154">
        <f t="shared" si="84"/>
        <v>0</v>
      </c>
      <c r="AT154">
        <f t="shared" si="67"/>
        <v>-1.1691056910569102</v>
      </c>
      <c r="AU154">
        <f t="shared" si="68"/>
        <v>0</v>
      </c>
      <c r="AV154">
        <f t="shared" si="69"/>
        <v>0</v>
      </c>
      <c r="AW154">
        <f t="shared" si="70"/>
        <v>0</v>
      </c>
      <c r="AX154">
        <f t="shared" si="71"/>
        <v>0</v>
      </c>
      <c r="AY154">
        <f t="shared" si="72"/>
        <v>0</v>
      </c>
      <c r="AZ154">
        <f t="shared" si="73"/>
        <v>0</v>
      </c>
      <c r="BA154">
        <f t="shared" si="74"/>
        <v>0</v>
      </c>
      <c r="BB154">
        <f t="shared" si="75"/>
        <v>0</v>
      </c>
      <c r="BC154">
        <f t="shared" si="76"/>
        <v>0</v>
      </c>
      <c r="BD154">
        <f t="shared" si="77"/>
        <v>0</v>
      </c>
    </row>
    <row r="155" spans="1:56" x14ac:dyDescent="0.3">
      <c r="A155" t="str">
        <f>injury_attenuated!A155</f>
        <v>Daniel Theis</v>
      </c>
      <c r="B155">
        <f>injury_attenuated!B155</f>
        <v>1.2017073170731707</v>
      </c>
      <c r="C155">
        <f>injury_attenuated!C155</f>
        <v>-0.92463414634146335</v>
      </c>
      <c r="D155">
        <f>injury_attenuated!D155</f>
        <v>-1.0287804878048781</v>
      </c>
      <c r="E155">
        <f>injury_attenuated!E155</f>
        <v>-0.70804878048780484</v>
      </c>
      <c r="F155">
        <f>injury_attenuated!F155</f>
        <v>8.5365853658536606E-2</v>
      </c>
      <c r="G155">
        <f>injury_attenuated!G155</f>
        <v>-0.65609756097560978</v>
      </c>
      <c r="H155">
        <f>injury_attenuated!H155</f>
        <v>-0.93146341463414628</v>
      </c>
      <c r="I155">
        <f>injury_attenuated!I155</f>
        <v>0.67902439024390238</v>
      </c>
      <c r="J155">
        <f>injury_attenuated!J155</f>
        <v>0.79121951219512199</v>
      </c>
      <c r="K155">
        <f t="shared" si="78"/>
        <v>-0.56707317073170782</v>
      </c>
      <c r="L155">
        <f t="shared" si="79"/>
        <v>-2.2829268292682929</v>
      </c>
      <c r="M155">
        <f t="shared" si="80"/>
        <v>-0.83560975609756083</v>
      </c>
      <c r="N155">
        <f t="shared" si="81"/>
        <v>-1.4917073170731709</v>
      </c>
      <c r="O155">
        <f t="shared" si="82"/>
        <v>-2.1707317073170733</v>
      </c>
      <c r="P155" s="1" t="str">
        <f>VLOOKUP($A155, 'auction in'!$A$2:$C$218, 3, FALSE)</f>
        <v>_______</v>
      </c>
      <c r="Q155" s="3">
        <f>VLOOKUP($A155, 'auction in'!$A$2:$B$218, 2, FALSE)</f>
        <v>-2.6646251779350201</v>
      </c>
      <c r="R155" t="str">
        <f>trueraw!C154</f>
        <v xml:space="preserve"> C, PF</v>
      </c>
      <c r="S155" t="str">
        <f>trueraw!D154</f>
        <v>HOU</v>
      </c>
      <c r="T155">
        <f>trueraw!E154</f>
        <v>70</v>
      </c>
      <c r="U155">
        <f>trueraw!F154</f>
        <v>25.2</v>
      </c>
      <c r="V155">
        <v>1</v>
      </c>
      <c r="W155">
        <f t="shared" si="83"/>
        <v>1</v>
      </c>
      <c r="X155">
        <f t="shared" si="83"/>
        <v>0</v>
      </c>
      <c r="Y155">
        <f t="shared" si="83"/>
        <v>0</v>
      </c>
      <c r="Z155">
        <f t="shared" si="83"/>
        <v>0</v>
      </c>
      <c r="AA155">
        <f t="shared" si="83"/>
        <v>0</v>
      </c>
      <c r="AB155">
        <f t="shared" si="83"/>
        <v>0</v>
      </c>
      <c r="AC155">
        <f t="shared" si="83"/>
        <v>0</v>
      </c>
      <c r="AD155">
        <f t="shared" si="83"/>
        <v>0</v>
      </c>
      <c r="AE155">
        <f t="shared" si="83"/>
        <v>0</v>
      </c>
      <c r="AF155">
        <f t="shared" si="83"/>
        <v>0</v>
      </c>
      <c r="AG155">
        <f t="shared" si="83"/>
        <v>0</v>
      </c>
      <c r="AH155">
        <f t="shared" si="84"/>
        <v>0</v>
      </c>
      <c r="AI155">
        <f t="shared" si="84"/>
        <v>0</v>
      </c>
      <c r="AT155">
        <f t="shared" si="67"/>
        <v>-1.4917073170731709</v>
      </c>
      <c r="AU155">
        <f t="shared" si="68"/>
        <v>0</v>
      </c>
      <c r="AV155">
        <f t="shared" si="69"/>
        <v>0</v>
      </c>
      <c r="AW155">
        <f t="shared" si="70"/>
        <v>0</v>
      </c>
      <c r="AX155">
        <f t="shared" si="71"/>
        <v>0</v>
      </c>
      <c r="AY155">
        <f t="shared" si="72"/>
        <v>0</v>
      </c>
      <c r="AZ155">
        <f t="shared" si="73"/>
        <v>0</v>
      </c>
      <c r="BA155">
        <f t="shared" si="74"/>
        <v>0</v>
      </c>
      <c r="BB155">
        <f t="shared" si="75"/>
        <v>0</v>
      </c>
      <c r="BC155">
        <f t="shared" si="76"/>
        <v>0</v>
      </c>
      <c r="BD155">
        <f t="shared" si="77"/>
        <v>0</v>
      </c>
    </row>
    <row r="156" spans="1:56" x14ac:dyDescent="0.3">
      <c r="A156" t="str">
        <f>injury_attenuated!A156</f>
        <v>Donte DiVincenzo</v>
      </c>
      <c r="B156">
        <f>injury_attenuated!B156</f>
        <v>-0.60504065040650401</v>
      </c>
      <c r="C156">
        <f>injury_attenuated!C156</f>
        <v>-0.23121951219512193</v>
      </c>
      <c r="D156">
        <f>injury_attenuated!D156</f>
        <v>-1.609756097560977E-2</v>
      </c>
      <c r="E156">
        <f>injury_attenuated!E156</f>
        <v>-0.82</v>
      </c>
      <c r="F156">
        <f>injury_attenuated!F156</f>
        <v>-9.3495934959349603E-2</v>
      </c>
      <c r="G156">
        <f>injury_attenuated!G156</f>
        <v>-0.11544715447154469</v>
      </c>
      <c r="H156">
        <f>injury_attenuated!H156</f>
        <v>7.5284552845528374E-2</v>
      </c>
      <c r="I156">
        <f>injury_attenuated!I156</f>
        <v>-0.94845528455284556</v>
      </c>
      <c r="J156">
        <f>injury_attenuated!J156</f>
        <v>0.53479674796747967</v>
      </c>
      <c r="K156">
        <f t="shared" si="78"/>
        <v>-1.9884552845528454</v>
      </c>
      <c r="L156">
        <f t="shared" si="79"/>
        <v>-2.7544715447154475</v>
      </c>
      <c r="M156">
        <f t="shared" si="80"/>
        <v>-2.104227642276423</v>
      </c>
      <c r="N156">
        <f t="shared" si="81"/>
        <v>-2.219674796747968</v>
      </c>
      <c r="O156">
        <f t="shared" si="82"/>
        <v>-1.2712195121951222</v>
      </c>
      <c r="P156" s="1" t="str">
        <f>VLOOKUP($A156, 'auction in'!$A$2:$C$218, 3, FALSE)</f>
        <v>_______</v>
      </c>
      <c r="Q156" s="3">
        <f>VLOOKUP($A156, 'auction in'!$A$2:$B$218, 2, FALSE)</f>
        <v>1</v>
      </c>
      <c r="R156" t="str">
        <f>trueraw!C155</f>
        <v xml:space="preserve"> SG, PG</v>
      </c>
      <c r="S156" t="str">
        <f>trueraw!D155</f>
        <v>MIL</v>
      </c>
      <c r="T156">
        <f>trueraw!E155</f>
        <v>60</v>
      </c>
      <c r="U156">
        <f>trueraw!F155</f>
        <v>26.9</v>
      </c>
      <c r="V156">
        <v>1</v>
      </c>
      <c r="W156">
        <f t="shared" si="83"/>
        <v>1</v>
      </c>
      <c r="X156">
        <f t="shared" si="83"/>
        <v>0</v>
      </c>
      <c r="Y156">
        <f t="shared" si="83"/>
        <v>0</v>
      </c>
      <c r="Z156">
        <f t="shared" si="83"/>
        <v>0</v>
      </c>
      <c r="AA156">
        <f t="shared" si="83"/>
        <v>0</v>
      </c>
      <c r="AB156">
        <f t="shared" si="83"/>
        <v>0</v>
      </c>
      <c r="AC156">
        <f t="shared" si="83"/>
        <v>0</v>
      </c>
      <c r="AD156">
        <f t="shared" si="83"/>
        <v>0</v>
      </c>
      <c r="AE156">
        <f t="shared" si="83"/>
        <v>0</v>
      </c>
      <c r="AF156">
        <f t="shared" si="83"/>
        <v>0</v>
      </c>
      <c r="AG156">
        <f t="shared" si="83"/>
        <v>0</v>
      </c>
      <c r="AH156">
        <f t="shared" si="84"/>
        <v>0</v>
      </c>
      <c r="AI156">
        <f t="shared" si="84"/>
        <v>0</v>
      </c>
      <c r="AT156">
        <f t="shared" si="67"/>
        <v>-2.219674796747968</v>
      </c>
      <c r="AU156">
        <f t="shared" si="68"/>
        <v>0</v>
      </c>
      <c r="AV156">
        <f t="shared" si="69"/>
        <v>0</v>
      </c>
      <c r="AW156">
        <f t="shared" si="70"/>
        <v>0</v>
      </c>
      <c r="AX156">
        <f t="shared" si="71"/>
        <v>0</v>
      </c>
      <c r="AY156">
        <f t="shared" si="72"/>
        <v>0</v>
      </c>
      <c r="AZ156">
        <f t="shared" si="73"/>
        <v>0</v>
      </c>
      <c r="BA156">
        <f t="shared" si="74"/>
        <v>0</v>
      </c>
      <c r="BB156">
        <f t="shared" si="75"/>
        <v>0</v>
      </c>
      <c r="BC156">
        <f t="shared" si="76"/>
        <v>0</v>
      </c>
      <c r="BD156">
        <f t="shared" si="77"/>
        <v>0</v>
      </c>
    </row>
    <row r="157" spans="1:56" x14ac:dyDescent="0.3">
      <c r="A157" t="str">
        <f>injury_attenuated!A157</f>
        <v>Jae Crowder</v>
      </c>
      <c r="B157">
        <f>injury_attenuated!B157</f>
        <v>-0.88162601626016257</v>
      </c>
      <c r="C157">
        <f>injury_attenuated!C157</f>
        <v>-7.8373983739837408E-2</v>
      </c>
      <c r="D157">
        <f>injury_attenuated!D157</f>
        <v>0.72910569105691059</v>
      </c>
      <c r="E157">
        <f>injury_attenuated!E157</f>
        <v>-0.6495934959349593</v>
      </c>
      <c r="F157">
        <f>injury_attenuated!F157</f>
        <v>-0.24341463414634146</v>
      </c>
      <c r="G157">
        <f>injury_attenuated!G157</f>
        <v>-0.44487804878048787</v>
      </c>
      <c r="H157">
        <f>injury_attenuated!H157</f>
        <v>-0.4086178861788618</v>
      </c>
      <c r="I157">
        <f>injury_attenuated!I157</f>
        <v>-0.40699186991869918</v>
      </c>
      <c r="J157">
        <f>injury_attenuated!J157</f>
        <v>0.90991869918699186</v>
      </c>
      <c r="K157">
        <f t="shared" si="78"/>
        <v>-1.3960975609756097</v>
      </c>
      <c r="L157">
        <f t="shared" si="79"/>
        <v>-2.3843902439024394</v>
      </c>
      <c r="M157">
        <f t="shared" si="80"/>
        <v>-1.0295934959349593</v>
      </c>
      <c r="N157">
        <f t="shared" si="81"/>
        <v>-1.4744715447154475</v>
      </c>
      <c r="O157">
        <f t="shared" si="82"/>
        <v>-1.0674796747967481</v>
      </c>
      <c r="P157" s="1" t="str">
        <f>VLOOKUP($A157, 'auction in'!$A$2:$C$218, 3, FALSE)</f>
        <v>_______</v>
      </c>
      <c r="Q157" s="3">
        <f>VLOOKUP($A157, 'auction in'!$A$2:$B$218, 2, FALSE)</f>
        <v>-2.6869251283078479</v>
      </c>
      <c r="R157" t="str">
        <f>trueraw!C156</f>
        <v xml:space="preserve"> PF, SF</v>
      </c>
      <c r="S157" t="str">
        <f>trueraw!D156</f>
        <v>PHX</v>
      </c>
      <c r="T157">
        <f>trueraw!E156</f>
        <v>72</v>
      </c>
      <c r="U157">
        <f>trueraw!F156</f>
        <v>27.4</v>
      </c>
      <c r="V157">
        <v>1</v>
      </c>
      <c r="W157">
        <f t="shared" si="83"/>
        <v>1</v>
      </c>
      <c r="X157">
        <f t="shared" si="83"/>
        <v>0</v>
      </c>
      <c r="Y157">
        <f t="shared" si="83"/>
        <v>0</v>
      </c>
      <c r="Z157">
        <f t="shared" si="83"/>
        <v>0</v>
      </c>
      <c r="AA157">
        <f t="shared" si="83"/>
        <v>0</v>
      </c>
      <c r="AB157">
        <f t="shared" si="83"/>
        <v>0</v>
      </c>
      <c r="AC157">
        <f t="shared" si="83"/>
        <v>0</v>
      </c>
      <c r="AD157">
        <f t="shared" si="83"/>
        <v>0</v>
      </c>
      <c r="AE157">
        <f t="shared" si="83"/>
        <v>0</v>
      </c>
      <c r="AF157">
        <f t="shared" si="83"/>
        <v>0</v>
      </c>
      <c r="AG157">
        <f t="shared" si="83"/>
        <v>0</v>
      </c>
      <c r="AH157">
        <f t="shared" si="84"/>
        <v>0</v>
      </c>
      <c r="AI157">
        <f t="shared" si="84"/>
        <v>0</v>
      </c>
      <c r="AT157">
        <f t="shared" si="67"/>
        <v>-1.4744715447154475</v>
      </c>
      <c r="AU157">
        <f t="shared" si="68"/>
        <v>0</v>
      </c>
      <c r="AV157">
        <f t="shared" si="69"/>
        <v>0</v>
      </c>
      <c r="AW157">
        <f t="shared" si="70"/>
        <v>0</v>
      </c>
      <c r="AX157">
        <f t="shared" si="71"/>
        <v>0</v>
      </c>
      <c r="AY157">
        <f t="shared" si="72"/>
        <v>0</v>
      </c>
      <c r="AZ157">
        <f t="shared" si="73"/>
        <v>0</v>
      </c>
      <c r="BA157">
        <f t="shared" si="74"/>
        <v>0</v>
      </c>
      <c r="BB157">
        <f t="shared" si="75"/>
        <v>0</v>
      </c>
      <c r="BC157">
        <f t="shared" si="76"/>
        <v>0</v>
      </c>
      <c r="BD157">
        <f t="shared" si="77"/>
        <v>0</v>
      </c>
    </row>
    <row r="158" spans="1:56" x14ac:dyDescent="0.3">
      <c r="A158" t="str">
        <f>injury_attenuated!A158</f>
        <v>Bojan Bogdanovic</v>
      </c>
      <c r="B158">
        <f>injury_attenuated!B158</f>
        <v>-0.71390243902439021</v>
      </c>
      <c r="C158">
        <f>injury_attenuated!C158</f>
        <v>1.3372357723577237</v>
      </c>
      <c r="D158">
        <f>injury_attenuated!D158</f>
        <v>0.84747967479674813</v>
      </c>
      <c r="E158">
        <f>injury_attenuated!E158</f>
        <v>0.51243902439024391</v>
      </c>
      <c r="F158">
        <f>injury_attenuated!F158</f>
        <v>-0.47</v>
      </c>
      <c r="G158">
        <f>injury_attenuated!G158</f>
        <v>-0.49016260162601627</v>
      </c>
      <c r="H158">
        <f>injury_attenuated!H158</f>
        <v>-0.82666666666666666</v>
      </c>
      <c r="I158">
        <f>injury_attenuated!I158</f>
        <v>-1.0237398373983739</v>
      </c>
      <c r="J158">
        <f>injury_attenuated!J158</f>
        <v>-0.2343089430894309</v>
      </c>
      <c r="K158">
        <f t="shared" si="78"/>
        <v>-2.3988617886178858</v>
      </c>
      <c r="L158">
        <f t="shared" si="79"/>
        <v>-0.82731707317073133</v>
      </c>
      <c r="M158">
        <f t="shared" si="80"/>
        <v>-0.57146341463414574</v>
      </c>
      <c r="N158">
        <f t="shared" si="81"/>
        <v>-1.0616260162601623</v>
      </c>
      <c r="O158">
        <f t="shared" si="82"/>
        <v>-3.78861788617883E-2</v>
      </c>
      <c r="P158" s="1" t="str">
        <f>VLOOKUP($A158, 'auction in'!$A$2:$C$218, 3, FALSE)</f>
        <v>_______</v>
      </c>
      <c r="Q158" s="3">
        <f>VLOOKUP($A158, 'auction in'!$A$2:$B$218, 2, FALSE)</f>
        <v>1</v>
      </c>
      <c r="R158" t="str">
        <f>trueraw!C157</f>
        <v xml:space="preserve"> PF, SF</v>
      </c>
      <c r="S158" t="str">
        <f>trueraw!D157</f>
        <v>UTA</v>
      </c>
      <c r="T158">
        <f>trueraw!E157</f>
        <v>78</v>
      </c>
      <c r="U158">
        <f>trueraw!F157</f>
        <v>30.7</v>
      </c>
      <c r="V158">
        <v>1</v>
      </c>
      <c r="W158">
        <f t="shared" si="83"/>
        <v>1</v>
      </c>
      <c r="X158">
        <f t="shared" si="83"/>
        <v>0</v>
      </c>
      <c r="Y158">
        <f t="shared" si="83"/>
        <v>0</v>
      </c>
      <c r="Z158">
        <f t="shared" si="83"/>
        <v>0</v>
      </c>
      <c r="AA158">
        <f t="shared" si="83"/>
        <v>0</v>
      </c>
      <c r="AB158">
        <f t="shared" si="83"/>
        <v>0</v>
      </c>
      <c r="AC158">
        <f t="shared" si="83"/>
        <v>0</v>
      </c>
      <c r="AD158">
        <f t="shared" si="83"/>
        <v>0</v>
      </c>
      <c r="AE158">
        <f t="shared" si="83"/>
        <v>0</v>
      </c>
      <c r="AF158">
        <f t="shared" si="83"/>
        <v>0</v>
      </c>
      <c r="AG158">
        <f t="shared" si="83"/>
        <v>0</v>
      </c>
      <c r="AH158">
        <f t="shared" si="84"/>
        <v>0</v>
      </c>
      <c r="AI158">
        <f t="shared" si="84"/>
        <v>0</v>
      </c>
      <c r="AT158">
        <f t="shared" si="67"/>
        <v>-1.0616260162601623</v>
      </c>
      <c r="AU158">
        <f t="shared" si="68"/>
        <v>0</v>
      </c>
      <c r="AV158">
        <f t="shared" si="69"/>
        <v>0</v>
      </c>
      <c r="AW158">
        <f t="shared" si="70"/>
        <v>0</v>
      </c>
      <c r="AX158">
        <f t="shared" si="71"/>
        <v>0</v>
      </c>
      <c r="AY158">
        <f t="shared" si="72"/>
        <v>0</v>
      </c>
      <c r="AZ158">
        <f t="shared" si="73"/>
        <v>0</v>
      </c>
      <c r="BA158">
        <f t="shared" si="74"/>
        <v>0</v>
      </c>
      <c r="BB158">
        <f t="shared" si="75"/>
        <v>0</v>
      </c>
      <c r="BC158">
        <f t="shared" si="76"/>
        <v>0</v>
      </c>
      <c r="BD158">
        <f t="shared" si="77"/>
        <v>0</v>
      </c>
    </row>
    <row r="159" spans="1:56" x14ac:dyDescent="0.3">
      <c r="A159" t="str">
        <f>injury_attenuated!A159</f>
        <v>Josh Hart</v>
      </c>
      <c r="B159">
        <f>injury_attenuated!B159</f>
        <v>-0.22829268292682925</v>
      </c>
      <c r="C159">
        <f>injury_attenuated!C159</f>
        <v>8.2073170731707307E-2</v>
      </c>
      <c r="D159">
        <f>injury_attenuated!D159</f>
        <v>-0.63841463414634148</v>
      </c>
      <c r="E159">
        <f>injury_attenuated!E159</f>
        <v>-0.9309756097560975</v>
      </c>
      <c r="F159">
        <f>injury_attenuated!F159</f>
        <v>0.79231707317073163</v>
      </c>
      <c r="G159">
        <f>injury_attenuated!G159</f>
        <v>-0.45975609756097557</v>
      </c>
      <c r="H159">
        <f>injury_attenuated!H159</f>
        <v>-0.61560975609756097</v>
      </c>
      <c r="I159">
        <f>injury_attenuated!I159</f>
        <v>-0.7040243902439024</v>
      </c>
      <c r="J159">
        <f>injury_attenuated!J159</f>
        <v>0.81024390243902433</v>
      </c>
      <c r="K159">
        <f t="shared" si="78"/>
        <v>-1.9745121951219515</v>
      </c>
      <c r="L159">
        <f t="shared" si="79"/>
        <v>-2.7026829268292683</v>
      </c>
      <c r="M159">
        <f t="shared" si="80"/>
        <v>-1.4326829268292682</v>
      </c>
      <c r="N159">
        <f t="shared" si="81"/>
        <v>-1.892439024390244</v>
      </c>
      <c r="O159">
        <f t="shared" si="82"/>
        <v>-1.1884146341463415</v>
      </c>
      <c r="P159" s="1" t="str">
        <f>VLOOKUP($A159, 'auction in'!$A$2:$C$218, 3, FALSE)</f>
        <v>_______</v>
      </c>
      <c r="Q159" s="3">
        <f>VLOOKUP($A159, 'auction in'!$A$2:$B$218, 2, FALSE)</f>
        <v>-3.2955279405663287</v>
      </c>
      <c r="R159" t="str">
        <f>trueraw!C158</f>
        <v xml:space="preserve"> SG, SF</v>
      </c>
      <c r="S159" t="str">
        <f>trueraw!D158</f>
        <v>NOP</v>
      </c>
      <c r="T159">
        <f>trueraw!E158</f>
        <v>67</v>
      </c>
      <c r="U159">
        <f>trueraw!F158</f>
        <v>27</v>
      </c>
      <c r="V159">
        <v>1</v>
      </c>
      <c r="W159">
        <f t="shared" si="83"/>
        <v>1</v>
      </c>
      <c r="X159">
        <f t="shared" si="83"/>
        <v>0</v>
      </c>
      <c r="Y159">
        <f t="shared" si="83"/>
        <v>0</v>
      </c>
      <c r="Z159">
        <f t="shared" si="83"/>
        <v>0</v>
      </c>
      <c r="AA159">
        <f t="shared" si="83"/>
        <v>0</v>
      </c>
      <c r="AB159">
        <f t="shared" si="83"/>
        <v>0</v>
      </c>
      <c r="AC159">
        <f t="shared" si="83"/>
        <v>0</v>
      </c>
      <c r="AD159">
        <f t="shared" si="83"/>
        <v>0</v>
      </c>
      <c r="AE159">
        <f t="shared" si="83"/>
        <v>0</v>
      </c>
      <c r="AF159">
        <f t="shared" si="83"/>
        <v>0</v>
      </c>
      <c r="AG159">
        <f t="shared" si="83"/>
        <v>0</v>
      </c>
      <c r="AH159">
        <f t="shared" si="84"/>
        <v>0</v>
      </c>
      <c r="AI159">
        <f t="shared" si="84"/>
        <v>0</v>
      </c>
      <c r="AT159">
        <f t="shared" si="67"/>
        <v>-1.892439024390244</v>
      </c>
      <c r="AU159">
        <f t="shared" si="68"/>
        <v>0</v>
      </c>
      <c r="AV159">
        <f t="shared" si="69"/>
        <v>0</v>
      </c>
      <c r="AW159">
        <f t="shared" si="70"/>
        <v>0</v>
      </c>
      <c r="AX159">
        <f t="shared" si="71"/>
        <v>0</v>
      </c>
      <c r="AY159">
        <f t="shared" si="72"/>
        <v>0</v>
      </c>
      <c r="AZ159">
        <f t="shared" si="73"/>
        <v>0</v>
      </c>
      <c r="BA159">
        <f t="shared" si="74"/>
        <v>0</v>
      </c>
      <c r="BB159">
        <f t="shared" si="75"/>
        <v>0</v>
      </c>
      <c r="BC159">
        <f t="shared" si="76"/>
        <v>0</v>
      </c>
      <c r="BD159">
        <f t="shared" si="77"/>
        <v>0</v>
      </c>
    </row>
    <row r="160" spans="1:56" x14ac:dyDescent="0.3">
      <c r="A160" t="str">
        <f>injury_attenuated!A160</f>
        <v>Oshae Brissett</v>
      </c>
      <c r="B160">
        <f>injury_attenuated!B160</f>
        <v>0.33284552845528459</v>
      </c>
      <c r="C160">
        <f>injury_attenuated!C160</f>
        <v>-6.7317073170731698E-2</v>
      </c>
      <c r="D160">
        <f>injury_attenuated!D160</f>
        <v>-0.71723577235772362</v>
      </c>
      <c r="E160">
        <f>injury_attenuated!E160</f>
        <v>-1.0567479674796747</v>
      </c>
      <c r="F160">
        <f>injury_attenuated!F160</f>
        <v>-0.61252032520325206</v>
      </c>
      <c r="G160">
        <f>injury_attenuated!G160</f>
        <v>-1.2536585365853659</v>
      </c>
      <c r="H160">
        <f>injury_attenuated!H160</f>
        <v>-0.88991869918699185</v>
      </c>
      <c r="I160">
        <f>injury_attenuated!I160</f>
        <v>0.26260162601626014</v>
      </c>
      <c r="J160">
        <f>injury_attenuated!J160</f>
        <v>1.6092682926829267</v>
      </c>
      <c r="K160">
        <f t="shared" si="78"/>
        <v>-2.3253658536585364</v>
      </c>
      <c r="L160">
        <f t="shared" si="79"/>
        <v>-4.0019512195121951</v>
      </c>
      <c r="M160">
        <f t="shared" si="80"/>
        <v>-1.1390243902439026</v>
      </c>
      <c r="N160">
        <f t="shared" si="81"/>
        <v>-2.3926829268292682</v>
      </c>
      <c r="O160">
        <f t="shared" si="82"/>
        <v>-2.6552845528455284</v>
      </c>
      <c r="P160" s="1" t="str">
        <f>VLOOKUP($A160, 'auction in'!$A$2:$C$218, 3, FALSE)</f>
        <v>_______</v>
      </c>
      <c r="Q160" s="3">
        <f>VLOOKUP($A160, 'auction in'!$A$2:$B$218, 2, FALSE)</f>
        <v>-3.9803222499319766</v>
      </c>
      <c r="R160" t="str">
        <f>trueraw!C159</f>
        <v xml:space="preserve"> PF</v>
      </c>
      <c r="S160" t="str">
        <f>trueraw!D159</f>
        <v>IND</v>
      </c>
      <c r="T160">
        <f>trueraw!E159</f>
        <v>60</v>
      </c>
      <c r="U160">
        <f>trueraw!F159</f>
        <v>19.2</v>
      </c>
      <c r="V160">
        <v>1</v>
      </c>
      <c r="W160">
        <f t="shared" si="83"/>
        <v>1</v>
      </c>
      <c r="X160">
        <f t="shared" si="83"/>
        <v>0</v>
      </c>
      <c r="Y160">
        <f t="shared" si="83"/>
        <v>0</v>
      </c>
      <c r="Z160">
        <f t="shared" si="83"/>
        <v>0</v>
      </c>
      <c r="AA160">
        <f t="shared" si="83"/>
        <v>0</v>
      </c>
      <c r="AB160">
        <f t="shared" si="83"/>
        <v>0</v>
      </c>
      <c r="AC160">
        <f t="shared" si="83"/>
        <v>0</v>
      </c>
      <c r="AD160">
        <f t="shared" si="83"/>
        <v>0</v>
      </c>
      <c r="AE160">
        <f t="shared" si="83"/>
        <v>0</v>
      </c>
      <c r="AF160">
        <f t="shared" si="83"/>
        <v>0</v>
      </c>
      <c r="AG160">
        <f t="shared" si="83"/>
        <v>0</v>
      </c>
      <c r="AH160">
        <f t="shared" si="84"/>
        <v>0</v>
      </c>
      <c r="AI160">
        <f t="shared" si="84"/>
        <v>0</v>
      </c>
      <c r="AT160">
        <f t="shared" si="67"/>
        <v>-2.3926829268292682</v>
      </c>
      <c r="AU160">
        <f t="shared" si="68"/>
        <v>0</v>
      </c>
      <c r="AV160">
        <f t="shared" si="69"/>
        <v>0</v>
      </c>
      <c r="AW160">
        <f t="shared" si="70"/>
        <v>0</v>
      </c>
      <c r="AX160">
        <f t="shared" si="71"/>
        <v>0</v>
      </c>
      <c r="AY160">
        <f t="shared" si="72"/>
        <v>0</v>
      </c>
      <c r="AZ160">
        <f t="shared" si="73"/>
        <v>0</v>
      </c>
      <c r="BA160">
        <f t="shared" si="74"/>
        <v>0</v>
      </c>
      <c r="BB160">
        <f t="shared" si="75"/>
        <v>0</v>
      </c>
      <c r="BC160">
        <f t="shared" si="76"/>
        <v>0</v>
      </c>
      <c r="BD160">
        <f t="shared" si="77"/>
        <v>0</v>
      </c>
    </row>
    <row r="161" spans="1:56" x14ac:dyDescent="0.3">
      <c r="A161" t="str">
        <f>injury_attenuated!A161</f>
        <v>Dennis Schroder</v>
      </c>
      <c r="B161">
        <f>injury_attenuated!B161</f>
        <v>-0.64943089430894319</v>
      </c>
      <c r="C161">
        <f>injury_attenuated!C161</f>
        <v>1.0726016260162603</v>
      </c>
      <c r="D161">
        <f>injury_attenuated!D161</f>
        <v>-0.67626016260162602</v>
      </c>
      <c r="E161">
        <f>injury_attenuated!E161</f>
        <v>-4.8780487804872541E-4</v>
      </c>
      <c r="F161">
        <f>injury_attenuated!F161</f>
        <v>-0.81056910569105689</v>
      </c>
      <c r="G161">
        <f>injury_attenuated!G161</f>
        <v>1.2498373983739837</v>
      </c>
      <c r="H161">
        <f>injury_attenuated!H161</f>
        <v>0.21926829268292689</v>
      </c>
      <c r="I161">
        <f>injury_attenuated!I161</f>
        <v>-0.87333333333333329</v>
      </c>
      <c r="J161">
        <f>injury_attenuated!J161</f>
        <v>-0.97162601626016265</v>
      </c>
      <c r="K161">
        <f t="shared" si="78"/>
        <v>-2.5126016260162602</v>
      </c>
      <c r="L161">
        <f t="shared" si="79"/>
        <v>-0.46837398373983719</v>
      </c>
      <c r="M161">
        <f t="shared" si="80"/>
        <v>-2.6898373983739834</v>
      </c>
      <c r="N161">
        <f t="shared" si="81"/>
        <v>-1.44</v>
      </c>
      <c r="O161">
        <f t="shared" si="82"/>
        <v>-0.56666666666666654</v>
      </c>
      <c r="P161" s="1" t="str">
        <f>VLOOKUP($A161, 'auction in'!$A$2:$C$218, 3, FALSE)</f>
        <v>_______</v>
      </c>
      <c r="Q161" s="3">
        <f>VLOOKUP($A161, 'auction in'!$A$2:$B$218, 2, FALSE)</f>
        <v>1</v>
      </c>
      <c r="R161" t="str">
        <f>trueraw!C160</f>
        <v xml:space="preserve"> PG</v>
      </c>
      <c r="S161" t="str">
        <f>trueraw!D160</f>
        <v>BOS</v>
      </c>
      <c r="T161">
        <f>trueraw!E160</f>
        <v>74</v>
      </c>
      <c r="U161">
        <f>trueraw!F160</f>
        <v>29.4</v>
      </c>
      <c r="V161">
        <v>1</v>
      </c>
      <c r="W161">
        <f t="shared" si="83"/>
        <v>1</v>
      </c>
      <c r="X161">
        <f t="shared" si="83"/>
        <v>0</v>
      </c>
      <c r="Y161">
        <f t="shared" si="83"/>
        <v>0</v>
      </c>
      <c r="Z161">
        <f t="shared" si="83"/>
        <v>0</v>
      </c>
      <c r="AA161">
        <f t="shared" ref="W161:AG180" si="85">IF(EXACT($P161, AA$2), 1, 0)</f>
        <v>0</v>
      </c>
      <c r="AB161">
        <f t="shared" si="85"/>
        <v>0</v>
      </c>
      <c r="AC161">
        <f t="shared" si="85"/>
        <v>0</v>
      </c>
      <c r="AD161">
        <f t="shared" si="85"/>
        <v>0</v>
      </c>
      <c r="AE161">
        <f t="shared" si="85"/>
        <v>0</v>
      </c>
      <c r="AF161">
        <f t="shared" si="85"/>
        <v>0</v>
      </c>
      <c r="AG161">
        <f t="shared" si="85"/>
        <v>0</v>
      </c>
      <c r="AH161">
        <f t="shared" si="84"/>
        <v>0</v>
      </c>
      <c r="AI161">
        <f t="shared" si="84"/>
        <v>0</v>
      </c>
      <c r="AT161">
        <f t="shared" si="67"/>
        <v>-1.44</v>
      </c>
      <c r="AU161">
        <f t="shared" si="68"/>
        <v>0</v>
      </c>
      <c r="AV161">
        <f t="shared" si="69"/>
        <v>0</v>
      </c>
      <c r="AW161">
        <f t="shared" si="70"/>
        <v>0</v>
      </c>
      <c r="AX161">
        <f t="shared" si="71"/>
        <v>0</v>
      </c>
      <c r="AY161">
        <f t="shared" si="72"/>
        <v>0</v>
      </c>
      <c r="AZ161">
        <f t="shared" si="73"/>
        <v>0</v>
      </c>
      <c r="BA161">
        <f t="shared" si="74"/>
        <v>0</v>
      </c>
      <c r="BB161">
        <f t="shared" si="75"/>
        <v>0</v>
      </c>
      <c r="BC161">
        <f t="shared" si="76"/>
        <v>0</v>
      </c>
      <c r="BD161">
        <f t="shared" si="77"/>
        <v>0</v>
      </c>
    </row>
    <row r="162" spans="1:56" x14ac:dyDescent="0.3">
      <c r="A162" t="str">
        <f>injury_attenuated!A162</f>
        <v>Malik Beasley</v>
      </c>
      <c r="B162">
        <f>injury_attenuated!B162</f>
        <v>-0.59020325203252033</v>
      </c>
      <c r="C162">
        <f>injury_attenuated!C162</f>
        <v>0.24658536585365853</v>
      </c>
      <c r="D162">
        <f>injury_attenuated!D162</f>
        <v>1.0262601626016261</v>
      </c>
      <c r="E162">
        <f>injury_attenuated!E162</f>
        <v>0.18565040650406511</v>
      </c>
      <c r="F162">
        <f>injury_attenuated!F162</f>
        <v>-0.71829268292682935</v>
      </c>
      <c r="G162">
        <f>injury_attenuated!G162</f>
        <v>-0.53178861788617882</v>
      </c>
      <c r="H162">
        <f>injury_attenuated!H162</f>
        <v>-0.82869918699187006</v>
      </c>
      <c r="I162">
        <f>injury_attenuated!I162</f>
        <v>-0.94109756097560981</v>
      </c>
      <c r="J162">
        <f>injury_attenuated!J162</f>
        <v>0.45382113821138209</v>
      </c>
      <c r="K162">
        <f t="shared" si="78"/>
        <v>-1.9443495934959349</v>
      </c>
      <c r="L162">
        <f t="shared" si="79"/>
        <v>-2.1515853658536583</v>
      </c>
      <c r="M162">
        <f t="shared" si="80"/>
        <v>-1.1659756097560976</v>
      </c>
      <c r="N162">
        <f t="shared" si="81"/>
        <v>-1.6977642276422762</v>
      </c>
      <c r="O162">
        <f t="shared" si="82"/>
        <v>-0.7566666666666666</v>
      </c>
      <c r="P162" s="1" t="str">
        <f>VLOOKUP($A162, 'auction in'!$A$2:$C$218, 3, FALSE)</f>
        <v>_______</v>
      </c>
      <c r="Q162" s="3">
        <f>VLOOKUP($A162, 'auction in'!$A$2:$B$218, 2, FALSE)</f>
        <v>-4.0732387098187637</v>
      </c>
      <c r="R162" t="str">
        <f>trueraw!C161</f>
        <v xml:space="preserve"> SG, SF</v>
      </c>
      <c r="S162" t="str">
        <f>trueraw!D161</f>
        <v>MIN</v>
      </c>
      <c r="T162">
        <f>trueraw!E161</f>
        <v>71</v>
      </c>
      <c r="U162">
        <f>trueraw!F161</f>
        <v>28.5</v>
      </c>
      <c r="V162">
        <v>1</v>
      </c>
      <c r="W162">
        <f t="shared" si="85"/>
        <v>1</v>
      </c>
      <c r="X162">
        <f t="shared" si="85"/>
        <v>0</v>
      </c>
      <c r="Y162">
        <f t="shared" si="85"/>
        <v>0</v>
      </c>
      <c r="Z162">
        <f t="shared" si="85"/>
        <v>0</v>
      </c>
      <c r="AA162">
        <f t="shared" si="85"/>
        <v>0</v>
      </c>
      <c r="AB162">
        <f t="shared" si="85"/>
        <v>0</v>
      </c>
      <c r="AC162">
        <f t="shared" si="85"/>
        <v>0</v>
      </c>
      <c r="AD162">
        <f t="shared" si="85"/>
        <v>0</v>
      </c>
      <c r="AE162">
        <f t="shared" si="85"/>
        <v>0</v>
      </c>
      <c r="AF162">
        <f t="shared" si="85"/>
        <v>0</v>
      </c>
      <c r="AG162">
        <f t="shared" si="85"/>
        <v>0</v>
      </c>
      <c r="AH162">
        <f t="shared" si="84"/>
        <v>0</v>
      </c>
      <c r="AI162">
        <f t="shared" si="84"/>
        <v>0</v>
      </c>
      <c r="AT162">
        <f t="shared" si="67"/>
        <v>-1.6977642276422762</v>
      </c>
      <c r="AU162">
        <f t="shared" si="68"/>
        <v>0</v>
      </c>
      <c r="AV162">
        <f t="shared" si="69"/>
        <v>0</v>
      </c>
      <c r="AW162">
        <f t="shared" si="70"/>
        <v>0</v>
      </c>
      <c r="AX162">
        <f t="shared" si="71"/>
        <v>0</v>
      </c>
      <c r="AY162">
        <f t="shared" si="72"/>
        <v>0</v>
      </c>
      <c r="AZ162">
        <f t="shared" si="73"/>
        <v>0</v>
      </c>
      <c r="BA162">
        <f t="shared" si="74"/>
        <v>0</v>
      </c>
      <c r="BB162">
        <f t="shared" si="75"/>
        <v>0</v>
      </c>
      <c r="BC162">
        <f t="shared" si="76"/>
        <v>0</v>
      </c>
      <c r="BD162">
        <f t="shared" si="77"/>
        <v>0</v>
      </c>
    </row>
    <row r="163" spans="1:56" x14ac:dyDescent="0.3">
      <c r="A163" t="str">
        <f>injury_attenuated!A163</f>
        <v>Victor Oladipo</v>
      </c>
      <c r="B163">
        <f>injury_attenuated!B163</f>
        <v>-0.82398373983739848</v>
      </c>
      <c r="C163">
        <f>injury_attenuated!C163</f>
        <v>-0.2098780487804878</v>
      </c>
      <c r="D163">
        <f>injury_attenuated!D163</f>
        <v>-0.44983739837398362</v>
      </c>
      <c r="E163">
        <f>injury_attenuated!E163</f>
        <v>-0.49930894308943075</v>
      </c>
      <c r="F163">
        <f>injury_attenuated!F163</f>
        <v>-1.1149999999999998</v>
      </c>
      <c r="G163">
        <f>injury_attenuated!G163</f>
        <v>-0.15341463414634143</v>
      </c>
      <c r="H163">
        <f>injury_attenuated!H163</f>
        <v>-0.38654471544715441</v>
      </c>
      <c r="I163">
        <f>injury_attenuated!I163</f>
        <v>-0.89873983739837393</v>
      </c>
      <c r="J163">
        <f>injury_attenuated!J163</f>
        <v>0.27772357723577223</v>
      </c>
      <c r="K163">
        <f t="shared" si="78"/>
        <v>-4.0491056910569103</v>
      </c>
      <c r="L163">
        <f t="shared" si="79"/>
        <v>-4.5367073170731702</v>
      </c>
      <c r="M163">
        <f t="shared" si="80"/>
        <v>-4.1055691056910568</v>
      </c>
      <c r="N163">
        <f t="shared" si="81"/>
        <v>-4.2589837398373982</v>
      </c>
      <c r="O163">
        <f t="shared" si="82"/>
        <v>-3.3602439024390245</v>
      </c>
      <c r="P163" s="1" t="str">
        <f>VLOOKUP($A163, 'auction in'!$A$2:$C$218, 3, FALSE)</f>
        <v>_______</v>
      </c>
      <c r="Q163" s="3">
        <f>VLOOKUP($A163, 'auction in'!$A$2:$B$218, 2, FALSE)</f>
        <v>-4.3148215055244235</v>
      </c>
      <c r="R163" t="str">
        <f>trueraw!C162</f>
        <v xml:space="preserve"> SG</v>
      </c>
      <c r="S163" t="str">
        <f>trueraw!D162</f>
        <v>MIA</v>
      </c>
      <c r="T163">
        <f>trueraw!E162</f>
        <v>35</v>
      </c>
      <c r="U163">
        <f>trueraw!F162</f>
        <v>26.5</v>
      </c>
      <c r="V163">
        <v>1</v>
      </c>
      <c r="W163">
        <f t="shared" si="85"/>
        <v>1</v>
      </c>
      <c r="X163">
        <f t="shared" si="85"/>
        <v>0</v>
      </c>
      <c r="Y163">
        <f t="shared" si="85"/>
        <v>0</v>
      </c>
      <c r="Z163">
        <f t="shared" si="85"/>
        <v>0</v>
      </c>
      <c r="AA163">
        <f t="shared" si="85"/>
        <v>0</v>
      </c>
      <c r="AB163">
        <f t="shared" si="85"/>
        <v>0</v>
      </c>
      <c r="AC163">
        <f t="shared" si="85"/>
        <v>0</v>
      </c>
      <c r="AD163">
        <f t="shared" si="85"/>
        <v>0</v>
      </c>
      <c r="AE163">
        <f t="shared" si="85"/>
        <v>0</v>
      </c>
      <c r="AF163">
        <f t="shared" si="85"/>
        <v>0</v>
      </c>
      <c r="AG163">
        <f t="shared" si="85"/>
        <v>0</v>
      </c>
      <c r="AH163">
        <f t="shared" si="84"/>
        <v>0</v>
      </c>
      <c r="AI163">
        <f t="shared" si="84"/>
        <v>0</v>
      </c>
      <c r="AT163">
        <f t="shared" ref="AT163:AT194" si="86">IF(EXACT($P163, W$2), $N163, 0)</f>
        <v>-4.2589837398373982</v>
      </c>
      <c r="AU163">
        <f t="shared" ref="AU163:AU194" si="87">IF(EXACT($P163, X$2), $N163, 0)</f>
        <v>0</v>
      </c>
      <c r="AV163">
        <f t="shared" ref="AV163:AV194" si="88">IF(EXACT($P163, Y$2), $N163, 0)</f>
        <v>0</v>
      </c>
      <c r="AW163">
        <f t="shared" ref="AW163:AW194" si="89">IF(EXACT($P163, Z$2), $N163, 0)</f>
        <v>0</v>
      </c>
      <c r="AX163">
        <f t="shared" ref="AX163:AX194" si="90">IF(EXACT($P163, AA$2), $N163, 0)</f>
        <v>0</v>
      </c>
      <c r="AY163">
        <f t="shared" ref="AY163:AY194" si="91">IF(EXACT($P163, AB$2), $N163, 0)</f>
        <v>0</v>
      </c>
      <c r="AZ163">
        <f t="shared" ref="AZ163:AZ194" si="92">IF(EXACT($P163, AC$2), $N163, 0)</f>
        <v>0</v>
      </c>
      <c r="BA163">
        <f t="shared" ref="BA163:BA194" si="93">IF(EXACT($P163, AD$2), $N163, 0)</f>
        <v>0</v>
      </c>
      <c r="BB163">
        <f t="shared" ref="BB163:BB194" si="94">IF(EXACT($P163, AE$2), $N163, 0)</f>
        <v>0</v>
      </c>
      <c r="BC163">
        <f t="shared" ref="BC163:BC194" si="95">IF(EXACT($P163, AF$2), $N163, 0)</f>
        <v>0</v>
      </c>
      <c r="BD163">
        <f t="shared" ref="BD163:BD194" si="96">IF(EXACT($P163, AG$2), $N163, 0)</f>
        <v>0</v>
      </c>
    </row>
    <row r="164" spans="1:56" x14ac:dyDescent="0.3">
      <c r="A164" t="str">
        <f>injury_attenuated!A164</f>
        <v>Alperen Sengun</v>
      </c>
      <c r="B164">
        <f>injury_attenuated!B164</f>
        <v>1.1065853658536584</v>
      </c>
      <c r="C164">
        <f>injury_attenuated!C164</f>
        <v>0.13121951219512196</v>
      </c>
      <c r="D164">
        <f>injury_attenuated!D164</f>
        <v>-1.3331707317073169</v>
      </c>
      <c r="E164">
        <f>injury_attenuated!E164</f>
        <v>-0.61292682926829256</v>
      </c>
      <c r="F164">
        <f>injury_attenuated!F164</f>
        <v>0.39926829268292685</v>
      </c>
      <c r="G164">
        <f>injury_attenuated!G164</f>
        <v>-0.91292682926829272</v>
      </c>
      <c r="H164">
        <f>injury_attenuated!H164</f>
        <v>-0.93146341463414628</v>
      </c>
      <c r="I164">
        <f>injury_attenuated!I164</f>
        <v>0.55536585365853652</v>
      </c>
      <c r="J164">
        <f>injury_attenuated!J164</f>
        <v>-0.22658536585365852</v>
      </c>
      <c r="K164">
        <f t="shared" si="78"/>
        <v>-1.9558536585365851</v>
      </c>
      <c r="L164">
        <f t="shared" si="79"/>
        <v>-1.598048780487805</v>
      </c>
      <c r="M164">
        <f t="shared" si="80"/>
        <v>-0.91170731707317043</v>
      </c>
      <c r="N164">
        <f t="shared" si="81"/>
        <v>-1.8246341463414635</v>
      </c>
      <c r="O164">
        <f t="shared" si="82"/>
        <v>-2.38</v>
      </c>
      <c r="P164" s="1" t="str">
        <f>VLOOKUP($A164, 'auction in'!$A$2:$C$218, 3, FALSE)</f>
        <v>_______</v>
      </c>
      <c r="Q164" s="3">
        <f>VLOOKUP($A164, 'auction in'!$A$2:$B$218, 2, FALSE)</f>
        <v>-4.6493207611168677</v>
      </c>
      <c r="R164" t="str">
        <f>trueraw!C163</f>
        <v xml:space="preserve"> C</v>
      </c>
      <c r="S164" t="str">
        <f>trueraw!D163</f>
        <v>HOU</v>
      </c>
      <c r="T164">
        <f>trueraw!E163</f>
        <v>70</v>
      </c>
      <c r="U164">
        <f>trueraw!F163</f>
        <v>20.8</v>
      </c>
      <c r="V164">
        <v>1</v>
      </c>
      <c r="W164">
        <f t="shared" si="85"/>
        <v>1</v>
      </c>
      <c r="X164">
        <f t="shared" si="85"/>
        <v>0</v>
      </c>
      <c r="Y164">
        <f t="shared" si="85"/>
        <v>0</v>
      </c>
      <c r="Z164">
        <f t="shared" si="85"/>
        <v>0</v>
      </c>
      <c r="AA164">
        <f t="shared" si="85"/>
        <v>0</v>
      </c>
      <c r="AB164">
        <f t="shared" si="85"/>
        <v>0</v>
      </c>
      <c r="AC164">
        <f t="shared" si="85"/>
        <v>0</v>
      </c>
      <c r="AD164">
        <f t="shared" si="85"/>
        <v>0</v>
      </c>
      <c r="AE164">
        <f t="shared" si="85"/>
        <v>0</v>
      </c>
      <c r="AF164">
        <f t="shared" si="85"/>
        <v>0</v>
      </c>
      <c r="AG164">
        <f t="shared" si="85"/>
        <v>0</v>
      </c>
      <c r="AH164">
        <f t="shared" si="84"/>
        <v>0</v>
      </c>
      <c r="AI164">
        <f t="shared" si="84"/>
        <v>0</v>
      </c>
      <c r="AT164">
        <f t="shared" si="86"/>
        <v>-1.8246341463414635</v>
      </c>
      <c r="AU164">
        <f t="shared" si="87"/>
        <v>0</v>
      </c>
      <c r="AV164">
        <f t="shared" si="88"/>
        <v>0</v>
      </c>
      <c r="AW164">
        <f t="shared" si="89"/>
        <v>0</v>
      </c>
      <c r="AX164">
        <f t="shared" si="90"/>
        <v>0</v>
      </c>
      <c r="AY164">
        <f t="shared" si="91"/>
        <v>0</v>
      </c>
      <c r="AZ164">
        <f t="shared" si="92"/>
        <v>0</v>
      </c>
      <c r="BA164">
        <f t="shared" si="93"/>
        <v>0</v>
      </c>
      <c r="BB164">
        <f t="shared" si="94"/>
        <v>0</v>
      </c>
      <c r="BC164">
        <f t="shared" si="95"/>
        <v>0</v>
      </c>
      <c r="BD164">
        <f t="shared" si="96"/>
        <v>0</v>
      </c>
    </row>
    <row r="165" spans="1:56" x14ac:dyDescent="0.3">
      <c r="A165" t="str">
        <f>injury_attenuated!A165</f>
        <v>Ricky Rubio</v>
      </c>
      <c r="B165">
        <f>injury_attenuated!B165</f>
        <v>-0.88146341463414624</v>
      </c>
      <c r="C165">
        <f>injury_attenuated!C165</f>
        <v>0.64487804878048782</v>
      </c>
      <c r="D165">
        <f>injury_attenuated!D165</f>
        <v>-0.97170731707317071</v>
      </c>
      <c r="E165">
        <f>injury_attenuated!E165</f>
        <v>-1.0790243902439025</v>
      </c>
      <c r="F165">
        <f>injury_attenuated!F165</f>
        <v>-1.0085365853658534</v>
      </c>
      <c r="G165">
        <f>injury_attenuated!G165</f>
        <v>1.2843902439024391</v>
      </c>
      <c r="H165">
        <f>injury_attenuated!H165</f>
        <v>0.88536585365853648</v>
      </c>
      <c r="I165">
        <f>injury_attenuated!I165</f>
        <v>-1.0997560975609755</v>
      </c>
      <c r="J165">
        <f>injury_attenuated!J165</f>
        <v>0.36317073170731706</v>
      </c>
      <c r="K165">
        <f t="shared" si="78"/>
        <v>-2.5075609756097559</v>
      </c>
      <c r="L165">
        <f t="shared" si="79"/>
        <v>-2.2258536585365847</v>
      </c>
      <c r="M165">
        <f t="shared" si="80"/>
        <v>-3.1470731707317068</v>
      </c>
      <c r="N165">
        <f t="shared" si="81"/>
        <v>-1.8626829268292675</v>
      </c>
      <c r="O165">
        <f t="shared" si="82"/>
        <v>-0.76292682926829214</v>
      </c>
      <c r="P165" s="1" t="str">
        <f>VLOOKUP($A165, 'auction in'!$A$2:$C$218, 3, FALSE)</f>
        <v>_______</v>
      </c>
      <c r="Q165" s="3">
        <f>VLOOKUP($A165, 'auction in'!$A$2:$B$218, 2, FALSE)</f>
        <v>-4.7422372210036574</v>
      </c>
      <c r="R165" t="str">
        <f>trueraw!C164</f>
        <v xml:space="preserve"> PG</v>
      </c>
      <c r="S165" t="str">
        <f>trueraw!D164</f>
        <v>CLE</v>
      </c>
      <c r="T165">
        <f>trueraw!E164</f>
        <v>70</v>
      </c>
      <c r="U165">
        <f>trueraw!F164</f>
        <v>22.5</v>
      </c>
      <c r="V165">
        <v>1</v>
      </c>
      <c r="W165">
        <f t="shared" si="85"/>
        <v>1</v>
      </c>
      <c r="X165">
        <f t="shared" si="85"/>
        <v>0</v>
      </c>
      <c r="Y165">
        <f t="shared" si="85"/>
        <v>0</v>
      </c>
      <c r="Z165">
        <f t="shared" si="85"/>
        <v>0</v>
      </c>
      <c r="AA165">
        <f t="shared" si="85"/>
        <v>0</v>
      </c>
      <c r="AB165">
        <f t="shared" si="85"/>
        <v>0</v>
      </c>
      <c r="AC165">
        <f t="shared" si="85"/>
        <v>0</v>
      </c>
      <c r="AD165">
        <f t="shared" si="85"/>
        <v>0</v>
      </c>
      <c r="AE165">
        <f t="shared" si="85"/>
        <v>0</v>
      </c>
      <c r="AF165">
        <f t="shared" si="85"/>
        <v>0</v>
      </c>
      <c r="AG165">
        <f t="shared" si="85"/>
        <v>0</v>
      </c>
      <c r="AH165">
        <f t="shared" si="84"/>
        <v>0</v>
      </c>
      <c r="AI165">
        <f t="shared" si="84"/>
        <v>0</v>
      </c>
      <c r="AT165">
        <f t="shared" si="86"/>
        <v>-1.8626829268292675</v>
      </c>
      <c r="AU165">
        <f t="shared" si="87"/>
        <v>0</v>
      </c>
      <c r="AV165">
        <f t="shared" si="88"/>
        <v>0</v>
      </c>
      <c r="AW165">
        <f t="shared" si="89"/>
        <v>0</v>
      </c>
      <c r="AX165">
        <f t="shared" si="90"/>
        <v>0</v>
      </c>
      <c r="AY165">
        <f t="shared" si="91"/>
        <v>0</v>
      </c>
      <c r="AZ165">
        <f t="shared" si="92"/>
        <v>0</v>
      </c>
      <c r="BA165">
        <f t="shared" si="93"/>
        <v>0</v>
      </c>
      <c r="BB165">
        <f t="shared" si="94"/>
        <v>0</v>
      </c>
      <c r="BC165">
        <f t="shared" si="95"/>
        <v>0</v>
      </c>
      <c r="BD165">
        <f t="shared" si="96"/>
        <v>0</v>
      </c>
    </row>
    <row r="166" spans="1:56" x14ac:dyDescent="0.3">
      <c r="A166" t="str">
        <f>injury_attenuated!A166</f>
        <v>Tyler Herro</v>
      </c>
      <c r="B166">
        <f>injury_attenuated!B166</f>
        <v>-0.45341463414634142</v>
      </c>
      <c r="C166">
        <f>injury_attenuated!C166</f>
        <v>0.32146341463414635</v>
      </c>
      <c r="D166">
        <f>injury_attenuated!D166</f>
        <v>0.11268292682926828</v>
      </c>
      <c r="E166">
        <f>injury_attenuated!E166</f>
        <v>2.4390243902439046E-2</v>
      </c>
      <c r="F166">
        <f>injury_attenuated!F166</f>
        <v>-0.20951219512195118</v>
      </c>
      <c r="G166">
        <f>injury_attenuated!G166</f>
        <v>0.14292682926829267</v>
      </c>
      <c r="H166">
        <f>injury_attenuated!H166</f>
        <v>-1.0360975609756098</v>
      </c>
      <c r="I166">
        <f>injury_attenuated!I166</f>
        <v>-0.66219512195121943</v>
      </c>
      <c r="J166">
        <f>injury_attenuated!J166</f>
        <v>-0.15048780487804875</v>
      </c>
      <c r="K166">
        <f t="shared" si="78"/>
        <v>-2.2317073170731705</v>
      </c>
      <c r="L166">
        <f t="shared" si="79"/>
        <v>-1.7597560975609754</v>
      </c>
      <c r="M166">
        <f t="shared" si="80"/>
        <v>-2.0531707317073167</v>
      </c>
      <c r="N166">
        <f t="shared" si="81"/>
        <v>-1.9102439024390241</v>
      </c>
      <c r="O166">
        <f t="shared" si="82"/>
        <v>-1.2480487804878047</v>
      </c>
      <c r="P166" s="1" t="str">
        <f>VLOOKUP($A166, 'auction in'!$A$2:$C$218, 3, FALSE)</f>
        <v>_______</v>
      </c>
      <c r="Q166" s="3">
        <f>VLOOKUP($A166, 'auction in'!$A$2:$B$218, 2, FALSE)</f>
        <v>-5.0386407280425214</v>
      </c>
      <c r="R166" t="str">
        <f>trueraw!C165</f>
        <v xml:space="preserve"> SG, PG</v>
      </c>
      <c r="S166" t="str">
        <f>trueraw!D165</f>
        <v>MIA</v>
      </c>
      <c r="T166">
        <f>trueraw!E165</f>
        <v>70</v>
      </c>
      <c r="U166">
        <f>trueraw!F165</f>
        <v>27</v>
      </c>
      <c r="V166">
        <v>1</v>
      </c>
      <c r="W166">
        <f t="shared" si="85"/>
        <v>1</v>
      </c>
      <c r="X166">
        <f t="shared" si="85"/>
        <v>0</v>
      </c>
      <c r="Y166">
        <f t="shared" si="85"/>
        <v>0</v>
      </c>
      <c r="Z166">
        <f t="shared" si="85"/>
        <v>0</v>
      </c>
      <c r="AA166">
        <f t="shared" si="85"/>
        <v>0</v>
      </c>
      <c r="AB166">
        <f t="shared" si="85"/>
        <v>0</v>
      </c>
      <c r="AC166">
        <f t="shared" si="85"/>
        <v>0</v>
      </c>
      <c r="AD166">
        <f t="shared" si="85"/>
        <v>0</v>
      </c>
      <c r="AE166">
        <f t="shared" si="85"/>
        <v>0</v>
      </c>
      <c r="AF166">
        <f t="shared" si="85"/>
        <v>0</v>
      </c>
      <c r="AG166">
        <f t="shared" si="85"/>
        <v>0</v>
      </c>
      <c r="AH166">
        <f t="shared" si="84"/>
        <v>0</v>
      </c>
      <c r="AI166">
        <f t="shared" si="84"/>
        <v>0</v>
      </c>
      <c r="AT166">
        <f t="shared" si="86"/>
        <v>-1.9102439024390241</v>
      </c>
      <c r="AU166">
        <f t="shared" si="87"/>
        <v>0</v>
      </c>
      <c r="AV166">
        <f t="shared" si="88"/>
        <v>0</v>
      </c>
      <c r="AW166">
        <f t="shared" si="89"/>
        <v>0</v>
      </c>
      <c r="AX166">
        <f t="shared" si="90"/>
        <v>0</v>
      </c>
      <c r="AY166">
        <f t="shared" si="91"/>
        <v>0</v>
      </c>
      <c r="AZ166">
        <f t="shared" si="92"/>
        <v>0</v>
      </c>
      <c r="BA166">
        <f t="shared" si="93"/>
        <v>0</v>
      </c>
      <c r="BB166">
        <f t="shared" si="94"/>
        <v>0</v>
      </c>
      <c r="BC166">
        <f t="shared" si="95"/>
        <v>0</v>
      </c>
      <c r="BD166">
        <f t="shared" si="96"/>
        <v>0</v>
      </c>
    </row>
    <row r="167" spans="1:56" x14ac:dyDescent="0.3">
      <c r="A167" t="str">
        <f>injury_attenuated!A167</f>
        <v>Monte Morris</v>
      </c>
      <c r="B167">
        <f>injury_attenuated!B167</f>
        <v>0.31707317073170732</v>
      </c>
      <c r="C167">
        <f>injury_attenuated!C167</f>
        <v>0.22634146341463413</v>
      </c>
      <c r="D167">
        <f>injury_attenuated!D167</f>
        <v>-0.67682926829268286</v>
      </c>
      <c r="E167">
        <f>injury_attenuated!E167</f>
        <v>-0.57487804878048776</v>
      </c>
      <c r="F167">
        <f>injury_attenuated!F167</f>
        <v>-1.3129268292682925</v>
      </c>
      <c r="G167">
        <f>injury_attenuated!G167</f>
        <v>0.17146341463414635</v>
      </c>
      <c r="H167">
        <f>injury_attenuated!H167</f>
        <v>-0.60804878048780486</v>
      </c>
      <c r="I167">
        <f>injury_attenuated!I167</f>
        <v>-0.59560975609756095</v>
      </c>
      <c r="J167">
        <f>injury_attenuated!J167</f>
        <v>1.1241463414634145</v>
      </c>
      <c r="K167">
        <f t="shared" si="78"/>
        <v>-2.1556097560975611</v>
      </c>
      <c r="L167">
        <f t="shared" si="79"/>
        <v>-3.0534146341463413</v>
      </c>
      <c r="M167">
        <f t="shared" si="80"/>
        <v>-2.100731707317073</v>
      </c>
      <c r="N167">
        <f t="shared" si="81"/>
        <v>-1.9292682926829268</v>
      </c>
      <c r="O167">
        <f t="shared" si="82"/>
        <v>-1.3336585365853657</v>
      </c>
      <c r="P167" s="1" t="str">
        <f>VLOOKUP($A167, 'auction in'!$A$2:$C$218, 3, FALSE)</f>
        <v>_______</v>
      </c>
      <c r="Q167" s="3">
        <f>VLOOKUP($A167, 'auction in'!$A$2:$B$218, 2, FALSE)</f>
        <v>-5.0488615386300699</v>
      </c>
      <c r="R167" t="str">
        <f>trueraw!C166</f>
        <v xml:space="preserve"> PG</v>
      </c>
      <c r="S167" t="str">
        <f>trueraw!D166</f>
        <v>DEN</v>
      </c>
      <c r="T167">
        <f>trueraw!E166</f>
        <v>70</v>
      </c>
      <c r="U167">
        <f>trueraw!F166</f>
        <v>26.4</v>
      </c>
      <c r="V167">
        <v>1</v>
      </c>
      <c r="W167">
        <f t="shared" si="85"/>
        <v>1</v>
      </c>
      <c r="X167">
        <f t="shared" si="85"/>
        <v>0</v>
      </c>
      <c r="Y167">
        <f t="shared" si="85"/>
        <v>0</v>
      </c>
      <c r="Z167">
        <f t="shared" si="85"/>
        <v>0</v>
      </c>
      <c r="AA167">
        <f t="shared" si="85"/>
        <v>0</v>
      </c>
      <c r="AB167">
        <f t="shared" si="85"/>
        <v>0</v>
      </c>
      <c r="AC167">
        <f t="shared" si="85"/>
        <v>0</v>
      </c>
      <c r="AD167">
        <f t="shared" si="85"/>
        <v>0</v>
      </c>
      <c r="AE167">
        <f t="shared" si="85"/>
        <v>0</v>
      </c>
      <c r="AF167">
        <f t="shared" si="85"/>
        <v>0</v>
      </c>
      <c r="AG167">
        <f t="shared" si="85"/>
        <v>0</v>
      </c>
      <c r="AH167">
        <f t="shared" si="84"/>
        <v>0</v>
      </c>
      <c r="AI167">
        <f t="shared" si="84"/>
        <v>0</v>
      </c>
      <c r="AT167">
        <f t="shared" si="86"/>
        <v>-1.9292682926829268</v>
      </c>
      <c r="AU167">
        <f t="shared" si="87"/>
        <v>0</v>
      </c>
      <c r="AV167">
        <f t="shared" si="88"/>
        <v>0</v>
      </c>
      <c r="AW167">
        <f t="shared" si="89"/>
        <v>0</v>
      </c>
      <c r="AX167">
        <f t="shared" si="90"/>
        <v>0</v>
      </c>
      <c r="AY167">
        <f t="shared" si="91"/>
        <v>0</v>
      </c>
      <c r="AZ167">
        <f t="shared" si="92"/>
        <v>0</v>
      </c>
      <c r="BA167">
        <f t="shared" si="93"/>
        <v>0</v>
      </c>
      <c r="BB167">
        <f t="shared" si="94"/>
        <v>0</v>
      </c>
      <c r="BC167">
        <f t="shared" si="95"/>
        <v>0</v>
      </c>
      <c r="BD167">
        <f t="shared" si="96"/>
        <v>0</v>
      </c>
    </row>
    <row r="168" spans="1:56" x14ac:dyDescent="0.3">
      <c r="A168" t="str">
        <f>injury_attenuated!A168</f>
        <v>Kyle Kuzma</v>
      </c>
      <c r="B168">
        <f>injury_attenuated!B168</f>
        <v>-0.41723577235772358</v>
      </c>
      <c r="C168">
        <f>injury_attenuated!C168</f>
        <v>-0.37861788617886183</v>
      </c>
      <c r="D168">
        <f>injury_attenuated!D168</f>
        <v>0.36861788617886182</v>
      </c>
      <c r="E168">
        <f>injury_attenuated!E168</f>
        <v>8.6585365853658586E-2</v>
      </c>
      <c r="F168">
        <f>injury_attenuated!F168</f>
        <v>0.3504065040650407</v>
      </c>
      <c r="G168">
        <f>injury_attenuated!G168</f>
        <v>-0.54967479674796749</v>
      </c>
      <c r="H168">
        <f>injury_attenuated!H168</f>
        <v>-1.1835772357723577</v>
      </c>
      <c r="I168">
        <f>injury_attenuated!I168</f>
        <v>2.6422764227642295E-2</v>
      </c>
      <c r="J168">
        <f>injury_attenuated!J168</f>
        <v>-2.3495934959349596E-2</v>
      </c>
      <c r="K168">
        <f t="shared" si="78"/>
        <v>-1.341951219512195</v>
      </c>
      <c r="L168">
        <f t="shared" si="79"/>
        <v>-1.6970731707317073</v>
      </c>
      <c r="M168">
        <f t="shared" si="80"/>
        <v>-1.1708943089430894</v>
      </c>
      <c r="N168">
        <f t="shared" si="81"/>
        <v>-1.7205691056910568</v>
      </c>
      <c r="O168">
        <f t="shared" si="82"/>
        <v>-1.746991869918699</v>
      </c>
      <c r="P168" s="1" t="str">
        <f>VLOOKUP($A168, 'auction in'!$A$2:$C$218, 3, FALSE)</f>
        <v>_______</v>
      </c>
      <c r="Q168" s="3">
        <f>VLOOKUP($A168, 'auction in'!$A$2:$B$218, 2, FALSE)</f>
        <v>1</v>
      </c>
      <c r="R168" t="str">
        <f>trueraw!C167</f>
        <v xml:space="preserve"> PF, SF</v>
      </c>
      <c r="S168" t="str">
        <f>trueraw!D167</f>
        <v>WAS</v>
      </c>
      <c r="T168">
        <f>trueraw!E167</f>
        <v>74</v>
      </c>
      <c r="U168">
        <f>trueraw!F167</f>
        <v>28.1</v>
      </c>
      <c r="V168">
        <v>1</v>
      </c>
      <c r="W168">
        <f t="shared" si="85"/>
        <v>1</v>
      </c>
      <c r="X168">
        <f t="shared" si="85"/>
        <v>0</v>
      </c>
      <c r="Y168">
        <f t="shared" si="85"/>
        <v>0</v>
      </c>
      <c r="Z168">
        <f t="shared" si="85"/>
        <v>0</v>
      </c>
      <c r="AA168">
        <f t="shared" si="85"/>
        <v>0</v>
      </c>
      <c r="AB168">
        <f t="shared" si="85"/>
        <v>0</v>
      </c>
      <c r="AC168">
        <f t="shared" si="85"/>
        <v>0</v>
      </c>
      <c r="AD168">
        <f t="shared" si="85"/>
        <v>0</v>
      </c>
      <c r="AE168">
        <f t="shared" si="85"/>
        <v>0</v>
      </c>
      <c r="AF168">
        <f t="shared" si="85"/>
        <v>0</v>
      </c>
      <c r="AG168">
        <f t="shared" si="85"/>
        <v>0</v>
      </c>
      <c r="AH168">
        <f t="shared" si="84"/>
        <v>0</v>
      </c>
      <c r="AI168">
        <f t="shared" si="84"/>
        <v>0</v>
      </c>
      <c r="AT168">
        <f t="shared" si="86"/>
        <v>-1.7205691056910568</v>
      </c>
      <c r="AU168">
        <f t="shared" si="87"/>
        <v>0</v>
      </c>
      <c r="AV168">
        <f t="shared" si="88"/>
        <v>0</v>
      </c>
      <c r="AW168">
        <f t="shared" si="89"/>
        <v>0</v>
      </c>
      <c r="AX168">
        <f t="shared" si="90"/>
        <v>0</v>
      </c>
      <c r="AY168">
        <f t="shared" si="91"/>
        <v>0</v>
      </c>
      <c r="AZ168">
        <f t="shared" si="92"/>
        <v>0</v>
      </c>
      <c r="BA168">
        <f t="shared" si="93"/>
        <v>0</v>
      </c>
      <c r="BB168">
        <f t="shared" si="94"/>
        <v>0</v>
      </c>
      <c r="BC168">
        <f t="shared" si="95"/>
        <v>0</v>
      </c>
      <c r="BD168">
        <f t="shared" si="96"/>
        <v>0</v>
      </c>
    </row>
    <row r="169" spans="1:56" x14ac:dyDescent="0.3">
      <c r="A169" t="str">
        <f>injury_attenuated!A169</f>
        <v>Justin Holiday</v>
      </c>
      <c r="B169">
        <f>injury_attenuated!B169</f>
        <v>-0.68439024390243897</v>
      </c>
      <c r="C169">
        <f>injury_attenuated!C169</f>
        <v>-0.12853658536585366</v>
      </c>
      <c r="D169">
        <f>injury_attenuated!D169</f>
        <v>0.47365853658536589</v>
      </c>
      <c r="E169">
        <f>injury_attenuated!E169</f>
        <v>-0.66804878048780492</v>
      </c>
      <c r="F169">
        <f>injury_attenuated!F169</f>
        <v>-0.78479674796747967</v>
      </c>
      <c r="G169">
        <f>injury_attenuated!G169</f>
        <v>-0.67707317073170736</v>
      </c>
      <c r="H169">
        <f>injury_attenuated!H169</f>
        <v>-3.2520325203251599E-4</v>
      </c>
      <c r="I169">
        <f>injury_attenuated!I169</f>
        <v>-5.9674796747967475E-2</v>
      </c>
      <c r="J169">
        <f>injury_attenuated!J169</f>
        <v>1.0543902439024391</v>
      </c>
      <c r="K169">
        <f t="shared" si="78"/>
        <v>-1.3462601626016257</v>
      </c>
      <c r="L169">
        <f t="shared" si="79"/>
        <v>-2.5291869918699188</v>
      </c>
      <c r="M169">
        <f t="shared" si="80"/>
        <v>-0.79772357723577214</v>
      </c>
      <c r="N169">
        <f t="shared" si="81"/>
        <v>-1.4747967479674797</v>
      </c>
      <c r="O169">
        <f t="shared" si="82"/>
        <v>-1.4151219512195123</v>
      </c>
      <c r="P169" s="1" t="str">
        <f>VLOOKUP($A169, 'auction in'!$A$2:$C$218, 3, FALSE)</f>
        <v>_______</v>
      </c>
      <c r="Q169" s="3">
        <f>VLOOKUP($A169, 'auction in'!$A$2:$B$218, 2, FALSE)</f>
        <v>-6.4704833748979622</v>
      </c>
      <c r="R169" t="str">
        <f>trueraw!C168</f>
        <v xml:space="preserve"> SG, SF</v>
      </c>
      <c r="S169" t="str">
        <f>trueraw!D168</f>
        <v>IND</v>
      </c>
      <c r="T169">
        <f>trueraw!E168</f>
        <v>78</v>
      </c>
      <c r="U169">
        <f>trueraw!F168</f>
        <v>27.1</v>
      </c>
      <c r="V169">
        <v>1</v>
      </c>
      <c r="W169">
        <f t="shared" si="85"/>
        <v>1</v>
      </c>
      <c r="X169">
        <f t="shared" si="85"/>
        <v>0</v>
      </c>
      <c r="Y169">
        <f t="shared" si="85"/>
        <v>0</v>
      </c>
      <c r="Z169">
        <f t="shared" si="85"/>
        <v>0</v>
      </c>
      <c r="AA169">
        <f t="shared" si="85"/>
        <v>0</v>
      </c>
      <c r="AB169">
        <f t="shared" si="85"/>
        <v>0</v>
      </c>
      <c r="AC169">
        <f t="shared" si="85"/>
        <v>0</v>
      </c>
      <c r="AD169">
        <f t="shared" si="85"/>
        <v>0</v>
      </c>
      <c r="AE169">
        <f t="shared" si="85"/>
        <v>0</v>
      </c>
      <c r="AF169">
        <f t="shared" si="85"/>
        <v>0</v>
      </c>
      <c r="AG169">
        <f t="shared" si="85"/>
        <v>0</v>
      </c>
      <c r="AH169">
        <f t="shared" si="84"/>
        <v>0</v>
      </c>
      <c r="AI169">
        <f t="shared" si="84"/>
        <v>0</v>
      </c>
      <c r="AT169">
        <f t="shared" si="86"/>
        <v>-1.4747967479674797</v>
      </c>
      <c r="AU169">
        <f t="shared" si="87"/>
        <v>0</v>
      </c>
      <c r="AV169">
        <f t="shared" si="88"/>
        <v>0</v>
      </c>
      <c r="AW169">
        <f t="shared" si="89"/>
        <v>0</v>
      </c>
      <c r="AX169">
        <f t="shared" si="90"/>
        <v>0</v>
      </c>
      <c r="AY169">
        <f t="shared" si="91"/>
        <v>0</v>
      </c>
      <c r="AZ169">
        <f t="shared" si="92"/>
        <v>0</v>
      </c>
      <c r="BA169">
        <f t="shared" si="93"/>
        <v>0</v>
      </c>
      <c r="BB169">
        <f t="shared" si="94"/>
        <v>0</v>
      </c>
      <c r="BC169">
        <f t="shared" si="95"/>
        <v>0</v>
      </c>
      <c r="BD169">
        <f t="shared" si="96"/>
        <v>0</v>
      </c>
    </row>
    <row r="170" spans="1:56" x14ac:dyDescent="0.3">
      <c r="A170" t="str">
        <f>injury_attenuated!A170</f>
        <v>Jalen Green</v>
      </c>
      <c r="B170">
        <f>injury_attenuated!B170</f>
        <v>-0.79975609756097554</v>
      </c>
      <c r="C170">
        <f>injury_attenuated!C170</f>
        <v>8.5243902439024383E-2</v>
      </c>
      <c r="D170">
        <f>injury_attenuated!D170</f>
        <v>0.67012195121951212</v>
      </c>
      <c r="E170">
        <f>injury_attenuated!E170</f>
        <v>0.48292682926829272</v>
      </c>
      <c r="F170">
        <f>injury_attenuated!F170</f>
        <v>-0.67987804878048785</v>
      </c>
      <c r="G170">
        <f>injury_attenuated!G170</f>
        <v>-0.27060975609756099</v>
      </c>
      <c r="H170">
        <f>injury_attenuated!H170</f>
        <v>0.73743902439024378</v>
      </c>
      <c r="I170">
        <f>injury_attenuated!I170</f>
        <v>-0.84146341463414631</v>
      </c>
      <c r="J170">
        <f>injury_attenuated!J170</f>
        <v>-1.2215853658536586</v>
      </c>
      <c r="K170">
        <f t="shared" si="78"/>
        <v>-1.9228048780487805</v>
      </c>
      <c r="L170">
        <f t="shared" si="79"/>
        <v>-0.61597560975609766</v>
      </c>
      <c r="M170">
        <f t="shared" si="80"/>
        <v>-1.5669512195121953</v>
      </c>
      <c r="N170">
        <f t="shared" si="81"/>
        <v>-1.8375609756097564</v>
      </c>
      <c r="O170">
        <f t="shared" si="82"/>
        <v>-0.99609756097560997</v>
      </c>
      <c r="P170" s="1" t="str">
        <f>VLOOKUP($A170, 'auction in'!$A$2:$C$218, 3, FALSE)</f>
        <v>_______</v>
      </c>
      <c r="Q170" s="3">
        <f>VLOOKUP($A170, 'auction in'!$A$2:$B$218, 2, FALSE)</f>
        <v>1</v>
      </c>
      <c r="R170" t="str">
        <f>trueraw!C169</f>
        <v xml:space="preserve"> SG</v>
      </c>
      <c r="S170" t="str">
        <f>trueraw!D169</f>
        <v>HOU</v>
      </c>
      <c r="T170">
        <f>trueraw!E169</f>
        <v>73</v>
      </c>
      <c r="U170">
        <f>trueraw!F169</f>
        <v>31.8</v>
      </c>
      <c r="V170">
        <v>1</v>
      </c>
      <c r="W170">
        <f t="shared" si="85"/>
        <v>1</v>
      </c>
      <c r="X170">
        <f t="shared" si="85"/>
        <v>0</v>
      </c>
      <c r="Y170">
        <f t="shared" si="85"/>
        <v>0</v>
      </c>
      <c r="Z170">
        <f t="shared" si="85"/>
        <v>0</v>
      </c>
      <c r="AA170">
        <f t="shared" si="85"/>
        <v>0</v>
      </c>
      <c r="AB170">
        <f t="shared" si="85"/>
        <v>0</v>
      </c>
      <c r="AC170">
        <f t="shared" si="85"/>
        <v>0</v>
      </c>
      <c r="AD170">
        <f t="shared" si="85"/>
        <v>0</v>
      </c>
      <c r="AE170">
        <f t="shared" si="85"/>
        <v>0</v>
      </c>
      <c r="AF170">
        <f t="shared" si="85"/>
        <v>0</v>
      </c>
      <c r="AG170">
        <f t="shared" si="85"/>
        <v>0</v>
      </c>
      <c r="AH170">
        <f t="shared" si="84"/>
        <v>0</v>
      </c>
      <c r="AI170">
        <f t="shared" si="84"/>
        <v>0</v>
      </c>
      <c r="AT170">
        <f t="shared" si="86"/>
        <v>-1.8375609756097564</v>
      </c>
      <c r="AU170">
        <f t="shared" si="87"/>
        <v>0</v>
      </c>
      <c r="AV170">
        <f t="shared" si="88"/>
        <v>0</v>
      </c>
      <c r="AW170">
        <f t="shared" si="89"/>
        <v>0</v>
      </c>
      <c r="AX170">
        <f t="shared" si="90"/>
        <v>0</v>
      </c>
      <c r="AY170">
        <f t="shared" si="91"/>
        <v>0</v>
      </c>
      <c r="AZ170">
        <f t="shared" si="92"/>
        <v>0</v>
      </c>
      <c r="BA170">
        <f t="shared" si="93"/>
        <v>0</v>
      </c>
      <c r="BB170">
        <f t="shared" si="94"/>
        <v>0</v>
      </c>
      <c r="BC170">
        <f t="shared" si="95"/>
        <v>0</v>
      </c>
      <c r="BD170">
        <f t="shared" si="96"/>
        <v>0</v>
      </c>
    </row>
    <row r="171" spans="1:56" x14ac:dyDescent="0.3">
      <c r="A171" t="str">
        <f>injury_attenuated!A171</f>
        <v>Aleksej Pokusevski</v>
      </c>
      <c r="B171">
        <f>injury_attenuated!B171</f>
        <v>-0.61512195121951219</v>
      </c>
      <c r="C171">
        <f>injury_attenuated!C171</f>
        <v>-9.707317073170732E-2</v>
      </c>
      <c r="D171">
        <f>injury_attenuated!D171</f>
        <v>0.18878048780487805</v>
      </c>
      <c r="E171">
        <f>injury_attenuated!E171</f>
        <v>-0.22292682926829263</v>
      </c>
      <c r="F171">
        <f>injury_attenuated!F171</f>
        <v>0.15195121951219515</v>
      </c>
      <c r="G171">
        <f>injury_attenuated!G171</f>
        <v>-0.19</v>
      </c>
      <c r="H171">
        <f>injury_attenuated!H171</f>
        <v>-1.2739024390243903</v>
      </c>
      <c r="I171">
        <f>injury_attenuated!I171</f>
        <v>1.0309756097560976</v>
      </c>
      <c r="J171">
        <f>injury_attenuated!J171</f>
        <v>-1.0636585365853659</v>
      </c>
      <c r="K171">
        <f t="shared" si="78"/>
        <v>-1.99390243902439</v>
      </c>
      <c r="L171">
        <f t="shared" si="79"/>
        <v>-1.027317073170732</v>
      </c>
      <c r="M171">
        <f t="shared" si="80"/>
        <v>-1.9009756097560975</v>
      </c>
      <c r="N171">
        <f t="shared" si="81"/>
        <v>-2.0909756097560979</v>
      </c>
      <c r="O171">
        <f t="shared" si="82"/>
        <v>-3.1219512195121952</v>
      </c>
      <c r="P171" s="1" t="str">
        <f>VLOOKUP($A171, 'auction in'!$A$2:$C$218, 3, FALSE)</f>
        <v>_______</v>
      </c>
      <c r="Q171" s="3">
        <f>VLOOKUP($A171, 'auction in'!$A$2:$B$218, 2, FALSE)</f>
        <v>-6.5187999340390901</v>
      </c>
      <c r="R171" t="str">
        <f>trueraw!C170</f>
        <v xml:space="preserve"> PF</v>
      </c>
      <c r="S171" t="str">
        <f>trueraw!D170</f>
        <v>OKL</v>
      </c>
      <c r="T171">
        <f>trueraw!E170</f>
        <v>70</v>
      </c>
      <c r="U171">
        <f>trueraw!F170</f>
        <v>27.3</v>
      </c>
      <c r="V171">
        <v>1</v>
      </c>
      <c r="W171">
        <f t="shared" si="85"/>
        <v>1</v>
      </c>
      <c r="X171">
        <f t="shared" si="85"/>
        <v>0</v>
      </c>
      <c r="Y171">
        <f t="shared" si="85"/>
        <v>0</v>
      </c>
      <c r="Z171">
        <f t="shared" si="85"/>
        <v>0</v>
      </c>
      <c r="AA171">
        <f t="shared" si="85"/>
        <v>0</v>
      </c>
      <c r="AB171">
        <f t="shared" si="85"/>
        <v>0</v>
      </c>
      <c r="AC171">
        <f t="shared" si="85"/>
        <v>0</v>
      </c>
      <c r="AD171">
        <f t="shared" si="85"/>
        <v>0</v>
      </c>
      <c r="AE171">
        <f t="shared" si="85"/>
        <v>0</v>
      </c>
      <c r="AF171">
        <f t="shared" si="85"/>
        <v>0</v>
      </c>
      <c r="AG171">
        <f t="shared" si="85"/>
        <v>0</v>
      </c>
      <c r="AH171">
        <f t="shared" si="84"/>
        <v>0</v>
      </c>
      <c r="AI171">
        <f t="shared" si="84"/>
        <v>0</v>
      </c>
      <c r="AT171">
        <f t="shared" si="86"/>
        <v>-2.0909756097560979</v>
      </c>
      <c r="AU171">
        <f t="shared" si="87"/>
        <v>0</v>
      </c>
      <c r="AV171">
        <f t="shared" si="88"/>
        <v>0</v>
      </c>
      <c r="AW171">
        <f t="shared" si="89"/>
        <v>0</v>
      </c>
      <c r="AX171">
        <f t="shared" si="90"/>
        <v>0</v>
      </c>
      <c r="AY171">
        <f t="shared" si="91"/>
        <v>0</v>
      </c>
      <c r="AZ171">
        <f t="shared" si="92"/>
        <v>0</v>
      </c>
      <c r="BA171">
        <f t="shared" si="93"/>
        <v>0</v>
      </c>
      <c r="BB171">
        <f t="shared" si="94"/>
        <v>0</v>
      </c>
      <c r="BC171">
        <f t="shared" si="95"/>
        <v>0</v>
      </c>
      <c r="BD171">
        <f t="shared" si="96"/>
        <v>0</v>
      </c>
    </row>
    <row r="172" spans="1:56" x14ac:dyDescent="0.3">
      <c r="A172" t="str">
        <f>injury_attenuated!A172</f>
        <v>Nicolas Claxton</v>
      </c>
      <c r="B172">
        <f>injury_attenuated!B172</f>
        <v>1.6497560975609755</v>
      </c>
      <c r="C172">
        <f>injury_attenuated!C172</f>
        <v>-2.5941463414634143</v>
      </c>
      <c r="D172">
        <f>injury_attenuated!D172</f>
        <v>-1.8779268292682925</v>
      </c>
      <c r="E172">
        <f>injury_attenuated!E172</f>
        <v>-1.109390243902439</v>
      </c>
      <c r="F172">
        <f>injury_attenuated!F172</f>
        <v>0.10682926829268294</v>
      </c>
      <c r="G172">
        <f>injury_attenuated!G172</f>
        <v>-1.032560975609756</v>
      </c>
      <c r="H172">
        <f>injury_attenuated!H172</f>
        <v>-0.50292682926829269</v>
      </c>
      <c r="I172">
        <f>injury_attenuated!I172</f>
        <v>1.8219512195121952</v>
      </c>
      <c r="J172">
        <f>injury_attenuated!J172</f>
        <v>1.2140243902439025</v>
      </c>
      <c r="K172">
        <f t="shared" si="78"/>
        <v>0.26975609756097585</v>
      </c>
      <c r="L172">
        <f t="shared" si="79"/>
        <v>-3.5384146341463403</v>
      </c>
      <c r="M172">
        <f t="shared" si="80"/>
        <v>-1.2918292682926822</v>
      </c>
      <c r="N172">
        <f t="shared" si="81"/>
        <v>-2.324390243902438</v>
      </c>
      <c r="O172">
        <f t="shared" si="82"/>
        <v>-4.1463414634146334</v>
      </c>
      <c r="P172" s="1" t="str">
        <f>VLOOKUP($A172, 'auction in'!$A$2:$C$218, 3, FALSE)</f>
        <v>_______</v>
      </c>
      <c r="Q172" s="3">
        <f>VLOOKUP($A172, 'auction in'!$A$2:$B$218, 2, FALSE)</f>
        <v>-6.594991431146263</v>
      </c>
      <c r="R172" t="str">
        <f>trueraw!C171</f>
        <v xml:space="preserve"> C, PF</v>
      </c>
      <c r="S172" t="str">
        <f>trueraw!D171</f>
        <v>BRO</v>
      </c>
      <c r="T172">
        <f>trueraw!E171</f>
        <v>67</v>
      </c>
      <c r="U172">
        <f>trueraw!F171</f>
        <v>20.8</v>
      </c>
      <c r="V172">
        <v>1</v>
      </c>
      <c r="W172">
        <f t="shared" si="85"/>
        <v>1</v>
      </c>
      <c r="X172">
        <f t="shared" si="85"/>
        <v>0</v>
      </c>
      <c r="Y172">
        <f t="shared" si="85"/>
        <v>0</v>
      </c>
      <c r="Z172">
        <f t="shared" si="85"/>
        <v>0</v>
      </c>
      <c r="AA172">
        <f t="shared" si="85"/>
        <v>0</v>
      </c>
      <c r="AB172">
        <f t="shared" si="85"/>
        <v>0</v>
      </c>
      <c r="AC172">
        <f t="shared" si="85"/>
        <v>0</v>
      </c>
      <c r="AD172">
        <f t="shared" si="85"/>
        <v>0</v>
      </c>
      <c r="AE172">
        <f t="shared" si="85"/>
        <v>0</v>
      </c>
      <c r="AF172">
        <f t="shared" si="85"/>
        <v>0</v>
      </c>
      <c r="AG172">
        <f t="shared" si="85"/>
        <v>0</v>
      </c>
      <c r="AH172">
        <f t="shared" si="84"/>
        <v>0</v>
      </c>
      <c r="AI172">
        <f t="shared" si="84"/>
        <v>0</v>
      </c>
      <c r="AT172">
        <f t="shared" si="86"/>
        <v>-2.324390243902438</v>
      </c>
      <c r="AU172">
        <f t="shared" si="87"/>
        <v>0</v>
      </c>
      <c r="AV172">
        <f t="shared" si="88"/>
        <v>0</v>
      </c>
      <c r="AW172">
        <f t="shared" si="89"/>
        <v>0</v>
      </c>
      <c r="AX172">
        <f t="shared" si="90"/>
        <v>0</v>
      </c>
      <c r="AY172">
        <f t="shared" si="91"/>
        <v>0</v>
      </c>
      <c r="AZ172">
        <f t="shared" si="92"/>
        <v>0</v>
      </c>
      <c r="BA172">
        <f t="shared" si="93"/>
        <v>0</v>
      </c>
      <c r="BB172">
        <f t="shared" si="94"/>
        <v>0</v>
      </c>
      <c r="BC172">
        <f t="shared" si="95"/>
        <v>0</v>
      </c>
      <c r="BD172">
        <f t="shared" si="96"/>
        <v>0</v>
      </c>
    </row>
    <row r="173" spans="1:56" x14ac:dyDescent="0.3">
      <c r="A173" t="str">
        <f>injury_attenuated!A173</f>
        <v>Patrick Williams</v>
      </c>
      <c r="B173">
        <f>injury_attenuated!B173</f>
        <v>0.44073170731707317</v>
      </c>
      <c r="C173">
        <f>injury_attenuated!C173</f>
        <v>-0.39195121951219508</v>
      </c>
      <c r="D173">
        <f>injury_attenuated!D173</f>
        <v>-0.97170731707317071</v>
      </c>
      <c r="E173">
        <f>injury_attenuated!E173</f>
        <v>-0.68902439024390238</v>
      </c>
      <c r="F173">
        <f>injury_attenuated!F173</f>
        <v>-0.1714634146341463</v>
      </c>
      <c r="G173">
        <f>injury_attenuated!G173</f>
        <v>-0.77024390243902441</v>
      </c>
      <c r="H173">
        <f>injury_attenuated!H173</f>
        <v>2.9268292682926855E-2</v>
      </c>
      <c r="I173">
        <f>injury_attenuated!I173</f>
        <v>9.8780487804878067E-2</v>
      </c>
      <c r="J173">
        <f>injury_attenuated!J173</f>
        <v>0.22999999999999998</v>
      </c>
      <c r="K173">
        <f t="shared" si="78"/>
        <v>-1.8036585365853661</v>
      </c>
      <c r="L173">
        <f t="shared" si="79"/>
        <v>-2.4256097560975611</v>
      </c>
      <c r="M173">
        <f t="shared" si="80"/>
        <v>-1.4253658536585363</v>
      </c>
      <c r="N173">
        <f t="shared" si="81"/>
        <v>-2.1956097560975611</v>
      </c>
      <c r="O173">
        <f t="shared" si="82"/>
        <v>-2.2943902439024391</v>
      </c>
      <c r="P173" s="1" t="str">
        <f>VLOOKUP($A173, 'auction in'!$A$2:$C$218, 3, FALSE)</f>
        <v>_______</v>
      </c>
      <c r="Q173" s="3">
        <f>VLOOKUP($A173, 'auction in'!$A$2:$B$218, 2, FALSE)</f>
        <v>-6.6145038877224884</v>
      </c>
      <c r="R173" t="str">
        <f>trueraw!C172</f>
        <v xml:space="preserve"> SF, PF</v>
      </c>
      <c r="S173" t="str">
        <f>trueraw!D172</f>
        <v>CHI</v>
      </c>
      <c r="T173">
        <f>trueraw!E172</f>
        <v>70</v>
      </c>
      <c r="U173">
        <f>trueraw!F172</f>
        <v>30.2</v>
      </c>
      <c r="V173">
        <v>1</v>
      </c>
      <c r="W173">
        <f t="shared" si="85"/>
        <v>1</v>
      </c>
      <c r="X173">
        <f t="shared" si="85"/>
        <v>0</v>
      </c>
      <c r="Y173">
        <f t="shared" si="85"/>
        <v>0</v>
      </c>
      <c r="Z173">
        <f t="shared" si="85"/>
        <v>0</v>
      </c>
      <c r="AA173">
        <f t="shared" si="85"/>
        <v>0</v>
      </c>
      <c r="AB173">
        <f t="shared" si="85"/>
        <v>0</v>
      </c>
      <c r="AC173">
        <f t="shared" si="85"/>
        <v>0</v>
      </c>
      <c r="AD173">
        <f t="shared" si="85"/>
        <v>0</v>
      </c>
      <c r="AE173">
        <f t="shared" si="85"/>
        <v>0</v>
      </c>
      <c r="AF173">
        <f t="shared" si="85"/>
        <v>0</v>
      </c>
      <c r="AG173">
        <f t="shared" si="85"/>
        <v>0</v>
      </c>
      <c r="AH173">
        <f t="shared" si="84"/>
        <v>0</v>
      </c>
      <c r="AI173">
        <f t="shared" si="84"/>
        <v>0</v>
      </c>
      <c r="AT173">
        <f t="shared" si="86"/>
        <v>-2.1956097560975611</v>
      </c>
      <c r="AU173">
        <f t="shared" si="87"/>
        <v>0</v>
      </c>
      <c r="AV173">
        <f t="shared" si="88"/>
        <v>0</v>
      </c>
      <c r="AW173">
        <f t="shared" si="89"/>
        <v>0</v>
      </c>
      <c r="AX173">
        <f t="shared" si="90"/>
        <v>0</v>
      </c>
      <c r="AY173">
        <f t="shared" si="91"/>
        <v>0</v>
      </c>
      <c r="AZ173">
        <f t="shared" si="92"/>
        <v>0</v>
      </c>
      <c r="BA173">
        <f t="shared" si="93"/>
        <v>0</v>
      </c>
      <c r="BB173">
        <f t="shared" si="94"/>
        <v>0</v>
      </c>
      <c r="BC173">
        <f t="shared" si="95"/>
        <v>0</v>
      </c>
      <c r="BD173">
        <f t="shared" si="96"/>
        <v>0</v>
      </c>
    </row>
    <row r="174" spans="1:56" x14ac:dyDescent="0.3">
      <c r="A174" t="str">
        <f>injury_attenuated!A174</f>
        <v>Desmond Bane</v>
      </c>
      <c r="B174">
        <f>injury_attenuated!B174</f>
        <v>2.8780487804878047E-2</v>
      </c>
      <c r="C174">
        <f>injury_attenuated!C174</f>
        <v>0.20085365853658535</v>
      </c>
      <c r="D174">
        <f>injury_attenuated!D174</f>
        <v>0.21731707317073168</v>
      </c>
      <c r="E174">
        <f>injury_attenuated!E174</f>
        <v>-0.56719512195121946</v>
      </c>
      <c r="F174">
        <f>injury_attenuated!F174</f>
        <v>-0.66060975609756101</v>
      </c>
      <c r="G174">
        <f>injury_attenuated!G174</f>
        <v>-0.49219512195121951</v>
      </c>
      <c r="H174">
        <f>injury_attenuated!H174</f>
        <v>-0.65951219512195114</v>
      </c>
      <c r="I174">
        <f>injury_attenuated!I174</f>
        <v>-0.77402439024390235</v>
      </c>
      <c r="J174">
        <f>injury_attenuated!J174</f>
        <v>0.71487804878048777</v>
      </c>
      <c r="K174">
        <f t="shared" si="78"/>
        <v>-2.1925609756097559</v>
      </c>
      <c r="L174">
        <f t="shared" si="79"/>
        <v>-2.7065853658536581</v>
      </c>
      <c r="M174">
        <f t="shared" si="80"/>
        <v>-1.4995121951219512</v>
      </c>
      <c r="N174">
        <f t="shared" si="81"/>
        <v>-1.9917073170731703</v>
      </c>
      <c r="O174">
        <f t="shared" si="82"/>
        <v>-1.2176829268292682</v>
      </c>
      <c r="P174" s="1" t="str">
        <f>VLOOKUP($A174, 'auction in'!$A$2:$C$218, 3, FALSE)</f>
        <v>_______</v>
      </c>
      <c r="Q174" s="3">
        <f>VLOOKUP($A174, 'auction in'!$A$2:$B$218, 2, FALSE)</f>
        <v>-6.6711829282534305</v>
      </c>
      <c r="R174" t="str">
        <f>trueraw!C173</f>
        <v xml:space="preserve"> SG</v>
      </c>
      <c r="S174" t="str">
        <f>trueraw!D173</f>
        <v>MEM</v>
      </c>
      <c r="T174">
        <f>trueraw!E173</f>
        <v>73</v>
      </c>
      <c r="U174">
        <f>trueraw!F173</f>
        <v>25.2</v>
      </c>
      <c r="V174">
        <v>1</v>
      </c>
      <c r="W174">
        <f t="shared" si="85"/>
        <v>1</v>
      </c>
      <c r="X174">
        <f t="shared" si="85"/>
        <v>0</v>
      </c>
      <c r="Y174">
        <f t="shared" si="85"/>
        <v>0</v>
      </c>
      <c r="Z174">
        <f t="shared" si="85"/>
        <v>0</v>
      </c>
      <c r="AA174">
        <f t="shared" si="85"/>
        <v>0</v>
      </c>
      <c r="AB174">
        <f t="shared" si="85"/>
        <v>0</v>
      </c>
      <c r="AC174">
        <f t="shared" si="85"/>
        <v>0</v>
      </c>
      <c r="AD174">
        <f t="shared" si="85"/>
        <v>0</v>
      </c>
      <c r="AE174">
        <f t="shared" si="85"/>
        <v>0</v>
      </c>
      <c r="AF174">
        <f t="shared" si="85"/>
        <v>0</v>
      </c>
      <c r="AG174">
        <f t="shared" si="85"/>
        <v>0</v>
      </c>
      <c r="AH174">
        <f t="shared" si="84"/>
        <v>0</v>
      </c>
      <c r="AI174">
        <f t="shared" si="84"/>
        <v>0</v>
      </c>
      <c r="AT174">
        <f t="shared" si="86"/>
        <v>-1.9917073170731703</v>
      </c>
      <c r="AU174">
        <f t="shared" si="87"/>
        <v>0</v>
      </c>
      <c r="AV174">
        <f t="shared" si="88"/>
        <v>0</v>
      </c>
      <c r="AW174">
        <f t="shared" si="89"/>
        <v>0</v>
      </c>
      <c r="AX174">
        <f t="shared" si="90"/>
        <v>0</v>
      </c>
      <c r="AY174">
        <f t="shared" si="91"/>
        <v>0</v>
      </c>
      <c r="AZ174">
        <f t="shared" si="92"/>
        <v>0</v>
      </c>
      <c r="BA174">
        <f t="shared" si="93"/>
        <v>0</v>
      </c>
      <c r="BB174">
        <f t="shared" si="94"/>
        <v>0</v>
      </c>
      <c r="BC174">
        <f t="shared" si="95"/>
        <v>0</v>
      </c>
      <c r="BD174">
        <f t="shared" si="96"/>
        <v>0</v>
      </c>
    </row>
    <row r="175" spans="1:56" x14ac:dyDescent="0.3">
      <c r="A175" t="str">
        <f>injury_attenuated!A175</f>
        <v>Marvin Bagley III</v>
      </c>
      <c r="B175">
        <f>injury_attenuated!B175</f>
        <v>0.86634146341463414</v>
      </c>
      <c r="C175">
        <f>injury_attenuated!C175</f>
        <v>-0.81170731707317079</v>
      </c>
      <c r="D175">
        <f>injury_attenuated!D175</f>
        <v>-1.0227642276422764</v>
      </c>
      <c r="E175">
        <f>injury_attenuated!E175</f>
        <v>-0.20203252032520322</v>
      </c>
      <c r="F175">
        <f>injury_attenuated!F175</f>
        <v>0.66804878048780503</v>
      </c>
      <c r="G175">
        <f>injury_attenuated!G175</f>
        <v>-1.0826016260162601</v>
      </c>
      <c r="H175">
        <f>injury_attenuated!H175</f>
        <v>-1.3505691056910569</v>
      </c>
      <c r="I175">
        <f>injury_attenuated!I175</f>
        <v>-0.28268292682926827</v>
      </c>
      <c r="J175">
        <f>injury_attenuated!J175</f>
        <v>0.45105691056910568</v>
      </c>
      <c r="K175">
        <f t="shared" si="78"/>
        <v>-1.9552032520325198</v>
      </c>
      <c r="L175">
        <f t="shared" si="79"/>
        <v>-3.2179674796747966</v>
      </c>
      <c r="M175">
        <f t="shared" si="80"/>
        <v>-1.6843089430894307</v>
      </c>
      <c r="N175">
        <f t="shared" si="81"/>
        <v>-2.7669105691056908</v>
      </c>
      <c r="O175">
        <f t="shared" si="82"/>
        <v>-2.4842276422764225</v>
      </c>
      <c r="P175" s="1" t="str">
        <f>VLOOKUP($A175, 'auction in'!$A$2:$C$218, 3, FALSE)</f>
        <v>_______</v>
      </c>
      <c r="Q175" s="3">
        <f>VLOOKUP($A175, 'auction in'!$A$2:$B$218, 2, FALSE)</f>
        <v>-7.0930236561394562</v>
      </c>
      <c r="R175" t="str">
        <f>trueraw!C174</f>
        <v xml:space="preserve"> PF</v>
      </c>
      <c r="S175" t="str">
        <f>trueraw!D174</f>
        <v>SAC</v>
      </c>
      <c r="T175">
        <f>trueraw!E174</f>
        <v>62</v>
      </c>
      <c r="U175">
        <f>trueraw!F174</f>
        <v>26.7</v>
      </c>
      <c r="V175">
        <v>1</v>
      </c>
      <c r="W175">
        <f t="shared" si="85"/>
        <v>1</v>
      </c>
      <c r="X175">
        <f t="shared" si="85"/>
        <v>0</v>
      </c>
      <c r="Y175">
        <f t="shared" si="85"/>
        <v>0</v>
      </c>
      <c r="Z175">
        <f t="shared" si="85"/>
        <v>0</v>
      </c>
      <c r="AA175">
        <f t="shared" si="85"/>
        <v>0</v>
      </c>
      <c r="AB175">
        <f t="shared" si="85"/>
        <v>0</v>
      </c>
      <c r="AC175">
        <f t="shared" si="85"/>
        <v>0</v>
      </c>
      <c r="AD175">
        <f t="shared" si="85"/>
        <v>0</v>
      </c>
      <c r="AE175">
        <f t="shared" si="85"/>
        <v>0</v>
      </c>
      <c r="AF175">
        <f t="shared" si="85"/>
        <v>0</v>
      </c>
      <c r="AG175">
        <f t="shared" si="85"/>
        <v>0</v>
      </c>
      <c r="AH175">
        <f t="shared" si="84"/>
        <v>0</v>
      </c>
      <c r="AI175">
        <f t="shared" si="84"/>
        <v>0</v>
      </c>
      <c r="AT175">
        <f t="shared" si="86"/>
        <v>-2.7669105691056908</v>
      </c>
      <c r="AU175">
        <f t="shared" si="87"/>
        <v>0</v>
      </c>
      <c r="AV175">
        <f t="shared" si="88"/>
        <v>0</v>
      </c>
      <c r="AW175">
        <f t="shared" si="89"/>
        <v>0</v>
      </c>
      <c r="AX175">
        <f t="shared" si="90"/>
        <v>0</v>
      </c>
      <c r="AY175">
        <f t="shared" si="91"/>
        <v>0</v>
      </c>
      <c r="AZ175">
        <f t="shared" si="92"/>
        <v>0</v>
      </c>
      <c r="BA175">
        <f t="shared" si="93"/>
        <v>0</v>
      </c>
      <c r="BB175">
        <f t="shared" si="94"/>
        <v>0</v>
      </c>
      <c r="BC175">
        <f t="shared" si="95"/>
        <v>0</v>
      </c>
      <c r="BD175">
        <f t="shared" si="96"/>
        <v>0</v>
      </c>
    </row>
    <row r="176" spans="1:56" x14ac:dyDescent="0.3">
      <c r="A176" t="str">
        <f>injury_attenuated!A176</f>
        <v>Trevor Ariza</v>
      </c>
      <c r="B176">
        <f>injury_attenuated!B176</f>
        <v>-0.23983739837398374</v>
      </c>
      <c r="C176">
        <f>injury_attenuated!C176</f>
        <v>4.487804878048781E-2</v>
      </c>
      <c r="D176">
        <f>injury_attenuated!D176</f>
        <v>-0.44666666666666666</v>
      </c>
      <c r="E176">
        <f>injury_attenuated!E176</f>
        <v>-0.99235772357723584</v>
      </c>
      <c r="F176">
        <f>injury_attenuated!F176</f>
        <v>-0.59170731707317081</v>
      </c>
      <c r="G176">
        <f>injury_attenuated!G176</f>
        <v>-0.79804878048780492</v>
      </c>
      <c r="H176">
        <f>injury_attenuated!H176</f>
        <v>-0.40861788617886186</v>
      </c>
      <c r="I176">
        <f>injury_attenuated!I176</f>
        <v>-0.24373983739837402</v>
      </c>
      <c r="J176">
        <f>injury_attenuated!J176</f>
        <v>1.3256910569105691</v>
      </c>
      <c r="K176">
        <f t="shared" si="78"/>
        <v>-2.3952845528455287</v>
      </c>
      <c r="L176">
        <f t="shared" si="79"/>
        <v>-3.6760975609756095</v>
      </c>
      <c r="M176">
        <f t="shared" si="80"/>
        <v>-1.5523577235772357</v>
      </c>
      <c r="N176">
        <f t="shared" si="81"/>
        <v>-2.3504065040650404</v>
      </c>
      <c r="O176">
        <f t="shared" si="82"/>
        <v>-2.1066666666666665</v>
      </c>
      <c r="P176" s="1" t="str">
        <f>VLOOKUP($A176, 'auction in'!$A$2:$C$218, 3, FALSE)</f>
        <v>_______</v>
      </c>
      <c r="Q176" s="3">
        <f>VLOOKUP($A176, 'auction in'!$A$2:$B$218, 2, FALSE)</f>
        <v>-7.2175317123877605</v>
      </c>
      <c r="R176" t="str">
        <f>trueraw!C175</f>
        <v xml:space="preserve"> SF</v>
      </c>
      <c r="S176" t="str">
        <f>trueraw!D175</f>
        <v>LAL</v>
      </c>
      <c r="T176">
        <f>trueraw!E175</f>
        <v>68</v>
      </c>
      <c r="U176">
        <f>trueraw!F175</f>
        <v>22.1</v>
      </c>
      <c r="V176">
        <v>1</v>
      </c>
      <c r="W176">
        <f t="shared" si="85"/>
        <v>1</v>
      </c>
      <c r="X176">
        <f t="shared" si="85"/>
        <v>0</v>
      </c>
      <c r="Y176">
        <f t="shared" si="85"/>
        <v>0</v>
      </c>
      <c r="Z176">
        <f t="shared" si="85"/>
        <v>0</v>
      </c>
      <c r="AA176">
        <f t="shared" si="85"/>
        <v>0</v>
      </c>
      <c r="AB176">
        <f t="shared" si="85"/>
        <v>0</v>
      </c>
      <c r="AC176">
        <f t="shared" si="85"/>
        <v>0</v>
      </c>
      <c r="AD176">
        <f t="shared" si="85"/>
        <v>0</v>
      </c>
      <c r="AE176">
        <f t="shared" si="85"/>
        <v>0</v>
      </c>
      <c r="AF176">
        <f t="shared" si="85"/>
        <v>0</v>
      </c>
      <c r="AG176">
        <f t="shared" si="85"/>
        <v>0</v>
      </c>
      <c r="AH176">
        <f t="shared" si="84"/>
        <v>0</v>
      </c>
      <c r="AI176">
        <f t="shared" si="84"/>
        <v>0</v>
      </c>
      <c r="AT176">
        <f t="shared" si="86"/>
        <v>-2.3504065040650404</v>
      </c>
      <c r="AU176">
        <f t="shared" si="87"/>
        <v>0</v>
      </c>
      <c r="AV176">
        <f t="shared" si="88"/>
        <v>0</v>
      </c>
      <c r="AW176">
        <f t="shared" si="89"/>
        <v>0</v>
      </c>
      <c r="AX176">
        <f t="shared" si="90"/>
        <v>0</v>
      </c>
      <c r="AY176">
        <f t="shared" si="91"/>
        <v>0</v>
      </c>
      <c r="AZ176">
        <f t="shared" si="92"/>
        <v>0</v>
      </c>
      <c r="BA176">
        <f t="shared" si="93"/>
        <v>0</v>
      </c>
      <c r="BB176">
        <f t="shared" si="94"/>
        <v>0</v>
      </c>
      <c r="BC176">
        <f t="shared" si="95"/>
        <v>0</v>
      </c>
      <c r="BD176">
        <f t="shared" si="96"/>
        <v>0</v>
      </c>
    </row>
    <row r="177" spans="1:56" x14ac:dyDescent="0.3">
      <c r="A177" t="str">
        <f>injury_attenuated!A177</f>
        <v>Cameron Johnson</v>
      </c>
      <c r="B177">
        <f>injury_attenuated!B177</f>
        <v>-0.61300813008130084</v>
      </c>
      <c r="C177">
        <f>injury_attenuated!C177</f>
        <v>9.4308943089430899E-2</v>
      </c>
      <c r="D177">
        <f>injury_attenuated!D177</f>
        <v>0.47967479674796754</v>
      </c>
      <c r="E177">
        <f>injury_attenuated!E177</f>
        <v>-0.53447154471544711</v>
      </c>
      <c r="F177">
        <f>injury_attenuated!F177</f>
        <v>-0.58878048780487802</v>
      </c>
      <c r="G177">
        <f>injury_attenuated!G177</f>
        <v>-0.7039024390243902</v>
      </c>
      <c r="H177">
        <f>injury_attenuated!H177</f>
        <v>-0.70601626016260166</v>
      </c>
      <c r="I177">
        <f>injury_attenuated!I177</f>
        <v>-0.56048780487804872</v>
      </c>
      <c r="J177">
        <f>injury_attenuated!J177</f>
        <v>1.0250406504065042</v>
      </c>
      <c r="K177">
        <f t="shared" si="78"/>
        <v>-2.2019512195121949</v>
      </c>
      <c r="L177">
        <f t="shared" si="79"/>
        <v>-3.1326829268292684</v>
      </c>
      <c r="M177">
        <f t="shared" si="80"/>
        <v>-1.4037398373983738</v>
      </c>
      <c r="N177">
        <f t="shared" si="81"/>
        <v>-2.107642276422764</v>
      </c>
      <c r="O177">
        <f t="shared" si="82"/>
        <v>-1.5471544715447154</v>
      </c>
      <c r="P177" s="1" t="str">
        <f>VLOOKUP($A177, 'auction in'!$A$2:$C$218, 3, FALSE)</f>
        <v>_______</v>
      </c>
      <c r="Q177" s="3">
        <f>VLOOKUP($A177, 'auction in'!$A$2:$B$218, 2, FALSE)</f>
        <v>-7.2454066503537984</v>
      </c>
      <c r="R177" t="str">
        <f>trueraw!C176</f>
        <v xml:space="preserve"> SF</v>
      </c>
      <c r="S177" t="str">
        <f>trueraw!D176</f>
        <v>PHX</v>
      </c>
      <c r="T177">
        <f>trueraw!E176</f>
        <v>72</v>
      </c>
      <c r="U177">
        <f>trueraw!F176</f>
        <v>26.7</v>
      </c>
      <c r="V177">
        <v>1</v>
      </c>
      <c r="W177">
        <f t="shared" si="85"/>
        <v>1</v>
      </c>
      <c r="X177">
        <f t="shared" si="85"/>
        <v>0</v>
      </c>
      <c r="Y177">
        <f t="shared" si="85"/>
        <v>0</v>
      </c>
      <c r="Z177">
        <f t="shared" si="85"/>
        <v>0</v>
      </c>
      <c r="AA177">
        <f t="shared" si="85"/>
        <v>0</v>
      </c>
      <c r="AB177">
        <f t="shared" si="85"/>
        <v>0</v>
      </c>
      <c r="AC177">
        <f t="shared" si="85"/>
        <v>0</v>
      </c>
      <c r="AD177">
        <f t="shared" si="85"/>
        <v>0</v>
      </c>
      <c r="AE177">
        <f t="shared" si="85"/>
        <v>0</v>
      </c>
      <c r="AF177">
        <f t="shared" si="85"/>
        <v>0</v>
      </c>
      <c r="AG177">
        <f t="shared" si="85"/>
        <v>0</v>
      </c>
      <c r="AH177">
        <f t="shared" si="84"/>
        <v>0</v>
      </c>
      <c r="AI177">
        <f t="shared" si="84"/>
        <v>0</v>
      </c>
      <c r="AT177">
        <f t="shared" si="86"/>
        <v>-2.107642276422764</v>
      </c>
      <c r="AU177">
        <f t="shared" si="87"/>
        <v>0</v>
      </c>
      <c r="AV177">
        <f t="shared" si="88"/>
        <v>0</v>
      </c>
      <c r="AW177">
        <f t="shared" si="89"/>
        <v>0</v>
      </c>
      <c r="AX177">
        <f t="shared" si="90"/>
        <v>0</v>
      </c>
      <c r="AY177">
        <f t="shared" si="91"/>
        <v>0</v>
      </c>
      <c r="AZ177">
        <f t="shared" si="92"/>
        <v>0</v>
      </c>
      <c r="BA177">
        <f t="shared" si="93"/>
        <v>0</v>
      </c>
      <c r="BB177">
        <f t="shared" si="94"/>
        <v>0</v>
      </c>
      <c r="BC177">
        <f t="shared" si="95"/>
        <v>0</v>
      </c>
      <c r="BD177">
        <f t="shared" si="96"/>
        <v>0</v>
      </c>
    </row>
    <row r="178" spans="1:56" x14ac:dyDescent="0.3">
      <c r="A178" t="str">
        <f>injury_attenuated!A178</f>
        <v>Juan Toscano-Anderson</v>
      </c>
      <c r="B178">
        <f>injury_attenuated!B178</f>
        <v>0.76926829268292685</v>
      </c>
      <c r="C178">
        <f>injury_attenuated!C178</f>
        <v>-0.1248780487804878</v>
      </c>
      <c r="D178">
        <f>injury_attenuated!D178</f>
        <v>-1.1445528455284553</v>
      </c>
      <c r="E178">
        <f>injury_attenuated!E178</f>
        <v>-1.3413008130081299</v>
      </c>
      <c r="F178">
        <f>injury_attenuated!F178</f>
        <v>-0.38422764227642281</v>
      </c>
      <c r="G178">
        <f>injury_attenuated!G178</f>
        <v>-0.10959349593495937</v>
      </c>
      <c r="H178">
        <f>injury_attenuated!H178</f>
        <v>-0.43691056910569109</v>
      </c>
      <c r="I178">
        <f>injury_attenuated!I178</f>
        <v>-0.20601626016260166</v>
      </c>
      <c r="J178">
        <f>injury_attenuated!J178</f>
        <v>0.58065040650406519</v>
      </c>
      <c r="K178">
        <f t="shared" si="78"/>
        <v>-2.2726829268292681</v>
      </c>
      <c r="L178">
        <f t="shared" si="79"/>
        <v>-2.978211382113821</v>
      </c>
      <c r="M178">
        <f t="shared" si="80"/>
        <v>-2.2879674796747969</v>
      </c>
      <c r="N178">
        <f t="shared" si="81"/>
        <v>-2.397560975609756</v>
      </c>
      <c r="O178">
        <f t="shared" si="82"/>
        <v>-2.1915447154471543</v>
      </c>
      <c r="P178" s="1" t="str">
        <f>VLOOKUP($A178, 'auction in'!$A$2:$C$218, 3, FALSE)</f>
        <v>_______</v>
      </c>
      <c r="Q178" s="3">
        <f>VLOOKUP($A178, 'auction in'!$A$2:$B$218, 2, FALSE)</f>
        <v>-7.5018560796413372</v>
      </c>
      <c r="R178" t="str">
        <f>trueraw!C177</f>
        <v xml:space="preserve"> PF, SF</v>
      </c>
      <c r="S178" t="str">
        <f>trueraw!D177</f>
        <v>GSW</v>
      </c>
      <c r="T178">
        <f>trueraw!E177</f>
        <v>68</v>
      </c>
      <c r="U178">
        <f>trueraw!F177</f>
        <v>20.100000000000001</v>
      </c>
      <c r="V178">
        <v>1</v>
      </c>
      <c r="W178">
        <f t="shared" si="85"/>
        <v>1</v>
      </c>
      <c r="X178">
        <f t="shared" si="85"/>
        <v>0</v>
      </c>
      <c r="Y178">
        <f t="shared" si="85"/>
        <v>0</v>
      </c>
      <c r="Z178">
        <f t="shared" si="85"/>
        <v>0</v>
      </c>
      <c r="AA178">
        <f t="shared" si="85"/>
        <v>0</v>
      </c>
      <c r="AB178">
        <f t="shared" si="85"/>
        <v>0</v>
      </c>
      <c r="AC178">
        <f t="shared" si="85"/>
        <v>0</v>
      </c>
      <c r="AD178">
        <f t="shared" si="85"/>
        <v>0</v>
      </c>
      <c r="AE178">
        <f t="shared" si="85"/>
        <v>0</v>
      </c>
      <c r="AF178">
        <f t="shared" si="85"/>
        <v>0</v>
      </c>
      <c r="AG178">
        <f t="shared" si="85"/>
        <v>0</v>
      </c>
      <c r="AH178">
        <f t="shared" si="84"/>
        <v>0</v>
      </c>
      <c r="AI178">
        <f t="shared" si="84"/>
        <v>0</v>
      </c>
      <c r="AT178">
        <f t="shared" si="86"/>
        <v>-2.397560975609756</v>
      </c>
      <c r="AU178">
        <f t="shared" si="87"/>
        <v>0</v>
      </c>
      <c r="AV178">
        <f t="shared" si="88"/>
        <v>0</v>
      </c>
      <c r="AW178">
        <f t="shared" si="89"/>
        <v>0</v>
      </c>
      <c r="AX178">
        <f t="shared" si="90"/>
        <v>0</v>
      </c>
      <c r="AY178">
        <f t="shared" si="91"/>
        <v>0</v>
      </c>
      <c r="AZ178">
        <f t="shared" si="92"/>
        <v>0</v>
      </c>
      <c r="BA178">
        <f t="shared" si="93"/>
        <v>0</v>
      </c>
      <c r="BB178">
        <f t="shared" si="94"/>
        <v>0</v>
      </c>
      <c r="BC178">
        <f t="shared" si="95"/>
        <v>0</v>
      </c>
      <c r="BD178">
        <f t="shared" si="96"/>
        <v>0</v>
      </c>
    </row>
    <row r="179" spans="1:56" x14ac:dyDescent="0.3">
      <c r="A179" t="str">
        <f>injury_attenuated!A179</f>
        <v>Enes Kanter</v>
      </c>
      <c r="B179">
        <f>injury_attenuated!B179</f>
        <v>1.5074796747967478</v>
      </c>
      <c r="C179">
        <f>injury_attenuated!C179</f>
        <v>-3.5772357723577236E-3</v>
      </c>
      <c r="D179">
        <f>injury_attenuated!D179</f>
        <v>-1.9282926829268292</v>
      </c>
      <c r="E179">
        <f>injury_attenuated!E179</f>
        <v>-1.1478048780487804</v>
      </c>
      <c r="F179">
        <f>injury_attenuated!F179</f>
        <v>0.71691056910569095</v>
      </c>
      <c r="G179">
        <f>injury_attenuated!G179</f>
        <v>-1.1899186991869919</v>
      </c>
      <c r="H179">
        <f>injury_attenuated!H179</f>
        <v>-1.7549593495934959</v>
      </c>
      <c r="I179">
        <f>injury_attenuated!I179</f>
        <v>-0.32016260162601629</v>
      </c>
      <c r="J179">
        <f>injury_attenuated!J179</f>
        <v>1.1904065040650407</v>
      </c>
      <c r="K179">
        <f t="shared" si="78"/>
        <v>-2.926341463414635</v>
      </c>
      <c r="L179">
        <f t="shared" si="79"/>
        <v>-4.1203252032520323</v>
      </c>
      <c r="M179">
        <f t="shared" si="80"/>
        <v>-1.7400000000000002</v>
      </c>
      <c r="N179">
        <f t="shared" si="81"/>
        <v>-2.9299186991869917</v>
      </c>
      <c r="O179">
        <f t="shared" si="82"/>
        <v>-2.6097560975609757</v>
      </c>
      <c r="P179" s="1" t="str">
        <f>VLOOKUP($A179, 'auction in'!$A$2:$C$218, 3, FALSE)</f>
        <v>_______</v>
      </c>
      <c r="Q179" s="3">
        <f>VLOOKUP($A179, 'auction in'!$A$2:$B$218, 2, FALSE)</f>
        <v>3</v>
      </c>
      <c r="R179" t="str">
        <f>trueraw!C178</f>
        <v xml:space="preserve"> C</v>
      </c>
      <c r="S179" t="str">
        <f>trueraw!D178</f>
        <v>BOS</v>
      </c>
      <c r="T179">
        <f>trueraw!E178</f>
        <v>60</v>
      </c>
      <c r="U179">
        <f>trueraw!F178</f>
        <v>18.399999999999999</v>
      </c>
      <c r="V179">
        <v>1</v>
      </c>
      <c r="W179">
        <f t="shared" si="85"/>
        <v>1</v>
      </c>
      <c r="X179">
        <f t="shared" si="85"/>
        <v>0</v>
      </c>
      <c r="Y179">
        <f t="shared" si="85"/>
        <v>0</v>
      </c>
      <c r="Z179">
        <f t="shared" si="85"/>
        <v>0</v>
      </c>
      <c r="AA179">
        <f t="shared" si="85"/>
        <v>0</v>
      </c>
      <c r="AB179">
        <f t="shared" si="85"/>
        <v>0</v>
      </c>
      <c r="AC179">
        <f t="shared" si="85"/>
        <v>0</v>
      </c>
      <c r="AD179">
        <f t="shared" si="85"/>
        <v>0</v>
      </c>
      <c r="AE179">
        <f t="shared" si="85"/>
        <v>0</v>
      </c>
      <c r="AF179">
        <f t="shared" si="85"/>
        <v>0</v>
      </c>
      <c r="AG179">
        <f t="shared" si="85"/>
        <v>0</v>
      </c>
      <c r="AH179">
        <f t="shared" si="84"/>
        <v>0</v>
      </c>
      <c r="AI179">
        <f t="shared" si="84"/>
        <v>0</v>
      </c>
      <c r="AT179">
        <f t="shared" si="86"/>
        <v>-2.9299186991869917</v>
      </c>
      <c r="AU179">
        <f t="shared" si="87"/>
        <v>0</v>
      </c>
      <c r="AV179">
        <f t="shared" si="88"/>
        <v>0</v>
      </c>
      <c r="AW179">
        <f t="shared" si="89"/>
        <v>0</v>
      </c>
      <c r="AX179">
        <f t="shared" si="90"/>
        <v>0</v>
      </c>
      <c r="AY179">
        <f t="shared" si="91"/>
        <v>0</v>
      </c>
      <c r="AZ179">
        <f t="shared" si="92"/>
        <v>0</v>
      </c>
      <c r="BA179">
        <f t="shared" si="93"/>
        <v>0</v>
      </c>
      <c r="BB179">
        <f t="shared" si="94"/>
        <v>0</v>
      </c>
      <c r="BC179">
        <f t="shared" si="95"/>
        <v>0</v>
      </c>
      <c r="BD179">
        <f t="shared" si="96"/>
        <v>0</v>
      </c>
    </row>
    <row r="180" spans="1:56" x14ac:dyDescent="0.3">
      <c r="A180" t="str">
        <f>injury_attenuated!A180</f>
        <v>zero-z-1</v>
      </c>
      <c r="B180">
        <f>injury_attenuated!B180</f>
        <v>0</v>
      </c>
      <c r="C180">
        <f>injury_attenuated!C180</f>
        <v>0</v>
      </c>
      <c r="D180">
        <f>injury_attenuated!D180</f>
        <v>0</v>
      </c>
      <c r="E180">
        <f>injury_attenuated!E180</f>
        <v>0</v>
      </c>
      <c r="F180">
        <f>injury_attenuated!F180</f>
        <v>0</v>
      </c>
      <c r="G180">
        <f>injury_attenuated!G180</f>
        <v>0</v>
      </c>
      <c r="H180">
        <f>injury_attenuated!H180</f>
        <v>0</v>
      </c>
      <c r="I180">
        <f>injury_attenuated!I180</f>
        <v>0</v>
      </c>
      <c r="J180">
        <f>injury_attenuated!J180</f>
        <v>0</v>
      </c>
      <c r="K180">
        <f t="shared" si="78"/>
        <v>0</v>
      </c>
      <c r="L180">
        <f t="shared" si="79"/>
        <v>0</v>
      </c>
      <c r="M180">
        <f t="shared" si="80"/>
        <v>0</v>
      </c>
      <c r="N180">
        <f t="shared" si="81"/>
        <v>0</v>
      </c>
      <c r="O180">
        <f t="shared" si="82"/>
        <v>0</v>
      </c>
      <c r="P180" s="1" t="str">
        <f>VLOOKUP($A180, 'auction in'!$A$2:$C$218, 3, FALSE)</f>
        <v>_______</v>
      </c>
      <c r="Q180" s="3">
        <f>VLOOKUP($A180, 'auction in'!$A$2:$B$218, 2, FALSE)</f>
        <v>1</v>
      </c>
      <c r="R180">
        <f>trueraw!C179</f>
        <v>0</v>
      </c>
      <c r="S180">
        <f>trueraw!D179</f>
        <v>0</v>
      </c>
      <c r="T180">
        <f>trueraw!E179</f>
        <v>82</v>
      </c>
      <c r="U180">
        <f>trueraw!F179</f>
        <v>0</v>
      </c>
      <c r="V180">
        <v>1</v>
      </c>
      <c r="W180">
        <f t="shared" si="85"/>
        <v>1</v>
      </c>
      <c r="X180">
        <f t="shared" si="85"/>
        <v>0</v>
      </c>
      <c r="Y180">
        <f t="shared" si="85"/>
        <v>0</v>
      </c>
      <c r="Z180">
        <f t="shared" si="85"/>
        <v>0</v>
      </c>
      <c r="AA180">
        <f t="shared" si="85"/>
        <v>0</v>
      </c>
      <c r="AB180">
        <f t="shared" si="85"/>
        <v>0</v>
      </c>
      <c r="AC180">
        <f t="shared" si="85"/>
        <v>0</v>
      </c>
      <c r="AD180">
        <f t="shared" si="85"/>
        <v>0</v>
      </c>
      <c r="AE180">
        <f t="shared" si="85"/>
        <v>0</v>
      </c>
      <c r="AF180">
        <f t="shared" si="85"/>
        <v>0</v>
      </c>
      <c r="AG180">
        <f t="shared" si="85"/>
        <v>0</v>
      </c>
      <c r="AH180">
        <f t="shared" si="84"/>
        <v>0</v>
      </c>
      <c r="AI180">
        <f t="shared" si="84"/>
        <v>0</v>
      </c>
      <c r="AT180">
        <f t="shared" si="86"/>
        <v>0</v>
      </c>
      <c r="AU180">
        <f t="shared" si="87"/>
        <v>0</v>
      </c>
      <c r="AV180">
        <f t="shared" si="88"/>
        <v>0</v>
      </c>
      <c r="AW180">
        <f t="shared" si="89"/>
        <v>0</v>
      </c>
      <c r="AX180">
        <f t="shared" si="90"/>
        <v>0</v>
      </c>
      <c r="AY180">
        <f t="shared" si="91"/>
        <v>0</v>
      </c>
      <c r="AZ180">
        <f t="shared" si="92"/>
        <v>0</v>
      </c>
      <c r="BA180">
        <f t="shared" si="93"/>
        <v>0</v>
      </c>
      <c r="BB180">
        <f t="shared" si="94"/>
        <v>0</v>
      </c>
      <c r="BC180">
        <f t="shared" si="95"/>
        <v>0</v>
      </c>
      <c r="BD180">
        <f t="shared" si="96"/>
        <v>0</v>
      </c>
    </row>
    <row r="181" spans="1:56" x14ac:dyDescent="0.3">
      <c r="A181" t="str">
        <f>injury_attenuated!A181</f>
        <v>zero-z-2</v>
      </c>
      <c r="B181">
        <f>injury_attenuated!B181</f>
        <v>0</v>
      </c>
      <c r="C181">
        <f>injury_attenuated!C181</f>
        <v>0</v>
      </c>
      <c r="D181">
        <f>injury_attenuated!D181</f>
        <v>0</v>
      </c>
      <c r="E181">
        <f>injury_attenuated!E181</f>
        <v>0</v>
      </c>
      <c r="F181">
        <f>injury_attenuated!F181</f>
        <v>0</v>
      </c>
      <c r="G181">
        <f>injury_attenuated!G181</f>
        <v>0</v>
      </c>
      <c r="H181">
        <f>injury_attenuated!H181</f>
        <v>0</v>
      </c>
      <c r="I181">
        <f>injury_attenuated!I181</f>
        <v>0</v>
      </c>
      <c r="J181">
        <f>injury_attenuated!J181</f>
        <v>0</v>
      </c>
      <c r="K181">
        <f t="shared" si="78"/>
        <v>0</v>
      </c>
      <c r="L181">
        <f t="shared" si="79"/>
        <v>0</v>
      </c>
      <c r="M181">
        <f t="shared" si="80"/>
        <v>0</v>
      </c>
      <c r="N181">
        <f t="shared" si="81"/>
        <v>0</v>
      </c>
      <c r="O181">
        <f t="shared" si="82"/>
        <v>0</v>
      </c>
      <c r="P181" s="1" t="str">
        <f>VLOOKUP($A181, 'auction in'!$A$2:$C$218, 3, FALSE)</f>
        <v>_______</v>
      </c>
      <c r="Q181" s="3">
        <f>VLOOKUP($A181, 'auction in'!$A$2:$B$218, 2, FALSE)</f>
        <v>1</v>
      </c>
      <c r="R181">
        <f>trueraw!C180</f>
        <v>0</v>
      </c>
      <c r="S181">
        <f>trueraw!D180</f>
        <v>0</v>
      </c>
      <c r="T181">
        <f>trueraw!E180</f>
        <v>82</v>
      </c>
      <c r="U181">
        <f>trueraw!F180</f>
        <v>0</v>
      </c>
      <c r="V181">
        <v>1</v>
      </c>
      <c r="W181">
        <f t="shared" ref="W181:AG204" si="97">IF(EXACT($P181, W$2), 1, 0)</f>
        <v>1</v>
      </c>
      <c r="X181">
        <f t="shared" si="97"/>
        <v>0</v>
      </c>
      <c r="Y181">
        <f t="shared" si="97"/>
        <v>0</v>
      </c>
      <c r="Z181">
        <f t="shared" si="97"/>
        <v>0</v>
      </c>
      <c r="AA181">
        <f t="shared" si="97"/>
        <v>0</v>
      </c>
      <c r="AB181">
        <f t="shared" si="97"/>
        <v>0</v>
      </c>
      <c r="AC181">
        <f t="shared" si="97"/>
        <v>0</v>
      </c>
      <c r="AD181">
        <f t="shared" si="97"/>
        <v>0</v>
      </c>
      <c r="AE181">
        <f t="shared" si="97"/>
        <v>0</v>
      </c>
      <c r="AF181">
        <f t="shared" si="97"/>
        <v>0</v>
      </c>
      <c r="AG181">
        <f t="shared" si="97"/>
        <v>0</v>
      </c>
      <c r="AH181">
        <f t="shared" si="84"/>
        <v>0</v>
      </c>
      <c r="AI181">
        <f t="shared" si="84"/>
        <v>0</v>
      </c>
      <c r="AT181">
        <f t="shared" si="86"/>
        <v>0</v>
      </c>
      <c r="AU181">
        <f t="shared" si="87"/>
        <v>0</v>
      </c>
      <c r="AV181">
        <f t="shared" si="88"/>
        <v>0</v>
      </c>
      <c r="AW181">
        <f t="shared" si="89"/>
        <v>0</v>
      </c>
      <c r="AX181">
        <f t="shared" si="90"/>
        <v>0</v>
      </c>
      <c r="AY181">
        <f t="shared" si="91"/>
        <v>0</v>
      </c>
      <c r="AZ181">
        <f t="shared" si="92"/>
        <v>0</v>
      </c>
      <c r="BA181">
        <f t="shared" si="93"/>
        <v>0</v>
      </c>
      <c r="BB181">
        <f t="shared" si="94"/>
        <v>0</v>
      </c>
      <c r="BC181">
        <f t="shared" si="95"/>
        <v>0</v>
      </c>
      <c r="BD181">
        <f t="shared" si="96"/>
        <v>0</v>
      </c>
    </row>
    <row r="182" spans="1:56" x14ac:dyDescent="0.3">
      <c r="A182" t="str">
        <f>injury_attenuated!A182</f>
        <v>zero-z-3</v>
      </c>
      <c r="B182">
        <f>injury_attenuated!B182</f>
        <v>0</v>
      </c>
      <c r="C182">
        <f>injury_attenuated!C182</f>
        <v>0</v>
      </c>
      <c r="D182">
        <f>injury_attenuated!D182</f>
        <v>0</v>
      </c>
      <c r="E182">
        <f>injury_attenuated!E182</f>
        <v>0</v>
      </c>
      <c r="F182">
        <f>injury_attenuated!F182</f>
        <v>0</v>
      </c>
      <c r="G182">
        <f>injury_attenuated!G182</f>
        <v>0</v>
      </c>
      <c r="H182">
        <f>injury_attenuated!H182</f>
        <v>0</v>
      </c>
      <c r="I182">
        <f>injury_attenuated!I182</f>
        <v>0</v>
      </c>
      <c r="J182">
        <f>injury_attenuated!J182</f>
        <v>0</v>
      </c>
      <c r="K182">
        <f t="shared" si="78"/>
        <v>0</v>
      </c>
      <c r="L182">
        <f t="shared" si="79"/>
        <v>0</v>
      </c>
      <c r="M182">
        <f t="shared" si="80"/>
        <v>0</v>
      </c>
      <c r="N182">
        <f t="shared" si="81"/>
        <v>0</v>
      </c>
      <c r="O182">
        <f t="shared" si="82"/>
        <v>0</v>
      </c>
      <c r="P182" s="1" t="str">
        <f>VLOOKUP($A182, 'auction in'!$A$2:$C$218, 3, FALSE)</f>
        <v>_______</v>
      </c>
      <c r="Q182" s="3">
        <f>VLOOKUP($A182, 'auction in'!$A$2:$B$218, 2, FALSE)</f>
        <v>1</v>
      </c>
      <c r="R182">
        <f>trueraw!C181</f>
        <v>0</v>
      </c>
      <c r="S182">
        <f>trueraw!D181</f>
        <v>0</v>
      </c>
      <c r="T182">
        <f>trueraw!E181</f>
        <v>82</v>
      </c>
      <c r="U182">
        <f>trueraw!F181</f>
        <v>0</v>
      </c>
      <c r="V182">
        <v>1</v>
      </c>
      <c r="W182">
        <f t="shared" si="97"/>
        <v>1</v>
      </c>
      <c r="X182">
        <f t="shared" si="97"/>
        <v>0</v>
      </c>
      <c r="Y182">
        <f t="shared" si="97"/>
        <v>0</v>
      </c>
      <c r="Z182">
        <f t="shared" si="97"/>
        <v>0</v>
      </c>
      <c r="AA182">
        <f t="shared" si="97"/>
        <v>0</v>
      </c>
      <c r="AB182">
        <f t="shared" si="97"/>
        <v>0</v>
      </c>
      <c r="AC182">
        <f t="shared" si="97"/>
        <v>0</v>
      </c>
      <c r="AD182">
        <f t="shared" si="97"/>
        <v>0</v>
      </c>
      <c r="AE182">
        <f t="shared" si="97"/>
        <v>0</v>
      </c>
      <c r="AF182">
        <f t="shared" si="97"/>
        <v>0</v>
      </c>
      <c r="AG182">
        <f t="shared" si="97"/>
        <v>0</v>
      </c>
      <c r="AH182">
        <f t="shared" si="84"/>
        <v>0</v>
      </c>
      <c r="AI182">
        <f t="shared" si="84"/>
        <v>0</v>
      </c>
      <c r="AT182">
        <f t="shared" si="86"/>
        <v>0</v>
      </c>
      <c r="AU182">
        <f t="shared" si="87"/>
        <v>0</v>
      </c>
      <c r="AV182">
        <f t="shared" si="88"/>
        <v>0</v>
      </c>
      <c r="AW182">
        <f t="shared" si="89"/>
        <v>0</v>
      </c>
      <c r="AX182">
        <f t="shared" si="90"/>
        <v>0</v>
      </c>
      <c r="AY182">
        <f t="shared" si="91"/>
        <v>0</v>
      </c>
      <c r="AZ182">
        <f t="shared" si="92"/>
        <v>0</v>
      </c>
      <c r="BA182">
        <f t="shared" si="93"/>
        <v>0</v>
      </c>
      <c r="BB182">
        <f t="shared" si="94"/>
        <v>0</v>
      </c>
      <c r="BC182">
        <f t="shared" si="95"/>
        <v>0</v>
      </c>
      <c r="BD182">
        <f t="shared" si="96"/>
        <v>0</v>
      </c>
    </row>
    <row r="183" spans="1:56" x14ac:dyDescent="0.3">
      <c r="A183" t="str">
        <f>injury_attenuated!A183</f>
        <v>zero-z-4</v>
      </c>
      <c r="B183">
        <f>injury_attenuated!B183</f>
        <v>0</v>
      </c>
      <c r="C183">
        <f>injury_attenuated!C183</f>
        <v>0</v>
      </c>
      <c r="D183">
        <f>injury_attenuated!D183</f>
        <v>0</v>
      </c>
      <c r="E183">
        <f>injury_attenuated!E183</f>
        <v>0</v>
      </c>
      <c r="F183">
        <f>injury_attenuated!F183</f>
        <v>0</v>
      </c>
      <c r="G183">
        <f>injury_attenuated!G183</f>
        <v>0</v>
      </c>
      <c r="H183">
        <f>injury_attenuated!H183</f>
        <v>0</v>
      </c>
      <c r="I183">
        <f>injury_attenuated!I183</f>
        <v>0</v>
      </c>
      <c r="J183">
        <f>injury_attenuated!J183</f>
        <v>0</v>
      </c>
      <c r="K183">
        <f t="shared" si="78"/>
        <v>0</v>
      </c>
      <c r="L183">
        <f t="shared" si="79"/>
        <v>0</v>
      </c>
      <c r="M183">
        <f t="shared" si="80"/>
        <v>0</v>
      </c>
      <c r="N183">
        <f t="shared" si="81"/>
        <v>0</v>
      </c>
      <c r="O183">
        <f t="shared" si="82"/>
        <v>0</v>
      </c>
      <c r="P183" s="1" t="str">
        <f>VLOOKUP($A183, 'auction in'!$A$2:$C$218, 3, FALSE)</f>
        <v>_______</v>
      </c>
      <c r="Q183" s="3">
        <f>VLOOKUP($A183, 'auction in'!$A$2:$B$218, 2, FALSE)</f>
        <v>1</v>
      </c>
      <c r="R183">
        <f>trueraw!C182</f>
        <v>0</v>
      </c>
      <c r="S183">
        <f>trueraw!D182</f>
        <v>0</v>
      </c>
      <c r="T183">
        <f>trueraw!E182</f>
        <v>82</v>
      </c>
      <c r="U183">
        <f>trueraw!F182</f>
        <v>0</v>
      </c>
      <c r="V183">
        <v>1</v>
      </c>
      <c r="W183">
        <f t="shared" si="97"/>
        <v>1</v>
      </c>
      <c r="X183">
        <f t="shared" si="97"/>
        <v>0</v>
      </c>
      <c r="Y183">
        <f t="shared" si="97"/>
        <v>0</v>
      </c>
      <c r="Z183">
        <f t="shared" si="97"/>
        <v>0</v>
      </c>
      <c r="AA183">
        <f t="shared" si="97"/>
        <v>0</v>
      </c>
      <c r="AB183">
        <f t="shared" si="97"/>
        <v>0</v>
      </c>
      <c r="AC183">
        <f t="shared" si="97"/>
        <v>0</v>
      </c>
      <c r="AD183">
        <f t="shared" si="97"/>
        <v>0</v>
      </c>
      <c r="AE183">
        <f t="shared" si="97"/>
        <v>0</v>
      </c>
      <c r="AF183">
        <f t="shared" si="97"/>
        <v>0</v>
      </c>
      <c r="AG183">
        <f t="shared" si="97"/>
        <v>0</v>
      </c>
      <c r="AH183">
        <f t="shared" si="84"/>
        <v>0</v>
      </c>
      <c r="AI183">
        <f t="shared" si="84"/>
        <v>0</v>
      </c>
      <c r="AT183">
        <f t="shared" si="86"/>
        <v>0</v>
      </c>
      <c r="AU183">
        <f t="shared" si="87"/>
        <v>0</v>
      </c>
      <c r="AV183">
        <f t="shared" si="88"/>
        <v>0</v>
      </c>
      <c r="AW183">
        <f t="shared" si="89"/>
        <v>0</v>
      </c>
      <c r="AX183">
        <f t="shared" si="90"/>
        <v>0</v>
      </c>
      <c r="AY183">
        <f t="shared" si="91"/>
        <v>0</v>
      </c>
      <c r="AZ183">
        <f t="shared" si="92"/>
        <v>0</v>
      </c>
      <c r="BA183">
        <f t="shared" si="93"/>
        <v>0</v>
      </c>
      <c r="BB183">
        <f t="shared" si="94"/>
        <v>0</v>
      </c>
      <c r="BC183">
        <f t="shared" si="95"/>
        <v>0</v>
      </c>
      <c r="BD183">
        <f t="shared" si="96"/>
        <v>0</v>
      </c>
    </row>
    <row r="184" spans="1:56" x14ac:dyDescent="0.3">
      <c r="A184" t="str">
        <f>injury_attenuated!A184</f>
        <v>zero-z-5</v>
      </c>
      <c r="B184">
        <f>injury_attenuated!B184</f>
        <v>0</v>
      </c>
      <c r="C184">
        <f>injury_attenuated!C184</f>
        <v>0</v>
      </c>
      <c r="D184">
        <f>injury_attenuated!D184</f>
        <v>0</v>
      </c>
      <c r="E184">
        <f>injury_attenuated!E184</f>
        <v>0</v>
      </c>
      <c r="F184">
        <f>injury_attenuated!F184</f>
        <v>0</v>
      </c>
      <c r="G184">
        <f>injury_attenuated!G184</f>
        <v>0</v>
      </c>
      <c r="H184">
        <f>injury_attenuated!H184</f>
        <v>0</v>
      </c>
      <c r="I184">
        <f>injury_attenuated!I184</f>
        <v>0</v>
      </c>
      <c r="J184">
        <f>injury_attenuated!J184</f>
        <v>0</v>
      </c>
      <c r="K184">
        <f t="shared" si="78"/>
        <v>0</v>
      </c>
      <c r="L184">
        <f t="shared" si="79"/>
        <v>0</v>
      </c>
      <c r="M184">
        <f t="shared" si="80"/>
        <v>0</v>
      </c>
      <c r="N184">
        <f t="shared" si="81"/>
        <v>0</v>
      </c>
      <c r="O184">
        <f t="shared" si="82"/>
        <v>0</v>
      </c>
      <c r="P184" s="1" t="str">
        <f>VLOOKUP($A184, 'auction in'!$A$2:$C$218, 3, FALSE)</f>
        <v>_______</v>
      </c>
      <c r="Q184" s="3">
        <f>VLOOKUP($A184, 'auction in'!$A$2:$B$218, 2, FALSE)</f>
        <v>1</v>
      </c>
      <c r="R184">
        <f>trueraw!C183</f>
        <v>0</v>
      </c>
      <c r="S184">
        <f>trueraw!D183</f>
        <v>0</v>
      </c>
      <c r="T184">
        <f>trueraw!E183</f>
        <v>82</v>
      </c>
      <c r="U184">
        <f>trueraw!F183</f>
        <v>0</v>
      </c>
      <c r="V184">
        <v>1</v>
      </c>
      <c r="W184">
        <f t="shared" si="97"/>
        <v>1</v>
      </c>
      <c r="X184">
        <f t="shared" si="97"/>
        <v>0</v>
      </c>
      <c r="Y184">
        <f t="shared" si="97"/>
        <v>0</v>
      </c>
      <c r="Z184">
        <f t="shared" si="97"/>
        <v>0</v>
      </c>
      <c r="AA184">
        <f t="shared" si="97"/>
        <v>0</v>
      </c>
      <c r="AB184">
        <f t="shared" si="97"/>
        <v>0</v>
      </c>
      <c r="AC184">
        <f t="shared" si="97"/>
        <v>0</v>
      </c>
      <c r="AD184">
        <f t="shared" si="97"/>
        <v>0</v>
      </c>
      <c r="AE184">
        <f t="shared" si="97"/>
        <v>0</v>
      </c>
      <c r="AF184">
        <f t="shared" si="97"/>
        <v>0</v>
      </c>
      <c r="AG184">
        <f t="shared" si="97"/>
        <v>0</v>
      </c>
      <c r="AH184">
        <f t="shared" si="84"/>
        <v>0</v>
      </c>
      <c r="AI184">
        <f t="shared" si="84"/>
        <v>0</v>
      </c>
      <c r="AT184">
        <f t="shared" si="86"/>
        <v>0</v>
      </c>
      <c r="AU184">
        <f t="shared" si="87"/>
        <v>0</v>
      </c>
      <c r="AV184">
        <f t="shared" si="88"/>
        <v>0</v>
      </c>
      <c r="AW184">
        <f t="shared" si="89"/>
        <v>0</v>
      </c>
      <c r="AX184">
        <f t="shared" si="90"/>
        <v>0</v>
      </c>
      <c r="AY184">
        <f t="shared" si="91"/>
        <v>0</v>
      </c>
      <c r="AZ184">
        <f t="shared" si="92"/>
        <v>0</v>
      </c>
      <c r="BA184">
        <f t="shared" si="93"/>
        <v>0</v>
      </c>
      <c r="BB184">
        <f t="shared" si="94"/>
        <v>0</v>
      </c>
      <c r="BC184">
        <f t="shared" si="95"/>
        <v>0</v>
      </c>
      <c r="BD184">
        <f t="shared" si="96"/>
        <v>0</v>
      </c>
    </row>
    <row r="185" spans="1:56" x14ac:dyDescent="0.3">
      <c r="A185" t="str">
        <f>injury_attenuated!A185</f>
        <v>zero-z-6</v>
      </c>
      <c r="B185">
        <f>injury_attenuated!B185</f>
        <v>0</v>
      </c>
      <c r="C185">
        <f>injury_attenuated!C185</f>
        <v>0</v>
      </c>
      <c r="D185">
        <f>injury_attenuated!D185</f>
        <v>0</v>
      </c>
      <c r="E185">
        <f>injury_attenuated!E185</f>
        <v>0</v>
      </c>
      <c r="F185">
        <f>injury_attenuated!F185</f>
        <v>0</v>
      </c>
      <c r="G185">
        <f>injury_attenuated!G185</f>
        <v>0</v>
      </c>
      <c r="H185">
        <f>injury_attenuated!H185</f>
        <v>0</v>
      </c>
      <c r="I185">
        <f>injury_attenuated!I185</f>
        <v>0</v>
      </c>
      <c r="J185">
        <f>injury_attenuated!J185</f>
        <v>0</v>
      </c>
      <c r="K185">
        <f t="shared" si="78"/>
        <v>0</v>
      </c>
      <c r="L185">
        <f t="shared" si="79"/>
        <v>0</v>
      </c>
      <c r="M185">
        <f t="shared" si="80"/>
        <v>0</v>
      </c>
      <c r="N185">
        <f t="shared" si="81"/>
        <v>0</v>
      </c>
      <c r="O185">
        <f t="shared" si="82"/>
        <v>0</v>
      </c>
      <c r="P185" s="1" t="str">
        <f>VLOOKUP($A185, 'auction in'!$A$2:$C$218, 3, FALSE)</f>
        <v>_______</v>
      </c>
      <c r="Q185" s="3">
        <f>VLOOKUP($A185, 'auction in'!$A$2:$B$218, 2, FALSE)</f>
        <v>1</v>
      </c>
      <c r="R185">
        <f>trueraw!C184</f>
        <v>0</v>
      </c>
      <c r="S185">
        <f>trueraw!D184</f>
        <v>0</v>
      </c>
      <c r="T185">
        <f>trueraw!E184</f>
        <v>82</v>
      </c>
      <c r="U185">
        <f>trueraw!F184</f>
        <v>0</v>
      </c>
      <c r="V185">
        <v>1</v>
      </c>
      <c r="W185">
        <f t="shared" si="97"/>
        <v>1</v>
      </c>
      <c r="X185">
        <f t="shared" si="97"/>
        <v>0</v>
      </c>
      <c r="Y185">
        <f t="shared" si="97"/>
        <v>0</v>
      </c>
      <c r="Z185">
        <f t="shared" si="97"/>
        <v>0</v>
      </c>
      <c r="AA185">
        <f t="shared" si="97"/>
        <v>0</v>
      </c>
      <c r="AB185">
        <f t="shared" si="97"/>
        <v>0</v>
      </c>
      <c r="AC185">
        <f t="shared" si="97"/>
        <v>0</v>
      </c>
      <c r="AD185">
        <f t="shared" si="97"/>
        <v>0</v>
      </c>
      <c r="AE185">
        <f t="shared" si="97"/>
        <v>0</v>
      </c>
      <c r="AF185">
        <f t="shared" si="97"/>
        <v>0</v>
      </c>
      <c r="AG185">
        <f t="shared" si="97"/>
        <v>0</v>
      </c>
      <c r="AH185">
        <f t="shared" si="84"/>
        <v>0</v>
      </c>
      <c r="AI185">
        <f t="shared" si="84"/>
        <v>0</v>
      </c>
      <c r="AT185">
        <f t="shared" si="86"/>
        <v>0</v>
      </c>
      <c r="AU185">
        <f t="shared" si="87"/>
        <v>0</v>
      </c>
      <c r="AV185">
        <f t="shared" si="88"/>
        <v>0</v>
      </c>
      <c r="AW185">
        <f t="shared" si="89"/>
        <v>0</v>
      </c>
      <c r="AX185">
        <f t="shared" si="90"/>
        <v>0</v>
      </c>
      <c r="AY185">
        <f t="shared" si="91"/>
        <v>0</v>
      </c>
      <c r="AZ185">
        <f t="shared" si="92"/>
        <v>0</v>
      </c>
      <c r="BA185">
        <f t="shared" si="93"/>
        <v>0</v>
      </c>
      <c r="BB185">
        <f t="shared" si="94"/>
        <v>0</v>
      </c>
      <c r="BC185">
        <f t="shared" si="95"/>
        <v>0</v>
      </c>
      <c r="BD185">
        <f t="shared" si="96"/>
        <v>0</v>
      </c>
    </row>
    <row r="186" spans="1:56" x14ac:dyDescent="0.3">
      <c r="A186" t="str">
        <f>injury_attenuated!A186</f>
        <v>zero-z-7</v>
      </c>
      <c r="B186">
        <f>injury_attenuated!B186</f>
        <v>0</v>
      </c>
      <c r="C186">
        <f>injury_attenuated!C186</f>
        <v>0</v>
      </c>
      <c r="D186">
        <f>injury_attenuated!D186</f>
        <v>0</v>
      </c>
      <c r="E186">
        <f>injury_attenuated!E186</f>
        <v>0</v>
      </c>
      <c r="F186">
        <f>injury_attenuated!F186</f>
        <v>0</v>
      </c>
      <c r="G186">
        <f>injury_attenuated!G186</f>
        <v>0</v>
      </c>
      <c r="H186">
        <f>injury_attenuated!H186</f>
        <v>0</v>
      </c>
      <c r="I186">
        <f>injury_attenuated!I186</f>
        <v>0</v>
      </c>
      <c r="J186">
        <f>injury_attenuated!J186</f>
        <v>0</v>
      </c>
      <c r="K186">
        <f t="shared" si="78"/>
        <v>0</v>
      </c>
      <c r="L186">
        <f t="shared" si="79"/>
        <v>0</v>
      </c>
      <c r="M186">
        <f t="shared" si="80"/>
        <v>0</v>
      </c>
      <c r="N186">
        <f t="shared" si="81"/>
        <v>0</v>
      </c>
      <c r="O186">
        <f t="shared" si="82"/>
        <v>0</v>
      </c>
      <c r="P186" s="1" t="str">
        <f>VLOOKUP($A186, 'auction in'!$A$2:$C$218, 3, FALSE)</f>
        <v>_______</v>
      </c>
      <c r="Q186" s="3">
        <f>VLOOKUP($A186, 'auction in'!$A$2:$B$218, 2, FALSE)</f>
        <v>1</v>
      </c>
      <c r="R186">
        <f>trueraw!C185</f>
        <v>0</v>
      </c>
      <c r="S186">
        <f>trueraw!D185</f>
        <v>0</v>
      </c>
      <c r="T186">
        <f>trueraw!E185</f>
        <v>82</v>
      </c>
      <c r="U186">
        <f>trueraw!F185</f>
        <v>0</v>
      </c>
      <c r="V186">
        <v>1</v>
      </c>
      <c r="W186">
        <f t="shared" si="97"/>
        <v>1</v>
      </c>
      <c r="X186">
        <f t="shared" si="97"/>
        <v>0</v>
      </c>
      <c r="Y186">
        <f t="shared" si="97"/>
        <v>0</v>
      </c>
      <c r="Z186">
        <f t="shared" si="97"/>
        <v>0</v>
      </c>
      <c r="AA186">
        <f t="shared" si="97"/>
        <v>0</v>
      </c>
      <c r="AB186">
        <f t="shared" si="97"/>
        <v>0</v>
      </c>
      <c r="AC186">
        <f t="shared" si="97"/>
        <v>0</v>
      </c>
      <c r="AD186">
        <f t="shared" si="97"/>
        <v>0</v>
      </c>
      <c r="AE186">
        <f t="shared" si="97"/>
        <v>0</v>
      </c>
      <c r="AF186">
        <f t="shared" si="97"/>
        <v>0</v>
      </c>
      <c r="AG186">
        <f t="shared" si="97"/>
        <v>0</v>
      </c>
      <c r="AH186">
        <f t="shared" si="84"/>
        <v>0</v>
      </c>
      <c r="AI186">
        <f t="shared" si="84"/>
        <v>0</v>
      </c>
      <c r="AT186">
        <f t="shared" si="86"/>
        <v>0</v>
      </c>
      <c r="AU186">
        <f t="shared" si="87"/>
        <v>0</v>
      </c>
      <c r="AV186">
        <f t="shared" si="88"/>
        <v>0</v>
      </c>
      <c r="AW186">
        <f t="shared" si="89"/>
        <v>0</v>
      </c>
      <c r="AX186">
        <f t="shared" si="90"/>
        <v>0</v>
      </c>
      <c r="AY186">
        <f t="shared" si="91"/>
        <v>0</v>
      </c>
      <c r="AZ186">
        <f t="shared" si="92"/>
        <v>0</v>
      </c>
      <c r="BA186">
        <f t="shared" si="93"/>
        <v>0</v>
      </c>
      <c r="BB186">
        <f t="shared" si="94"/>
        <v>0</v>
      </c>
      <c r="BC186">
        <f t="shared" si="95"/>
        <v>0</v>
      </c>
      <c r="BD186">
        <f t="shared" si="96"/>
        <v>0</v>
      </c>
    </row>
    <row r="187" spans="1:56" x14ac:dyDescent="0.3">
      <c r="A187" t="str">
        <f>injury_attenuated!A187</f>
        <v>zero-z-8</v>
      </c>
      <c r="B187">
        <f>injury_attenuated!B187</f>
        <v>0</v>
      </c>
      <c r="C187">
        <f>injury_attenuated!C187</f>
        <v>0</v>
      </c>
      <c r="D187">
        <f>injury_attenuated!D187</f>
        <v>0</v>
      </c>
      <c r="E187">
        <f>injury_attenuated!E187</f>
        <v>0</v>
      </c>
      <c r="F187">
        <f>injury_attenuated!F187</f>
        <v>0</v>
      </c>
      <c r="G187">
        <f>injury_attenuated!G187</f>
        <v>0</v>
      </c>
      <c r="H187">
        <f>injury_attenuated!H187</f>
        <v>0</v>
      </c>
      <c r="I187">
        <f>injury_attenuated!I187</f>
        <v>0</v>
      </c>
      <c r="J187">
        <f>injury_attenuated!J187</f>
        <v>0</v>
      </c>
      <c r="K187">
        <f t="shared" si="78"/>
        <v>0</v>
      </c>
      <c r="L187">
        <f t="shared" si="79"/>
        <v>0</v>
      </c>
      <c r="M187">
        <f t="shared" si="80"/>
        <v>0</v>
      </c>
      <c r="N187">
        <f t="shared" si="81"/>
        <v>0</v>
      </c>
      <c r="O187">
        <f t="shared" si="82"/>
        <v>0</v>
      </c>
      <c r="P187" s="1" t="str">
        <f>VLOOKUP($A187, 'auction in'!$A$2:$C$218, 3, FALSE)</f>
        <v>_______</v>
      </c>
      <c r="Q187" s="3">
        <f>VLOOKUP($A187, 'auction in'!$A$2:$B$218, 2, FALSE)</f>
        <v>1</v>
      </c>
      <c r="R187">
        <f>trueraw!C186</f>
        <v>0</v>
      </c>
      <c r="S187">
        <f>trueraw!D186</f>
        <v>0</v>
      </c>
      <c r="T187">
        <f>trueraw!E186</f>
        <v>82</v>
      </c>
      <c r="U187">
        <f>trueraw!F186</f>
        <v>0</v>
      </c>
      <c r="V187">
        <v>1</v>
      </c>
      <c r="W187">
        <f t="shared" si="97"/>
        <v>1</v>
      </c>
      <c r="X187">
        <f t="shared" si="97"/>
        <v>0</v>
      </c>
      <c r="Y187">
        <f t="shared" si="97"/>
        <v>0</v>
      </c>
      <c r="Z187">
        <f t="shared" si="97"/>
        <v>0</v>
      </c>
      <c r="AA187">
        <f t="shared" si="97"/>
        <v>0</v>
      </c>
      <c r="AB187">
        <f t="shared" si="97"/>
        <v>0</v>
      </c>
      <c r="AC187">
        <f t="shared" si="97"/>
        <v>0</v>
      </c>
      <c r="AD187">
        <f t="shared" si="97"/>
        <v>0</v>
      </c>
      <c r="AE187">
        <f t="shared" si="97"/>
        <v>0</v>
      </c>
      <c r="AF187">
        <f t="shared" si="97"/>
        <v>0</v>
      </c>
      <c r="AG187">
        <f t="shared" si="97"/>
        <v>0</v>
      </c>
      <c r="AH187">
        <f t="shared" si="84"/>
        <v>0</v>
      </c>
      <c r="AI187">
        <f t="shared" si="84"/>
        <v>0</v>
      </c>
      <c r="AT187">
        <f t="shared" si="86"/>
        <v>0</v>
      </c>
      <c r="AU187">
        <f t="shared" si="87"/>
        <v>0</v>
      </c>
      <c r="AV187">
        <f t="shared" si="88"/>
        <v>0</v>
      </c>
      <c r="AW187">
        <f t="shared" si="89"/>
        <v>0</v>
      </c>
      <c r="AX187">
        <f t="shared" si="90"/>
        <v>0</v>
      </c>
      <c r="AY187">
        <f t="shared" si="91"/>
        <v>0</v>
      </c>
      <c r="AZ187">
        <f t="shared" si="92"/>
        <v>0</v>
      </c>
      <c r="BA187">
        <f t="shared" si="93"/>
        <v>0</v>
      </c>
      <c r="BB187">
        <f t="shared" si="94"/>
        <v>0</v>
      </c>
      <c r="BC187">
        <f t="shared" si="95"/>
        <v>0</v>
      </c>
      <c r="BD187">
        <f t="shared" si="96"/>
        <v>0</v>
      </c>
    </row>
    <row r="188" spans="1:56" x14ac:dyDescent="0.3">
      <c r="A188" t="str">
        <f>injury_attenuated!A188</f>
        <v>zero-z-9</v>
      </c>
      <c r="B188">
        <f>injury_attenuated!B188</f>
        <v>0</v>
      </c>
      <c r="C188">
        <f>injury_attenuated!C188</f>
        <v>0</v>
      </c>
      <c r="D188">
        <f>injury_attenuated!D188</f>
        <v>0</v>
      </c>
      <c r="E188">
        <f>injury_attenuated!E188</f>
        <v>0</v>
      </c>
      <c r="F188">
        <f>injury_attenuated!F188</f>
        <v>0</v>
      </c>
      <c r="G188">
        <f>injury_attenuated!G188</f>
        <v>0</v>
      </c>
      <c r="H188">
        <f>injury_attenuated!H188</f>
        <v>0</v>
      </c>
      <c r="I188">
        <f>injury_attenuated!I188</f>
        <v>0</v>
      </c>
      <c r="J188">
        <f>injury_attenuated!J188</f>
        <v>0</v>
      </c>
      <c r="K188">
        <f t="shared" si="78"/>
        <v>0</v>
      </c>
      <c r="L188">
        <f t="shared" si="79"/>
        <v>0</v>
      </c>
      <c r="M188">
        <f t="shared" si="80"/>
        <v>0</v>
      </c>
      <c r="N188">
        <f t="shared" si="81"/>
        <v>0</v>
      </c>
      <c r="O188">
        <f t="shared" si="82"/>
        <v>0</v>
      </c>
      <c r="P188" s="1" t="str">
        <f>VLOOKUP($A188, 'auction in'!$A$2:$C$218, 3, FALSE)</f>
        <v>_______</v>
      </c>
      <c r="Q188" s="3">
        <f>VLOOKUP($A188, 'auction in'!$A$2:$B$218, 2, FALSE)</f>
        <v>1</v>
      </c>
      <c r="R188">
        <f>trueraw!C187</f>
        <v>0</v>
      </c>
      <c r="S188">
        <f>trueraw!D187</f>
        <v>0</v>
      </c>
      <c r="T188">
        <f>trueraw!E187</f>
        <v>82</v>
      </c>
      <c r="U188">
        <f>trueraw!F187</f>
        <v>0</v>
      </c>
      <c r="V188">
        <v>1</v>
      </c>
      <c r="W188">
        <f t="shared" si="97"/>
        <v>1</v>
      </c>
      <c r="X188">
        <f t="shared" si="97"/>
        <v>0</v>
      </c>
      <c r="Y188">
        <f t="shared" si="97"/>
        <v>0</v>
      </c>
      <c r="Z188">
        <f t="shared" si="97"/>
        <v>0</v>
      </c>
      <c r="AA188">
        <f t="shared" si="97"/>
        <v>0</v>
      </c>
      <c r="AB188">
        <f t="shared" si="97"/>
        <v>0</v>
      </c>
      <c r="AC188">
        <f t="shared" si="97"/>
        <v>0</v>
      </c>
      <c r="AD188">
        <f t="shared" si="97"/>
        <v>0</v>
      </c>
      <c r="AE188">
        <f t="shared" si="97"/>
        <v>0</v>
      </c>
      <c r="AF188">
        <f t="shared" si="97"/>
        <v>0</v>
      </c>
      <c r="AG188">
        <f t="shared" si="97"/>
        <v>0</v>
      </c>
      <c r="AH188">
        <f t="shared" si="84"/>
        <v>0</v>
      </c>
      <c r="AI188">
        <f t="shared" si="84"/>
        <v>0</v>
      </c>
      <c r="AT188">
        <f t="shared" si="86"/>
        <v>0</v>
      </c>
      <c r="AU188">
        <f t="shared" si="87"/>
        <v>0</v>
      </c>
      <c r="AV188">
        <f t="shared" si="88"/>
        <v>0</v>
      </c>
      <c r="AW188">
        <f t="shared" si="89"/>
        <v>0</v>
      </c>
      <c r="AX188">
        <f t="shared" si="90"/>
        <v>0</v>
      </c>
      <c r="AY188">
        <f t="shared" si="91"/>
        <v>0</v>
      </c>
      <c r="AZ188">
        <f t="shared" si="92"/>
        <v>0</v>
      </c>
      <c r="BA188">
        <f t="shared" si="93"/>
        <v>0</v>
      </c>
      <c r="BB188">
        <f t="shared" si="94"/>
        <v>0</v>
      </c>
      <c r="BC188">
        <f t="shared" si="95"/>
        <v>0</v>
      </c>
      <c r="BD188">
        <f t="shared" si="96"/>
        <v>0</v>
      </c>
    </row>
    <row r="189" spans="1:56" x14ac:dyDescent="0.3">
      <c r="A189" t="str">
        <f>injury_attenuated!A189</f>
        <v>zero-z-10</v>
      </c>
      <c r="B189">
        <f>injury_attenuated!B189</f>
        <v>0</v>
      </c>
      <c r="C189">
        <f>injury_attenuated!C189</f>
        <v>0</v>
      </c>
      <c r="D189">
        <f>injury_attenuated!D189</f>
        <v>0</v>
      </c>
      <c r="E189">
        <f>injury_attenuated!E189</f>
        <v>0</v>
      </c>
      <c r="F189">
        <f>injury_attenuated!F189</f>
        <v>0</v>
      </c>
      <c r="G189">
        <f>injury_attenuated!G189</f>
        <v>0</v>
      </c>
      <c r="H189">
        <f>injury_attenuated!H189</f>
        <v>0</v>
      </c>
      <c r="I189">
        <f>injury_attenuated!I189</f>
        <v>0</v>
      </c>
      <c r="J189">
        <f>injury_attenuated!J189</f>
        <v>0</v>
      </c>
      <c r="K189">
        <f t="shared" si="78"/>
        <v>0</v>
      </c>
      <c r="L189">
        <f t="shared" si="79"/>
        <v>0</v>
      </c>
      <c r="M189">
        <f t="shared" si="80"/>
        <v>0</v>
      </c>
      <c r="N189">
        <f t="shared" si="81"/>
        <v>0</v>
      </c>
      <c r="O189">
        <f t="shared" si="82"/>
        <v>0</v>
      </c>
      <c r="P189" s="1" t="str">
        <f>VLOOKUP($A189, 'auction in'!$A$2:$C$218, 3, FALSE)</f>
        <v>_______</v>
      </c>
      <c r="Q189" s="3">
        <f>VLOOKUP($A189, 'auction in'!$A$2:$B$218, 2, FALSE)</f>
        <v>1</v>
      </c>
      <c r="R189">
        <f>trueraw!C188</f>
        <v>0</v>
      </c>
      <c r="S189">
        <f>trueraw!D188</f>
        <v>0</v>
      </c>
      <c r="T189">
        <f>trueraw!E188</f>
        <v>82</v>
      </c>
      <c r="U189">
        <f>trueraw!F188</f>
        <v>0</v>
      </c>
      <c r="V189">
        <v>1</v>
      </c>
      <c r="W189">
        <f t="shared" si="97"/>
        <v>1</v>
      </c>
      <c r="X189">
        <f t="shared" si="97"/>
        <v>0</v>
      </c>
      <c r="Y189">
        <f t="shared" si="97"/>
        <v>0</v>
      </c>
      <c r="Z189">
        <f t="shared" si="97"/>
        <v>0</v>
      </c>
      <c r="AA189">
        <f t="shared" si="97"/>
        <v>0</v>
      </c>
      <c r="AB189">
        <f t="shared" si="97"/>
        <v>0</v>
      </c>
      <c r="AC189">
        <f t="shared" si="97"/>
        <v>0</v>
      </c>
      <c r="AD189">
        <f t="shared" si="97"/>
        <v>0</v>
      </c>
      <c r="AE189">
        <f t="shared" si="97"/>
        <v>0</v>
      </c>
      <c r="AF189">
        <f t="shared" si="97"/>
        <v>0</v>
      </c>
      <c r="AG189">
        <f t="shared" si="97"/>
        <v>0</v>
      </c>
      <c r="AH189">
        <f t="shared" si="84"/>
        <v>0</v>
      </c>
      <c r="AI189">
        <f t="shared" si="84"/>
        <v>0</v>
      </c>
      <c r="AT189">
        <f t="shared" si="86"/>
        <v>0</v>
      </c>
      <c r="AU189">
        <f t="shared" si="87"/>
        <v>0</v>
      </c>
      <c r="AV189">
        <f t="shared" si="88"/>
        <v>0</v>
      </c>
      <c r="AW189">
        <f t="shared" si="89"/>
        <v>0</v>
      </c>
      <c r="AX189">
        <f t="shared" si="90"/>
        <v>0</v>
      </c>
      <c r="AY189">
        <f t="shared" si="91"/>
        <v>0</v>
      </c>
      <c r="AZ189">
        <f t="shared" si="92"/>
        <v>0</v>
      </c>
      <c r="BA189">
        <f t="shared" si="93"/>
        <v>0</v>
      </c>
      <c r="BB189">
        <f t="shared" si="94"/>
        <v>0</v>
      </c>
      <c r="BC189">
        <f t="shared" si="95"/>
        <v>0</v>
      </c>
      <c r="BD189">
        <f t="shared" si="96"/>
        <v>0</v>
      </c>
    </row>
    <row r="190" spans="1:56" x14ac:dyDescent="0.3">
      <c r="A190" t="str">
        <f>injury_attenuated!A190</f>
        <v>zero-z-11</v>
      </c>
      <c r="B190">
        <f>injury_attenuated!B190</f>
        <v>0</v>
      </c>
      <c r="C190">
        <f>injury_attenuated!C190</f>
        <v>0</v>
      </c>
      <c r="D190">
        <f>injury_attenuated!D190</f>
        <v>0</v>
      </c>
      <c r="E190">
        <f>injury_attenuated!E190</f>
        <v>0</v>
      </c>
      <c r="F190">
        <f>injury_attenuated!F190</f>
        <v>0</v>
      </c>
      <c r="G190">
        <f>injury_attenuated!G190</f>
        <v>0</v>
      </c>
      <c r="H190">
        <f>injury_attenuated!H190</f>
        <v>0</v>
      </c>
      <c r="I190">
        <f>injury_attenuated!I190</f>
        <v>0</v>
      </c>
      <c r="J190">
        <f>injury_attenuated!J190</f>
        <v>0</v>
      </c>
      <c r="K190">
        <f t="shared" si="78"/>
        <v>0</v>
      </c>
      <c r="L190">
        <f t="shared" si="79"/>
        <v>0</v>
      </c>
      <c r="M190">
        <f t="shared" si="80"/>
        <v>0</v>
      </c>
      <c r="N190">
        <f t="shared" si="81"/>
        <v>0</v>
      </c>
      <c r="O190">
        <f t="shared" si="82"/>
        <v>0</v>
      </c>
      <c r="P190" s="1" t="str">
        <f>VLOOKUP($A190, 'auction in'!$A$2:$C$218, 3, FALSE)</f>
        <v>_______</v>
      </c>
      <c r="Q190" s="3">
        <f>VLOOKUP($A190, 'auction in'!$A$2:$B$218, 2, FALSE)</f>
        <v>1</v>
      </c>
      <c r="R190">
        <f>trueraw!C189</f>
        <v>0</v>
      </c>
      <c r="S190">
        <f>trueraw!D189</f>
        <v>0</v>
      </c>
      <c r="T190">
        <f>trueraw!E189</f>
        <v>82</v>
      </c>
      <c r="U190">
        <f>trueraw!F189</f>
        <v>0</v>
      </c>
      <c r="V190">
        <v>1</v>
      </c>
      <c r="W190">
        <f t="shared" si="97"/>
        <v>1</v>
      </c>
      <c r="X190">
        <f t="shared" si="97"/>
        <v>0</v>
      </c>
      <c r="Y190">
        <f t="shared" si="97"/>
        <v>0</v>
      </c>
      <c r="Z190">
        <f t="shared" si="97"/>
        <v>0</v>
      </c>
      <c r="AA190">
        <f t="shared" si="97"/>
        <v>0</v>
      </c>
      <c r="AB190">
        <f t="shared" si="97"/>
        <v>0</v>
      </c>
      <c r="AC190">
        <f t="shared" si="97"/>
        <v>0</v>
      </c>
      <c r="AD190">
        <f t="shared" si="97"/>
        <v>0</v>
      </c>
      <c r="AE190">
        <f t="shared" si="97"/>
        <v>0</v>
      </c>
      <c r="AF190">
        <f t="shared" si="97"/>
        <v>0</v>
      </c>
      <c r="AG190">
        <f t="shared" si="97"/>
        <v>0</v>
      </c>
      <c r="AH190">
        <f t="shared" si="84"/>
        <v>0</v>
      </c>
      <c r="AI190">
        <f t="shared" si="84"/>
        <v>0</v>
      </c>
      <c r="AT190">
        <f t="shared" si="86"/>
        <v>0</v>
      </c>
      <c r="AU190">
        <f t="shared" si="87"/>
        <v>0</v>
      </c>
      <c r="AV190">
        <f t="shared" si="88"/>
        <v>0</v>
      </c>
      <c r="AW190">
        <f t="shared" si="89"/>
        <v>0</v>
      </c>
      <c r="AX190">
        <f t="shared" si="90"/>
        <v>0</v>
      </c>
      <c r="AY190">
        <f t="shared" si="91"/>
        <v>0</v>
      </c>
      <c r="AZ190">
        <f t="shared" si="92"/>
        <v>0</v>
      </c>
      <c r="BA190">
        <f t="shared" si="93"/>
        <v>0</v>
      </c>
      <c r="BB190">
        <f t="shared" si="94"/>
        <v>0</v>
      </c>
      <c r="BC190">
        <f t="shared" si="95"/>
        <v>0</v>
      </c>
      <c r="BD190">
        <f t="shared" si="96"/>
        <v>0</v>
      </c>
    </row>
    <row r="191" spans="1:56" x14ac:dyDescent="0.3">
      <c r="A191" t="str">
        <f>injury_attenuated!A191</f>
        <v>zero-z-12</v>
      </c>
      <c r="B191">
        <f>injury_attenuated!B191</f>
        <v>0</v>
      </c>
      <c r="C191">
        <f>injury_attenuated!C191</f>
        <v>0</v>
      </c>
      <c r="D191">
        <f>injury_attenuated!D191</f>
        <v>0</v>
      </c>
      <c r="E191">
        <f>injury_attenuated!E191</f>
        <v>0</v>
      </c>
      <c r="F191">
        <f>injury_attenuated!F191</f>
        <v>0</v>
      </c>
      <c r="G191">
        <f>injury_attenuated!G191</f>
        <v>0</v>
      </c>
      <c r="H191">
        <f>injury_attenuated!H191</f>
        <v>0</v>
      </c>
      <c r="I191">
        <f>injury_attenuated!I191</f>
        <v>0</v>
      </c>
      <c r="J191">
        <f>injury_attenuated!J191</f>
        <v>0</v>
      </c>
      <c r="K191">
        <f t="shared" si="78"/>
        <v>0</v>
      </c>
      <c r="L191">
        <f t="shared" si="79"/>
        <v>0</v>
      </c>
      <c r="M191">
        <f t="shared" si="80"/>
        <v>0</v>
      </c>
      <c r="N191">
        <f t="shared" si="81"/>
        <v>0</v>
      </c>
      <c r="O191">
        <f t="shared" si="82"/>
        <v>0</v>
      </c>
      <c r="P191" s="1" t="str">
        <f>VLOOKUP($A191, 'auction in'!$A$2:$C$218, 3, FALSE)</f>
        <v>_______</v>
      </c>
      <c r="Q191" s="3">
        <f>VLOOKUP($A191, 'auction in'!$A$2:$B$218, 2, FALSE)</f>
        <v>1</v>
      </c>
      <c r="R191">
        <f>trueraw!C190</f>
        <v>0</v>
      </c>
      <c r="S191">
        <f>trueraw!D190</f>
        <v>0</v>
      </c>
      <c r="T191">
        <f>trueraw!E190</f>
        <v>82</v>
      </c>
      <c r="U191">
        <f>trueraw!F190</f>
        <v>0</v>
      </c>
      <c r="V191">
        <v>1</v>
      </c>
      <c r="W191">
        <f t="shared" si="97"/>
        <v>1</v>
      </c>
      <c r="X191">
        <f t="shared" si="97"/>
        <v>0</v>
      </c>
      <c r="Y191">
        <f t="shared" si="97"/>
        <v>0</v>
      </c>
      <c r="Z191">
        <f t="shared" si="97"/>
        <v>0</v>
      </c>
      <c r="AA191">
        <f t="shared" si="97"/>
        <v>0</v>
      </c>
      <c r="AB191">
        <f t="shared" si="97"/>
        <v>0</v>
      </c>
      <c r="AC191">
        <f t="shared" si="97"/>
        <v>0</v>
      </c>
      <c r="AD191">
        <f t="shared" si="97"/>
        <v>0</v>
      </c>
      <c r="AE191">
        <f t="shared" si="97"/>
        <v>0</v>
      </c>
      <c r="AF191">
        <f t="shared" si="97"/>
        <v>0</v>
      </c>
      <c r="AG191">
        <f t="shared" si="97"/>
        <v>0</v>
      </c>
      <c r="AH191">
        <f t="shared" si="84"/>
        <v>0</v>
      </c>
      <c r="AI191">
        <f t="shared" si="84"/>
        <v>0</v>
      </c>
      <c r="AT191">
        <f t="shared" si="86"/>
        <v>0</v>
      </c>
      <c r="AU191">
        <f t="shared" si="87"/>
        <v>0</v>
      </c>
      <c r="AV191">
        <f t="shared" si="88"/>
        <v>0</v>
      </c>
      <c r="AW191">
        <f t="shared" si="89"/>
        <v>0</v>
      </c>
      <c r="AX191">
        <f t="shared" si="90"/>
        <v>0</v>
      </c>
      <c r="AY191">
        <f t="shared" si="91"/>
        <v>0</v>
      </c>
      <c r="AZ191">
        <f t="shared" si="92"/>
        <v>0</v>
      </c>
      <c r="BA191">
        <f t="shared" si="93"/>
        <v>0</v>
      </c>
      <c r="BB191">
        <f t="shared" si="94"/>
        <v>0</v>
      </c>
      <c r="BC191">
        <f t="shared" si="95"/>
        <v>0</v>
      </c>
      <c r="BD191">
        <f t="shared" si="96"/>
        <v>0</v>
      </c>
    </row>
    <row r="192" spans="1:56" x14ac:dyDescent="0.3">
      <c r="A192" t="str">
        <f>injury_attenuated!A192</f>
        <v>zero-z-13</v>
      </c>
      <c r="B192">
        <f>injury_attenuated!B192</f>
        <v>0</v>
      </c>
      <c r="C192">
        <f>injury_attenuated!C192</f>
        <v>0</v>
      </c>
      <c r="D192">
        <f>injury_attenuated!D192</f>
        <v>0</v>
      </c>
      <c r="E192">
        <f>injury_attenuated!E192</f>
        <v>0</v>
      </c>
      <c r="F192">
        <f>injury_attenuated!F192</f>
        <v>0</v>
      </c>
      <c r="G192">
        <f>injury_attenuated!G192</f>
        <v>0</v>
      </c>
      <c r="H192">
        <f>injury_attenuated!H192</f>
        <v>0</v>
      </c>
      <c r="I192">
        <f>injury_attenuated!I192</f>
        <v>0</v>
      </c>
      <c r="J192">
        <f>injury_attenuated!J192</f>
        <v>0</v>
      </c>
      <c r="K192">
        <f t="shared" si="78"/>
        <v>0</v>
      </c>
      <c r="L192">
        <f t="shared" si="79"/>
        <v>0</v>
      </c>
      <c r="M192">
        <f t="shared" si="80"/>
        <v>0</v>
      </c>
      <c r="N192">
        <f t="shared" si="81"/>
        <v>0</v>
      </c>
      <c r="O192">
        <f t="shared" si="82"/>
        <v>0</v>
      </c>
      <c r="P192" s="1" t="str">
        <f>VLOOKUP($A192, 'auction in'!$A$2:$C$218, 3, FALSE)</f>
        <v>_______</v>
      </c>
      <c r="Q192" s="3">
        <f>VLOOKUP($A192, 'auction in'!$A$2:$B$218, 2, FALSE)</f>
        <v>1</v>
      </c>
      <c r="R192">
        <f>trueraw!C191</f>
        <v>0</v>
      </c>
      <c r="S192">
        <f>trueraw!D191</f>
        <v>0</v>
      </c>
      <c r="T192">
        <f>trueraw!E191</f>
        <v>82</v>
      </c>
      <c r="U192">
        <f>trueraw!F191</f>
        <v>0</v>
      </c>
      <c r="V192">
        <v>1</v>
      </c>
      <c r="W192">
        <f t="shared" si="97"/>
        <v>1</v>
      </c>
      <c r="X192">
        <f t="shared" si="97"/>
        <v>0</v>
      </c>
      <c r="Y192">
        <f t="shared" si="97"/>
        <v>0</v>
      </c>
      <c r="Z192">
        <f t="shared" si="97"/>
        <v>0</v>
      </c>
      <c r="AA192">
        <f t="shared" si="97"/>
        <v>0</v>
      </c>
      <c r="AB192">
        <f t="shared" si="97"/>
        <v>0</v>
      </c>
      <c r="AC192">
        <f t="shared" si="97"/>
        <v>0</v>
      </c>
      <c r="AD192">
        <f t="shared" si="97"/>
        <v>0</v>
      </c>
      <c r="AE192">
        <f t="shared" si="97"/>
        <v>0</v>
      </c>
      <c r="AF192">
        <f t="shared" si="97"/>
        <v>0</v>
      </c>
      <c r="AG192">
        <f t="shared" si="97"/>
        <v>0</v>
      </c>
      <c r="AH192">
        <f t="shared" si="84"/>
        <v>0</v>
      </c>
      <c r="AI192">
        <f t="shared" si="84"/>
        <v>0</v>
      </c>
      <c r="AT192">
        <f t="shared" si="86"/>
        <v>0</v>
      </c>
      <c r="AU192">
        <f t="shared" si="87"/>
        <v>0</v>
      </c>
      <c r="AV192">
        <f t="shared" si="88"/>
        <v>0</v>
      </c>
      <c r="AW192">
        <f t="shared" si="89"/>
        <v>0</v>
      </c>
      <c r="AX192">
        <f t="shared" si="90"/>
        <v>0</v>
      </c>
      <c r="AY192">
        <f t="shared" si="91"/>
        <v>0</v>
      </c>
      <c r="AZ192">
        <f t="shared" si="92"/>
        <v>0</v>
      </c>
      <c r="BA192">
        <f t="shared" si="93"/>
        <v>0</v>
      </c>
      <c r="BB192">
        <f t="shared" si="94"/>
        <v>0</v>
      </c>
      <c r="BC192">
        <f t="shared" si="95"/>
        <v>0</v>
      </c>
      <c r="BD192">
        <f t="shared" si="96"/>
        <v>0</v>
      </c>
    </row>
    <row r="193" spans="1:56" x14ac:dyDescent="0.3">
      <c r="A193" t="str">
        <f>injury_attenuated!A193</f>
        <v>zero-z-14</v>
      </c>
      <c r="B193">
        <f>injury_attenuated!B193</f>
        <v>0</v>
      </c>
      <c r="C193">
        <f>injury_attenuated!C193</f>
        <v>0</v>
      </c>
      <c r="D193">
        <f>injury_attenuated!D193</f>
        <v>0</v>
      </c>
      <c r="E193">
        <f>injury_attenuated!E193</f>
        <v>0</v>
      </c>
      <c r="F193">
        <f>injury_attenuated!F193</f>
        <v>0</v>
      </c>
      <c r="G193">
        <f>injury_attenuated!G193</f>
        <v>0</v>
      </c>
      <c r="H193">
        <f>injury_attenuated!H193</f>
        <v>0</v>
      </c>
      <c r="I193">
        <f>injury_attenuated!I193</f>
        <v>0</v>
      </c>
      <c r="J193">
        <f>injury_attenuated!J193</f>
        <v>0</v>
      </c>
      <c r="K193">
        <f t="shared" si="78"/>
        <v>0</v>
      </c>
      <c r="L193">
        <f t="shared" si="79"/>
        <v>0</v>
      </c>
      <c r="M193">
        <f t="shared" si="80"/>
        <v>0</v>
      </c>
      <c r="N193">
        <f t="shared" si="81"/>
        <v>0</v>
      </c>
      <c r="O193">
        <f t="shared" si="82"/>
        <v>0</v>
      </c>
      <c r="P193" s="1" t="str">
        <f>VLOOKUP($A193, 'auction in'!$A$2:$C$218, 3, FALSE)</f>
        <v>_______</v>
      </c>
      <c r="Q193" s="3">
        <f>VLOOKUP($A193, 'auction in'!$A$2:$B$218, 2, FALSE)</f>
        <v>1</v>
      </c>
      <c r="R193">
        <f>trueraw!C192</f>
        <v>0</v>
      </c>
      <c r="S193">
        <f>trueraw!D192</f>
        <v>0</v>
      </c>
      <c r="T193">
        <f>trueraw!E192</f>
        <v>82</v>
      </c>
      <c r="U193">
        <f>trueraw!F192</f>
        <v>0</v>
      </c>
      <c r="V193">
        <v>1</v>
      </c>
      <c r="W193">
        <f t="shared" si="97"/>
        <v>1</v>
      </c>
      <c r="X193">
        <f t="shared" si="97"/>
        <v>0</v>
      </c>
      <c r="Y193">
        <f t="shared" si="97"/>
        <v>0</v>
      </c>
      <c r="Z193">
        <f t="shared" si="97"/>
        <v>0</v>
      </c>
      <c r="AA193">
        <f t="shared" si="97"/>
        <v>0</v>
      </c>
      <c r="AB193">
        <f t="shared" si="97"/>
        <v>0</v>
      </c>
      <c r="AC193">
        <f t="shared" si="97"/>
        <v>0</v>
      </c>
      <c r="AD193">
        <f t="shared" si="97"/>
        <v>0</v>
      </c>
      <c r="AE193">
        <f t="shared" si="97"/>
        <v>0</v>
      </c>
      <c r="AF193">
        <f t="shared" si="97"/>
        <v>0</v>
      </c>
      <c r="AG193">
        <f t="shared" si="97"/>
        <v>0</v>
      </c>
      <c r="AH193">
        <f t="shared" si="84"/>
        <v>0</v>
      </c>
      <c r="AI193">
        <f t="shared" si="84"/>
        <v>0</v>
      </c>
      <c r="AT193">
        <f t="shared" si="86"/>
        <v>0</v>
      </c>
      <c r="AU193">
        <f t="shared" si="87"/>
        <v>0</v>
      </c>
      <c r="AV193">
        <f t="shared" si="88"/>
        <v>0</v>
      </c>
      <c r="AW193">
        <f t="shared" si="89"/>
        <v>0</v>
      </c>
      <c r="AX193">
        <f t="shared" si="90"/>
        <v>0</v>
      </c>
      <c r="AY193">
        <f t="shared" si="91"/>
        <v>0</v>
      </c>
      <c r="AZ193">
        <f t="shared" si="92"/>
        <v>0</v>
      </c>
      <c r="BA193">
        <f t="shared" si="93"/>
        <v>0</v>
      </c>
      <c r="BB193">
        <f t="shared" si="94"/>
        <v>0</v>
      </c>
      <c r="BC193">
        <f t="shared" si="95"/>
        <v>0</v>
      </c>
      <c r="BD193">
        <f t="shared" si="96"/>
        <v>0</v>
      </c>
    </row>
    <row r="194" spans="1:56" x14ac:dyDescent="0.3">
      <c r="A194" t="str">
        <f>injury_attenuated!A194</f>
        <v>zero-z-15</v>
      </c>
      <c r="B194">
        <f>injury_attenuated!B194</f>
        <v>0</v>
      </c>
      <c r="C194">
        <f>injury_attenuated!C194</f>
        <v>0</v>
      </c>
      <c r="D194">
        <f>injury_attenuated!D194</f>
        <v>0</v>
      </c>
      <c r="E194">
        <f>injury_attenuated!E194</f>
        <v>0</v>
      </c>
      <c r="F194">
        <f>injury_attenuated!F194</f>
        <v>0</v>
      </c>
      <c r="G194">
        <f>injury_attenuated!G194</f>
        <v>0</v>
      </c>
      <c r="H194">
        <f>injury_attenuated!H194</f>
        <v>0</v>
      </c>
      <c r="I194">
        <f>injury_attenuated!I194</f>
        <v>0</v>
      </c>
      <c r="J194">
        <f>injury_attenuated!J194</f>
        <v>0</v>
      </c>
      <c r="K194">
        <f t="shared" si="78"/>
        <v>0</v>
      </c>
      <c r="L194">
        <f t="shared" si="79"/>
        <v>0</v>
      </c>
      <c r="M194">
        <f t="shared" si="80"/>
        <v>0</v>
      </c>
      <c r="N194">
        <f t="shared" si="81"/>
        <v>0</v>
      </c>
      <c r="O194">
        <f t="shared" si="82"/>
        <v>0</v>
      </c>
      <c r="P194" s="1" t="str">
        <f>VLOOKUP($A194, 'auction in'!$A$2:$C$218, 3, FALSE)</f>
        <v>_______</v>
      </c>
      <c r="Q194" s="3">
        <f>VLOOKUP($A194, 'auction in'!$A$2:$B$218, 2, FALSE)</f>
        <v>1</v>
      </c>
      <c r="R194">
        <f>trueraw!C193</f>
        <v>0</v>
      </c>
      <c r="S194">
        <f>trueraw!D193</f>
        <v>0</v>
      </c>
      <c r="T194">
        <f>trueraw!E193</f>
        <v>82</v>
      </c>
      <c r="U194">
        <f>trueraw!F193</f>
        <v>0</v>
      </c>
      <c r="V194">
        <v>1</v>
      </c>
      <c r="W194">
        <f t="shared" si="97"/>
        <v>1</v>
      </c>
      <c r="X194">
        <f t="shared" si="97"/>
        <v>0</v>
      </c>
      <c r="Y194">
        <f t="shared" si="97"/>
        <v>0</v>
      </c>
      <c r="Z194">
        <f t="shared" si="97"/>
        <v>0</v>
      </c>
      <c r="AA194">
        <f t="shared" si="97"/>
        <v>0</v>
      </c>
      <c r="AB194">
        <f t="shared" si="97"/>
        <v>0</v>
      </c>
      <c r="AC194">
        <f t="shared" si="97"/>
        <v>0</v>
      </c>
      <c r="AD194">
        <f t="shared" si="97"/>
        <v>0</v>
      </c>
      <c r="AE194">
        <f t="shared" si="97"/>
        <v>0</v>
      </c>
      <c r="AF194">
        <f t="shared" si="97"/>
        <v>0</v>
      </c>
      <c r="AG194">
        <f t="shared" si="97"/>
        <v>0</v>
      </c>
      <c r="AH194">
        <f t="shared" si="84"/>
        <v>0</v>
      </c>
      <c r="AI194">
        <f t="shared" si="84"/>
        <v>0</v>
      </c>
      <c r="AT194">
        <f t="shared" si="86"/>
        <v>0</v>
      </c>
      <c r="AU194">
        <f t="shared" si="87"/>
        <v>0</v>
      </c>
      <c r="AV194">
        <f t="shared" si="88"/>
        <v>0</v>
      </c>
      <c r="AW194">
        <f t="shared" si="89"/>
        <v>0</v>
      </c>
      <c r="AX194">
        <f t="shared" si="90"/>
        <v>0</v>
      </c>
      <c r="AY194">
        <f t="shared" si="91"/>
        <v>0</v>
      </c>
      <c r="AZ194">
        <f t="shared" si="92"/>
        <v>0</v>
      </c>
      <c r="BA194">
        <f t="shared" si="93"/>
        <v>0</v>
      </c>
      <c r="BB194">
        <f t="shared" si="94"/>
        <v>0</v>
      </c>
      <c r="BC194">
        <f t="shared" si="95"/>
        <v>0</v>
      </c>
      <c r="BD194">
        <f t="shared" si="96"/>
        <v>0</v>
      </c>
    </row>
    <row r="195" spans="1:56" x14ac:dyDescent="0.3">
      <c r="A195" t="str">
        <f>injury_attenuated!A195</f>
        <v>zero-z-16</v>
      </c>
      <c r="B195">
        <f>injury_attenuated!B195</f>
        <v>0</v>
      </c>
      <c r="C195">
        <f>injury_attenuated!C195</f>
        <v>0</v>
      </c>
      <c r="D195">
        <f>injury_attenuated!D195</f>
        <v>0</v>
      </c>
      <c r="E195">
        <f>injury_attenuated!E195</f>
        <v>0</v>
      </c>
      <c r="F195">
        <f>injury_attenuated!F195</f>
        <v>0</v>
      </c>
      <c r="G195">
        <f>injury_attenuated!G195</f>
        <v>0</v>
      </c>
      <c r="H195">
        <f>injury_attenuated!H195</f>
        <v>0</v>
      </c>
      <c r="I195">
        <f>injury_attenuated!I195</f>
        <v>0</v>
      </c>
      <c r="J195">
        <f>injury_attenuated!J195</f>
        <v>0</v>
      </c>
      <c r="K195">
        <f t="shared" si="78"/>
        <v>0</v>
      </c>
      <c r="L195">
        <f t="shared" si="79"/>
        <v>0</v>
      </c>
      <c r="M195">
        <f t="shared" si="80"/>
        <v>0</v>
      </c>
      <c r="N195">
        <f t="shared" si="81"/>
        <v>0</v>
      </c>
      <c r="O195">
        <f t="shared" si="82"/>
        <v>0</v>
      </c>
      <c r="P195" s="1" t="str">
        <f>VLOOKUP($A195, 'auction in'!$A$2:$C$218, 3, FALSE)</f>
        <v>_______</v>
      </c>
      <c r="Q195" s="3">
        <f>VLOOKUP($A195, 'auction in'!$A$2:$B$218, 2, FALSE)</f>
        <v>1</v>
      </c>
      <c r="R195">
        <f>trueraw!C194</f>
        <v>0</v>
      </c>
      <c r="S195">
        <f>trueraw!D194</f>
        <v>0</v>
      </c>
      <c r="T195">
        <f>trueraw!E194</f>
        <v>82</v>
      </c>
      <c r="U195">
        <f>trueraw!F194</f>
        <v>0</v>
      </c>
      <c r="V195">
        <v>1</v>
      </c>
      <c r="W195">
        <f t="shared" si="97"/>
        <v>1</v>
      </c>
      <c r="X195">
        <f t="shared" si="97"/>
        <v>0</v>
      </c>
      <c r="Y195">
        <f t="shared" si="97"/>
        <v>0</v>
      </c>
      <c r="Z195">
        <f t="shared" si="97"/>
        <v>0</v>
      </c>
      <c r="AA195">
        <f t="shared" si="97"/>
        <v>0</v>
      </c>
      <c r="AB195">
        <f t="shared" si="97"/>
        <v>0</v>
      </c>
      <c r="AC195">
        <f t="shared" si="97"/>
        <v>0</v>
      </c>
      <c r="AD195">
        <f t="shared" si="97"/>
        <v>0</v>
      </c>
      <c r="AE195">
        <f t="shared" si="97"/>
        <v>0</v>
      </c>
      <c r="AF195">
        <f t="shared" si="97"/>
        <v>0</v>
      </c>
      <c r="AG195">
        <f t="shared" si="97"/>
        <v>0</v>
      </c>
      <c r="AH195">
        <f t="shared" si="84"/>
        <v>0</v>
      </c>
      <c r="AI195">
        <f t="shared" si="84"/>
        <v>0</v>
      </c>
      <c r="AT195">
        <f t="shared" ref="AT195:AT202" si="98">IF(EXACT($P195, W$2), $N195, 0)</f>
        <v>0</v>
      </c>
      <c r="AU195">
        <f t="shared" ref="AU195:AU202" si="99">IF(EXACT($P195, X$2), $N195, 0)</f>
        <v>0</v>
      </c>
      <c r="AV195">
        <f t="shared" ref="AV195:AV202" si="100">IF(EXACT($P195, Y$2), $N195, 0)</f>
        <v>0</v>
      </c>
      <c r="AW195">
        <f t="shared" ref="AW195:AW202" si="101">IF(EXACT($P195, Z$2), $N195, 0)</f>
        <v>0</v>
      </c>
      <c r="AX195">
        <f t="shared" ref="AX195:AX202" si="102">IF(EXACT($P195, AA$2), $N195, 0)</f>
        <v>0</v>
      </c>
      <c r="AY195">
        <f t="shared" ref="AY195:AY202" si="103">IF(EXACT($P195, AB$2), $N195, 0)</f>
        <v>0</v>
      </c>
      <c r="AZ195">
        <f t="shared" ref="AZ195:AZ202" si="104">IF(EXACT($P195, AC$2), $N195, 0)</f>
        <v>0</v>
      </c>
      <c r="BA195">
        <f t="shared" ref="BA195:BA202" si="105">IF(EXACT($P195, AD$2), $N195, 0)</f>
        <v>0</v>
      </c>
      <c r="BB195">
        <f t="shared" ref="BB195:BB202" si="106">IF(EXACT($P195, AE$2), $N195, 0)</f>
        <v>0</v>
      </c>
      <c r="BC195">
        <f t="shared" ref="BC195:BC202" si="107">IF(EXACT($P195, AF$2), $N195, 0)</f>
        <v>0</v>
      </c>
      <c r="BD195">
        <f t="shared" ref="BD195:BD202" si="108">IF(EXACT($P195, AG$2), $N195, 0)</f>
        <v>0</v>
      </c>
    </row>
    <row r="196" spans="1:56" x14ac:dyDescent="0.3">
      <c r="A196" t="str">
        <f>injury_attenuated!A196</f>
        <v>zero-z-17</v>
      </c>
      <c r="B196">
        <f>injury_attenuated!B196</f>
        <v>0</v>
      </c>
      <c r="C196">
        <f>injury_attenuated!C196</f>
        <v>0</v>
      </c>
      <c r="D196">
        <f>injury_attenuated!D196</f>
        <v>0</v>
      </c>
      <c r="E196">
        <f>injury_attenuated!E196</f>
        <v>0</v>
      </c>
      <c r="F196">
        <f>injury_attenuated!F196</f>
        <v>0</v>
      </c>
      <c r="G196">
        <f>injury_attenuated!G196</f>
        <v>0</v>
      </c>
      <c r="H196">
        <f>injury_attenuated!H196</f>
        <v>0</v>
      </c>
      <c r="I196">
        <f>injury_attenuated!I196</f>
        <v>0</v>
      </c>
      <c r="J196">
        <f>injury_attenuated!J196</f>
        <v>0</v>
      </c>
      <c r="K196">
        <f t="shared" ref="K196:K219" si="109">(SUM($D196:$J196) + $B196)</f>
        <v>0</v>
      </c>
      <c r="L196">
        <f t="shared" ref="L196:L219" si="110">SUM($B196:$I196)</f>
        <v>0</v>
      </c>
      <c r="M196">
        <f t="shared" ref="M196:M219" si="111">(SUM($B196:$F196) + SUM($H196:$J196))</f>
        <v>0</v>
      </c>
      <c r="N196">
        <f t="shared" ref="N196:N219" si="112">SUM($B196:$J196)</f>
        <v>0</v>
      </c>
      <c r="O196">
        <f t="shared" ref="O196:O219" si="113">SUMPRODUCT($B196:$J196, $B$1:$J$1)</f>
        <v>0</v>
      </c>
      <c r="P196" s="1" t="str">
        <f>VLOOKUP($A196, 'auction in'!$A$2:$C$218, 3, FALSE)</f>
        <v>_______</v>
      </c>
      <c r="Q196" s="3">
        <f>VLOOKUP($A196, 'auction in'!$A$2:$B$218, 2, FALSE)</f>
        <v>1</v>
      </c>
      <c r="R196">
        <f>trueraw!C195</f>
        <v>0</v>
      </c>
      <c r="S196">
        <f>trueraw!D195</f>
        <v>0</v>
      </c>
      <c r="T196">
        <f>trueraw!E195</f>
        <v>82</v>
      </c>
      <c r="U196">
        <f>trueraw!F195</f>
        <v>0</v>
      </c>
      <c r="V196">
        <v>1</v>
      </c>
      <c r="W196">
        <f t="shared" si="97"/>
        <v>1</v>
      </c>
      <c r="X196">
        <f t="shared" si="97"/>
        <v>0</v>
      </c>
      <c r="Y196">
        <f t="shared" si="97"/>
        <v>0</v>
      </c>
      <c r="Z196">
        <f t="shared" si="97"/>
        <v>0</v>
      </c>
      <c r="AA196">
        <f t="shared" si="97"/>
        <v>0</v>
      </c>
      <c r="AB196">
        <f t="shared" si="97"/>
        <v>0</v>
      </c>
      <c r="AC196">
        <f t="shared" si="97"/>
        <v>0</v>
      </c>
      <c r="AD196">
        <f t="shared" si="97"/>
        <v>0</v>
      </c>
      <c r="AE196">
        <f t="shared" si="97"/>
        <v>0</v>
      </c>
      <c r="AF196">
        <f t="shared" si="97"/>
        <v>0</v>
      </c>
      <c r="AG196">
        <f t="shared" si="97"/>
        <v>0</v>
      </c>
      <c r="AH196">
        <f t="shared" si="84"/>
        <v>0</v>
      </c>
      <c r="AI196">
        <f t="shared" si="84"/>
        <v>0</v>
      </c>
      <c r="AT196">
        <f t="shared" si="98"/>
        <v>0</v>
      </c>
      <c r="AU196">
        <f t="shared" si="99"/>
        <v>0</v>
      </c>
      <c r="AV196">
        <f t="shared" si="100"/>
        <v>0</v>
      </c>
      <c r="AW196">
        <f t="shared" si="101"/>
        <v>0</v>
      </c>
      <c r="AX196">
        <f t="shared" si="102"/>
        <v>0</v>
      </c>
      <c r="AY196">
        <f t="shared" si="103"/>
        <v>0</v>
      </c>
      <c r="AZ196">
        <f t="shared" si="104"/>
        <v>0</v>
      </c>
      <c r="BA196">
        <f t="shared" si="105"/>
        <v>0</v>
      </c>
      <c r="BB196">
        <f t="shared" si="106"/>
        <v>0</v>
      </c>
      <c r="BC196">
        <f t="shared" si="107"/>
        <v>0</v>
      </c>
      <c r="BD196">
        <f t="shared" si="108"/>
        <v>0</v>
      </c>
    </row>
    <row r="197" spans="1:56" x14ac:dyDescent="0.3">
      <c r="A197" t="str">
        <f>injury_attenuated!A197</f>
        <v>zero-z-18</v>
      </c>
      <c r="B197">
        <f>injury_attenuated!B197</f>
        <v>0</v>
      </c>
      <c r="C197">
        <f>injury_attenuated!C197</f>
        <v>0</v>
      </c>
      <c r="D197">
        <f>injury_attenuated!D197</f>
        <v>0</v>
      </c>
      <c r="E197">
        <f>injury_attenuated!E197</f>
        <v>0</v>
      </c>
      <c r="F197">
        <f>injury_attenuated!F197</f>
        <v>0</v>
      </c>
      <c r="G197">
        <f>injury_attenuated!G197</f>
        <v>0</v>
      </c>
      <c r="H197">
        <f>injury_attenuated!H197</f>
        <v>0</v>
      </c>
      <c r="I197">
        <f>injury_attenuated!I197</f>
        <v>0</v>
      </c>
      <c r="J197">
        <f>injury_attenuated!J197</f>
        <v>0</v>
      </c>
      <c r="K197">
        <f t="shared" si="109"/>
        <v>0</v>
      </c>
      <c r="L197">
        <f t="shared" si="110"/>
        <v>0</v>
      </c>
      <c r="M197">
        <f t="shared" si="111"/>
        <v>0</v>
      </c>
      <c r="N197">
        <f t="shared" si="112"/>
        <v>0</v>
      </c>
      <c r="O197">
        <f t="shared" si="113"/>
        <v>0</v>
      </c>
      <c r="P197" s="1" t="str">
        <f>VLOOKUP($A197, 'auction in'!$A$2:$C$218, 3, FALSE)</f>
        <v>_______</v>
      </c>
      <c r="Q197" s="3">
        <f>VLOOKUP($A197, 'auction in'!$A$2:$B$218, 2, FALSE)</f>
        <v>1</v>
      </c>
      <c r="R197">
        <f>trueraw!C196</f>
        <v>0</v>
      </c>
      <c r="S197">
        <f>trueraw!D196</f>
        <v>0</v>
      </c>
      <c r="T197">
        <f>trueraw!E196</f>
        <v>82</v>
      </c>
      <c r="U197">
        <f>trueraw!F196</f>
        <v>0</v>
      </c>
      <c r="V197">
        <v>1</v>
      </c>
      <c r="W197">
        <f t="shared" si="97"/>
        <v>1</v>
      </c>
      <c r="X197">
        <f t="shared" si="97"/>
        <v>0</v>
      </c>
      <c r="Y197">
        <f t="shared" si="97"/>
        <v>0</v>
      </c>
      <c r="Z197">
        <f t="shared" si="97"/>
        <v>0</v>
      </c>
      <c r="AA197">
        <f t="shared" si="97"/>
        <v>0</v>
      </c>
      <c r="AB197">
        <f t="shared" si="97"/>
        <v>0</v>
      </c>
      <c r="AC197">
        <f t="shared" si="97"/>
        <v>0</v>
      </c>
      <c r="AD197">
        <f t="shared" si="97"/>
        <v>0</v>
      </c>
      <c r="AE197">
        <f t="shared" si="97"/>
        <v>0</v>
      </c>
      <c r="AF197">
        <f t="shared" si="97"/>
        <v>0</v>
      </c>
      <c r="AG197">
        <f t="shared" si="97"/>
        <v>0</v>
      </c>
      <c r="AH197">
        <f t="shared" si="84"/>
        <v>0</v>
      </c>
      <c r="AI197">
        <f t="shared" si="84"/>
        <v>0</v>
      </c>
      <c r="AT197">
        <f t="shared" si="98"/>
        <v>0</v>
      </c>
      <c r="AU197">
        <f t="shared" si="99"/>
        <v>0</v>
      </c>
      <c r="AV197">
        <f t="shared" si="100"/>
        <v>0</v>
      </c>
      <c r="AW197">
        <f t="shared" si="101"/>
        <v>0</v>
      </c>
      <c r="AX197">
        <f t="shared" si="102"/>
        <v>0</v>
      </c>
      <c r="AY197">
        <f t="shared" si="103"/>
        <v>0</v>
      </c>
      <c r="AZ197">
        <f t="shared" si="104"/>
        <v>0</v>
      </c>
      <c r="BA197">
        <f t="shared" si="105"/>
        <v>0</v>
      </c>
      <c r="BB197">
        <f t="shared" si="106"/>
        <v>0</v>
      </c>
      <c r="BC197">
        <f t="shared" si="107"/>
        <v>0</v>
      </c>
      <c r="BD197">
        <f t="shared" si="108"/>
        <v>0</v>
      </c>
    </row>
    <row r="198" spans="1:56" x14ac:dyDescent="0.3">
      <c r="A198" t="str">
        <f>injury_attenuated!A198</f>
        <v>zero-z-19</v>
      </c>
      <c r="B198">
        <f>injury_attenuated!B198</f>
        <v>0</v>
      </c>
      <c r="C198">
        <f>injury_attenuated!C198</f>
        <v>0</v>
      </c>
      <c r="D198">
        <f>injury_attenuated!D198</f>
        <v>0</v>
      </c>
      <c r="E198">
        <f>injury_attenuated!E198</f>
        <v>0</v>
      </c>
      <c r="F198">
        <f>injury_attenuated!F198</f>
        <v>0</v>
      </c>
      <c r="G198">
        <f>injury_attenuated!G198</f>
        <v>0</v>
      </c>
      <c r="H198">
        <f>injury_attenuated!H198</f>
        <v>0</v>
      </c>
      <c r="I198">
        <f>injury_attenuated!I198</f>
        <v>0</v>
      </c>
      <c r="J198">
        <f>injury_attenuated!J198</f>
        <v>0</v>
      </c>
      <c r="K198">
        <f t="shared" si="109"/>
        <v>0</v>
      </c>
      <c r="L198">
        <f t="shared" si="110"/>
        <v>0</v>
      </c>
      <c r="M198">
        <f t="shared" si="111"/>
        <v>0</v>
      </c>
      <c r="N198">
        <f t="shared" si="112"/>
        <v>0</v>
      </c>
      <c r="O198">
        <f t="shared" si="113"/>
        <v>0</v>
      </c>
      <c r="P198" s="1" t="str">
        <f>VLOOKUP($A198, 'auction in'!$A$2:$C$218, 3, FALSE)</f>
        <v>_______</v>
      </c>
      <c r="Q198" s="3">
        <f>VLOOKUP($A198, 'auction in'!$A$2:$B$218, 2, FALSE)</f>
        <v>1</v>
      </c>
      <c r="R198">
        <f>trueraw!C197</f>
        <v>0</v>
      </c>
      <c r="S198">
        <f>trueraw!D197</f>
        <v>0</v>
      </c>
      <c r="T198">
        <f>trueraw!E197</f>
        <v>82</v>
      </c>
      <c r="U198">
        <f>trueraw!F197</f>
        <v>0</v>
      </c>
      <c r="V198">
        <v>1</v>
      </c>
      <c r="W198">
        <f t="shared" si="97"/>
        <v>1</v>
      </c>
      <c r="X198">
        <f t="shared" si="97"/>
        <v>0</v>
      </c>
      <c r="Y198">
        <f t="shared" si="97"/>
        <v>0</v>
      </c>
      <c r="Z198">
        <f t="shared" si="97"/>
        <v>0</v>
      </c>
      <c r="AA198">
        <f t="shared" si="97"/>
        <v>0</v>
      </c>
      <c r="AB198">
        <f t="shared" si="97"/>
        <v>0</v>
      </c>
      <c r="AC198">
        <f t="shared" si="97"/>
        <v>0</v>
      </c>
      <c r="AD198">
        <f t="shared" si="97"/>
        <v>0</v>
      </c>
      <c r="AE198">
        <f t="shared" si="97"/>
        <v>0</v>
      </c>
      <c r="AF198">
        <f t="shared" si="97"/>
        <v>0</v>
      </c>
      <c r="AG198">
        <f t="shared" si="97"/>
        <v>0</v>
      </c>
      <c r="AH198">
        <f t="shared" si="84"/>
        <v>0</v>
      </c>
      <c r="AI198">
        <f t="shared" si="84"/>
        <v>0</v>
      </c>
      <c r="AT198">
        <f t="shared" si="98"/>
        <v>0</v>
      </c>
      <c r="AU198">
        <f t="shared" si="99"/>
        <v>0</v>
      </c>
      <c r="AV198">
        <f t="shared" si="100"/>
        <v>0</v>
      </c>
      <c r="AW198">
        <f t="shared" si="101"/>
        <v>0</v>
      </c>
      <c r="AX198">
        <f t="shared" si="102"/>
        <v>0</v>
      </c>
      <c r="AY198">
        <f t="shared" si="103"/>
        <v>0</v>
      </c>
      <c r="AZ198">
        <f t="shared" si="104"/>
        <v>0</v>
      </c>
      <c r="BA198">
        <f t="shared" si="105"/>
        <v>0</v>
      </c>
      <c r="BB198">
        <f t="shared" si="106"/>
        <v>0</v>
      </c>
      <c r="BC198">
        <f t="shared" si="107"/>
        <v>0</v>
      </c>
      <c r="BD198">
        <f t="shared" si="108"/>
        <v>0</v>
      </c>
    </row>
    <row r="199" spans="1:56" x14ac:dyDescent="0.3">
      <c r="A199" t="str">
        <f>injury_attenuated!A199</f>
        <v>zero-z-20</v>
      </c>
      <c r="B199">
        <f>injury_attenuated!B199</f>
        <v>0</v>
      </c>
      <c r="C199">
        <f>injury_attenuated!C199</f>
        <v>0</v>
      </c>
      <c r="D199">
        <f>injury_attenuated!D199</f>
        <v>0</v>
      </c>
      <c r="E199">
        <f>injury_attenuated!E199</f>
        <v>0</v>
      </c>
      <c r="F199">
        <f>injury_attenuated!F199</f>
        <v>0</v>
      </c>
      <c r="G199">
        <f>injury_attenuated!G199</f>
        <v>0</v>
      </c>
      <c r="H199">
        <f>injury_attenuated!H199</f>
        <v>0</v>
      </c>
      <c r="I199">
        <f>injury_attenuated!I199</f>
        <v>0</v>
      </c>
      <c r="J199">
        <f>injury_attenuated!J199</f>
        <v>0</v>
      </c>
      <c r="K199">
        <f t="shared" si="109"/>
        <v>0</v>
      </c>
      <c r="L199">
        <f t="shared" si="110"/>
        <v>0</v>
      </c>
      <c r="M199">
        <f t="shared" si="111"/>
        <v>0</v>
      </c>
      <c r="N199">
        <f t="shared" si="112"/>
        <v>0</v>
      </c>
      <c r="O199">
        <f t="shared" si="113"/>
        <v>0</v>
      </c>
      <c r="P199" s="1" t="str">
        <f>VLOOKUP($A199, 'auction in'!$A$2:$C$218, 3, FALSE)</f>
        <v>_______</v>
      </c>
      <c r="Q199" s="3">
        <f>VLOOKUP($A199, 'auction in'!$A$2:$B$218, 2, FALSE)</f>
        <v>1</v>
      </c>
      <c r="R199">
        <f>trueraw!C198</f>
        <v>0</v>
      </c>
      <c r="S199">
        <f>trueraw!D198</f>
        <v>0</v>
      </c>
      <c r="T199">
        <f>trueraw!E198</f>
        <v>82</v>
      </c>
      <c r="U199">
        <f>trueraw!F198</f>
        <v>0</v>
      </c>
      <c r="V199">
        <v>1</v>
      </c>
      <c r="W199">
        <f t="shared" si="97"/>
        <v>1</v>
      </c>
      <c r="X199">
        <f t="shared" si="97"/>
        <v>0</v>
      </c>
      <c r="Y199">
        <f t="shared" si="97"/>
        <v>0</v>
      </c>
      <c r="Z199">
        <f t="shared" si="97"/>
        <v>0</v>
      </c>
      <c r="AA199">
        <f t="shared" si="97"/>
        <v>0</v>
      </c>
      <c r="AB199">
        <f t="shared" si="97"/>
        <v>0</v>
      </c>
      <c r="AC199">
        <f t="shared" si="97"/>
        <v>0</v>
      </c>
      <c r="AD199">
        <f t="shared" si="97"/>
        <v>0</v>
      </c>
      <c r="AE199">
        <f t="shared" si="97"/>
        <v>0</v>
      </c>
      <c r="AF199">
        <f t="shared" si="97"/>
        <v>0</v>
      </c>
      <c r="AG199">
        <f t="shared" si="97"/>
        <v>0</v>
      </c>
      <c r="AH199">
        <f t="shared" si="84"/>
        <v>0</v>
      </c>
      <c r="AI199">
        <f t="shared" si="84"/>
        <v>0</v>
      </c>
      <c r="AT199">
        <f t="shared" si="98"/>
        <v>0</v>
      </c>
      <c r="AU199">
        <f t="shared" si="99"/>
        <v>0</v>
      </c>
      <c r="AV199">
        <f t="shared" si="100"/>
        <v>0</v>
      </c>
      <c r="AW199">
        <f t="shared" si="101"/>
        <v>0</v>
      </c>
      <c r="AX199">
        <f t="shared" si="102"/>
        <v>0</v>
      </c>
      <c r="AY199">
        <f t="shared" si="103"/>
        <v>0</v>
      </c>
      <c r="AZ199">
        <f t="shared" si="104"/>
        <v>0</v>
      </c>
      <c r="BA199">
        <f t="shared" si="105"/>
        <v>0</v>
      </c>
      <c r="BB199">
        <f t="shared" si="106"/>
        <v>0</v>
      </c>
      <c r="BC199">
        <f t="shared" si="107"/>
        <v>0</v>
      </c>
      <c r="BD199">
        <f t="shared" si="108"/>
        <v>0</v>
      </c>
    </row>
    <row r="200" spans="1:56" x14ac:dyDescent="0.3">
      <c r="A200" t="str">
        <f>injury_attenuated!A200</f>
        <v>zero-z-21</v>
      </c>
      <c r="B200">
        <f>injury_attenuated!B200</f>
        <v>0</v>
      </c>
      <c r="C200">
        <f>injury_attenuated!C200</f>
        <v>0</v>
      </c>
      <c r="D200">
        <f>injury_attenuated!D200</f>
        <v>0</v>
      </c>
      <c r="E200">
        <f>injury_attenuated!E200</f>
        <v>0</v>
      </c>
      <c r="F200">
        <f>injury_attenuated!F200</f>
        <v>0</v>
      </c>
      <c r="G200">
        <f>injury_attenuated!G200</f>
        <v>0</v>
      </c>
      <c r="H200">
        <f>injury_attenuated!H200</f>
        <v>0</v>
      </c>
      <c r="I200">
        <f>injury_attenuated!I200</f>
        <v>0</v>
      </c>
      <c r="J200">
        <f>injury_attenuated!J200</f>
        <v>0</v>
      </c>
      <c r="K200">
        <f t="shared" si="109"/>
        <v>0</v>
      </c>
      <c r="L200">
        <f t="shared" si="110"/>
        <v>0</v>
      </c>
      <c r="M200">
        <f t="shared" si="111"/>
        <v>0</v>
      </c>
      <c r="N200">
        <f t="shared" si="112"/>
        <v>0</v>
      </c>
      <c r="O200">
        <f t="shared" si="113"/>
        <v>0</v>
      </c>
      <c r="P200" s="1" t="str">
        <f>VLOOKUP($A200, 'auction in'!$A$2:$C$218, 3, FALSE)</f>
        <v>_______</v>
      </c>
      <c r="Q200" s="3">
        <f>VLOOKUP($A200, 'auction in'!$A$2:$B$218, 2, FALSE)</f>
        <v>1</v>
      </c>
      <c r="R200">
        <f>trueraw!C199</f>
        <v>0</v>
      </c>
      <c r="S200">
        <f>trueraw!D199</f>
        <v>0</v>
      </c>
      <c r="T200">
        <f>trueraw!E199</f>
        <v>82</v>
      </c>
      <c r="U200">
        <f>trueraw!F199</f>
        <v>0</v>
      </c>
      <c r="V200">
        <v>1</v>
      </c>
      <c r="W200">
        <f t="shared" si="97"/>
        <v>1</v>
      </c>
      <c r="X200">
        <f t="shared" si="97"/>
        <v>0</v>
      </c>
      <c r="Y200">
        <f t="shared" si="97"/>
        <v>0</v>
      </c>
      <c r="Z200">
        <f t="shared" si="97"/>
        <v>0</v>
      </c>
      <c r="AA200">
        <f t="shared" si="97"/>
        <v>0</v>
      </c>
      <c r="AB200">
        <f t="shared" si="97"/>
        <v>0</v>
      </c>
      <c r="AC200">
        <f t="shared" si="97"/>
        <v>0</v>
      </c>
      <c r="AD200">
        <f t="shared" si="97"/>
        <v>0</v>
      </c>
      <c r="AE200">
        <f t="shared" si="97"/>
        <v>0</v>
      </c>
      <c r="AF200">
        <f t="shared" si="97"/>
        <v>0</v>
      </c>
      <c r="AG200">
        <f t="shared" si="97"/>
        <v>0</v>
      </c>
      <c r="AH200">
        <f t="shared" si="84"/>
        <v>0</v>
      </c>
      <c r="AI200">
        <f t="shared" si="84"/>
        <v>0</v>
      </c>
      <c r="AT200">
        <f t="shared" si="98"/>
        <v>0</v>
      </c>
      <c r="AU200">
        <f t="shared" si="99"/>
        <v>0</v>
      </c>
      <c r="AV200">
        <f t="shared" si="100"/>
        <v>0</v>
      </c>
      <c r="AW200">
        <f t="shared" si="101"/>
        <v>0</v>
      </c>
      <c r="AX200">
        <f t="shared" si="102"/>
        <v>0</v>
      </c>
      <c r="AY200">
        <f t="shared" si="103"/>
        <v>0</v>
      </c>
      <c r="AZ200">
        <f t="shared" si="104"/>
        <v>0</v>
      </c>
      <c r="BA200">
        <f t="shared" si="105"/>
        <v>0</v>
      </c>
      <c r="BB200">
        <f t="shared" si="106"/>
        <v>0</v>
      </c>
      <c r="BC200">
        <f t="shared" si="107"/>
        <v>0</v>
      </c>
      <c r="BD200">
        <f t="shared" si="108"/>
        <v>0</v>
      </c>
    </row>
    <row r="201" spans="1:56" x14ac:dyDescent="0.3">
      <c r="A201" t="str">
        <f>injury_attenuated!A201</f>
        <v>zero-z-22</v>
      </c>
      <c r="B201">
        <f>injury_attenuated!B201</f>
        <v>0</v>
      </c>
      <c r="C201">
        <f>injury_attenuated!C201</f>
        <v>0</v>
      </c>
      <c r="D201">
        <f>injury_attenuated!D201</f>
        <v>0</v>
      </c>
      <c r="E201">
        <f>injury_attenuated!E201</f>
        <v>0</v>
      </c>
      <c r="F201">
        <f>injury_attenuated!F201</f>
        <v>0</v>
      </c>
      <c r="G201">
        <f>injury_attenuated!G201</f>
        <v>0</v>
      </c>
      <c r="H201">
        <f>injury_attenuated!H201</f>
        <v>0</v>
      </c>
      <c r="I201">
        <f>injury_attenuated!I201</f>
        <v>0</v>
      </c>
      <c r="J201">
        <f>injury_attenuated!J201</f>
        <v>0</v>
      </c>
      <c r="K201">
        <f t="shared" si="109"/>
        <v>0</v>
      </c>
      <c r="L201">
        <f t="shared" si="110"/>
        <v>0</v>
      </c>
      <c r="M201">
        <f t="shared" si="111"/>
        <v>0</v>
      </c>
      <c r="N201">
        <f t="shared" si="112"/>
        <v>0</v>
      </c>
      <c r="O201">
        <f t="shared" si="113"/>
        <v>0</v>
      </c>
      <c r="P201" s="1" t="str">
        <f>VLOOKUP($A201, 'auction in'!$A$2:$C$218, 3, FALSE)</f>
        <v>_______</v>
      </c>
      <c r="Q201" s="3">
        <f>VLOOKUP($A201, 'auction in'!$A$2:$B$218, 2, FALSE)</f>
        <v>1</v>
      </c>
      <c r="R201">
        <f>trueraw!C200</f>
        <v>0</v>
      </c>
      <c r="S201">
        <f>trueraw!D200</f>
        <v>0</v>
      </c>
      <c r="T201">
        <f>trueraw!E200</f>
        <v>82</v>
      </c>
      <c r="U201">
        <f>trueraw!F200</f>
        <v>0</v>
      </c>
      <c r="V201">
        <v>1</v>
      </c>
      <c r="W201">
        <f t="shared" si="97"/>
        <v>1</v>
      </c>
      <c r="X201">
        <f t="shared" si="97"/>
        <v>0</v>
      </c>
      <c r="Y201">
        <f t="shared" si="97"/>
        <v>0</v>
      </c>
      <c r="Z201">
        <f t="shared" si="97"/>
        <v>0</v>
      </c>
      <c r="AA201">
        <f t="shared" si="97"/>
        <v>0</v>
      </c>
      <c r="AB201">
        <f t="shared" si="97"/>
        <v>0</v>
      </c>
      <c r="AC201">
        <f t="shared" si="97"/>
        <v>0</v>
      </c>
      <c r="AD201">
        <f t="shared" si="97"/>
        <v>0</v>
      </c>
      <c r="AE201">
        <f t="shared" si="97"/>
        <v>0</v>
      </c>
      <c r="AF201">
        <f t="shared" si="97"/>
        <v>0</v>
      </c>
      <c r="AG201">
        <f t="shared" si="97"/>
        <v>0</v>
      </c>
      <c r="AH201">
        <f t="shared" si="84"/>
        <v>0</v>
      </c>
      <c r="AI201">
        <f t="shared" si="84"/>
        <v>0</v>
      </c>
      <c r="AT201">
        <f t="shared" si="98"/>
        <v>0</v>
      </c>
      <c r="AU201">
        <f t="shared" si="99"/>
        <v>0</v>
      </c>
      <c r="AV201">
        <f t="shared" si="100"/>
        <v>0</v>
      </c>
      <c r="AW201">
        <f t="shared" si="101"/>
        <v>0</v>
      </c>
      <c r="AX201">
        <f t="shared" si="102"/>
        <v>0</v>
      </c>
      <c r="AY201">
        <f t="shared" si="103"/>
        <v>0</v>
      </c>
      <c r="AZ201">
        <f t="shared" si="104"/>
        <v>0</v>
      </c>
      <c r="BA201">
        <f t="shared" si="105"/>
        <v>0</v>
      </c>
      <c r="BB201">
        <f t="shared" si="106"/>
        <v>0</v>
      </c>
      <c r="BC201">
        <f t="shared" si="107"/>
        <v>0</v>
      </c>
      <c r="BD201">
        <f t="shared" si="108"/>
        <v>0</v>
      </c>
    </row>
    <row r="202" spans="1:56" x14ac:dyDescent="0.3">
      <c r="A202" t="str">
        <f>injury_attenuated!A202</f>
        <v>zero-z-23</v>
      </c>
      <c r="B202">
        <f>injury_attenuated!B202</f>
        <v>0</v>
      </c>
      <c r="C202">
        <f>injury_attenuated!C202</f>
        <v>0</v>
      </c>
      <c r="D202">
        <f>injury_attenuated!D202</f>
        <v>0</v>
      </c>
      <c r="E202">
        <f>injury_attenuated!E202</f>
        <v>0</v>
      </c>
      <c r="F202">
        <f>injury_attenuated!F202</f>
        <v>0</v>
      </c>
      <c r="G202">
        <f>injury_attenuated!G202</f>
        <v>0</v>
      </c>
      <c r="H202">
        <f>injury_attenuated!H202</f>
        <v>0</v>
      </c>
      <c r="I202">
        <f>injury_attenuated!I202</f>
        <v>0</v>
      </c>
      <c r="J202">
        <f>injury_attenuated!J202</f>
        <v>0</v>
      </c>
      <c r="K202">
        <f t="shared" si="109"/>
        <v>0</v>
      </c>
      <c r="L202">
        <f t="shared" si="110"/>
        <v>0</v>
      </c>
      <c r="M202">
        <f t="shared" si="111"/>
        <v>0</v>
      </c>
      <c r="N202">
        <f t="shared" si="112"/>
        <v>0</v>
      </c>
      <c r="O202">
        <f t="shared" si="113"/>
        <v>0</v>
      </c>
      <c r="P202" s="1" t="str">
        <f>VLOOKUP($A202, 'auction in'!$A$2:$C$218, 3, FALSE)</f>
        <v>_______</v>
      </c>
      <c r="Q202" s="3">
        <f>VLOOKUP($A202, 'auction in'!$A$2:$B$218, 2, FALSE)</f>
        <v>1</v>
      </c>
      <c r="R202">
        <f>trueraw!C201</f>
        <v>0</v>
      </c>
      <c r="S202">
        <f>trueraw!D201</f>
        <v>0</v>
      </c>
      <c r="T202">
        <f>trueraw!E201</f>
        <v>82</v>
      </c>
      <c r="U202">
        <f>trueraw!F201</f>
        <v>0</v>
      </c>
      <c r="V202">
        <v>1</v>
      </c>
      <c r="W202">
        <f t="shared" si="97"/>
        <v>1</v>
      </c>
      <c r="X202">
        <f t="shared" si="97"/>
        <v>0</v>
      </c>
      <c r="Y202">
        <f t="shared" si="97"/>
        <v>0</v>
      </c>
      <c r="Z202">
        <f t="shared" si="97"/>
        <v>0</v>
      </c>
      <c r="AA202">
        <f t="shared" si="97"/>
        <v>0</v>
      </c>
      <c r="AB202">
        <f t="shared" si="97"/>
        <v>0</v>
      </c>
      <c r="AC202">
        <f t="shared" si="97"/>
        <v>0</v>
      </c>
      <c r="AD202">
        <f t="shared" si="97"/>
        <v>0</v>
      </c>
      <c r="AE202">
        <f t="shared" si="97"/>
        <v>0</v>
      </c>
      <c r="AF202">
        <f t="shared" si="97"/>
        <v>0</v>
      </c>
      <c r="AG202">
        <f t="shared" si="97"/>
        <v>0</v>
      </c>
      <c r="AH202">
        <f t="shared" si="84"/>
        <v>0</v>
      </c>
      <c r="AI202">
        <f t="shared" si="84"/>
        <v>0</v>
      </c>
      <c r="AT202">
        <f t="shared" si="98"/>
        <v>0</v>
      </c>
      <c r="AU202">
        <f t="shared" si="99"/>
        <v>0</v>
      </c>
      <c r="AV202">
        <f t="shared" si="100"/>
        <v>0</v>
      </c>
      <c r="AW202">
        <f t="shared" si="101"/>
        <v>0</v>
      </c>
      <c r="AX202">
        <f t="shared" si="102"/>
        <v>0</v>
      </c>
      <c r="AY202">
        <f t="shared" si="103"/>
        <v>0</v>
      </c>
      <c r="AZ202">
        <f t="shared" si="104"/>
        <v>0</v>
      </c>
      <c r="BA202">
        <f t="shared" si="105"/>
        <v>0</v>
      </c>
      <c r="BB202">
        <f t="shared" si="106"/>
        <v>0</v>
      </c>
      <c r="BC202">
        <f t="shared" si="107"/>
        <v>0</v>
      </c>
      <c r="BD202">
        <f t="shared" si="108"/>
        <v>0</v>
      </c>
    </row>
    <row r="203" spans="1:56" x14ac:dyDescent="0.3">
      <c r="A203" t="str">
        <f>injury_attenuated!A203</f>
        <v>zero-z-24</v>
      </c>
      <c r="B203">
        <f>injury_attenuated!B203</f>
        <v>0</v>
      </c>
      <c r="C203">
        <f>injury_attenuated!C203</f>
        <v>0</v>
      </c>
      <c r="D203">
        <f>injury_attenuated!D203</f>
        <v>0</v>
      </c>
      <c r="E203">
        <f>injury_attenuated!E203</f>
        <v>0</v>
      </c>
      <c r="F203">
        <f>injury_attenuated!F203</f>
        <v>0</v>
      </c>
      <c r="G203">
        <f>injury_attenuated!G203</f>
        <v>0</v>
      </c>
      <c r="H203">
        <f>injury_attenuated!H203</f>
        <v>0</v>
      </c>
      <c r="I203">
        <f>injury_attenuated!I203</f>
        <v>0</v>
      </c>
      <c r="J203">
        <f>injury_attenuated!J203</f>
        <v>0</v>
      </c>
      <c r="K203">
        <f t="shared" si="109"/>
        <v>0</v>
      </c>
      <c r="L203">
        <f t="shared" si="110"/>
        <v>0</v>
      </c>
      <c r="M203">
        <f t="shared" si="111"/>
        <v>0</v>
      </c>
      <c r="N203">
        <f t="shared" si="112"/>
        <v>0</v>
      </c>
      <c r="O203">
        <f t="shared" si="113"/>
        <v>0</v>
      </c>
      <c r="P203" s="1" t="str">
        <f>VLOOKUP($A203, 'auction in'!$A$2:$C$218, 3, FALSE)</f>
        <v>_______</v>
      </c>
      <c r="Q203" s="3">
        <f>VLOOKUP($A203, 'auction in'!$A$2:$B$218, 2, FALSE)</f>
        <v>1</v>
      </c>
      <c r="R203">
        <f>trueraw!C202</f>
        <v>0</v>
      </c>
      <c r="S203">
        <f>trueraw!D202</f>
        <v>0</v>
      </c>
      <c r="T203">
        <f>trueraw!E202</f>
        <v>82</v>
      </c>
      <c r="U203">
        <f>trueraw!F202</f>
        <v>0</v>
      </c>
      <c r="V203">
        <v>1</v>
      </c>
      <c r="W203">
        <f t="shared" si="97"/>
        <v>1</v>
      </c>
      <c r="X203">
        <f t="shared" si="97"/>
        <v>0</v>
      </c>
      <c r="Y203">
        <f t="shared" si="97"/>
        <v>0</v>
      </c>
      <c r="Z203">
        <f t="shared" si="97"/>
        <v>0</v>
      </c>
      <c r="AA203">
        <f t="shared" si="97"/>
        <v>0</v>
      </c>
      <c r="AB203">
        <f t="shared" si="97"/>
        <v>0</v>
      </c>
      <c r="AC203">
        <f t="shared" si="97"/>
        <v>0</v>
      </c>
      <c r="AD203">
        <f t="shared" si="97"/>
        <v>0</v>
      </c>
      <c r="AE203">
        <f t="shared" si="97"/>
        <v>0</v>
      </c>
      <c r="AF203">
        <f t="shared" si="97"/>
        <v>0</v>
      </c>
      <c r="AG203">
        <f t="shared" si="97"/>
        <v>0</v>
      </c>
      <c r="AH203">
        <f t="shared" ref="AH203:AI219" si="114">IF(EXACT($P203, AH$2), 1, 0)</f>
        <v>0</v>
      </c>
      <c r="AI203">
        <f t="shared" si="114"/>
        <v>0</v>
      </c>
    </row>
    <row r="204" spans="1:56" x14ac:dyDescent="0.3">
      <c r="A204" t="str">
        <f>injury_attenuated!A204</f>
        <v>zero-z-25</v>
      </c>
      <c r="B204">
        <f>injury_attenuated!B204</f>
        <v>0</v>
      </c>
      <c r="C204">
        <f>injury_attenuated!C204</f>
        <v>0</v>
      </c>
      <c r="D204">
        <f>injury_attenuated!D204</f>
        <v>0</v>
      </c>
      <c r="E204">
        <f>injury_attenuated!E204</f>
        <v>0</v>
      </c>
      <c r="F204">
        <f>injury_attenuated!F204</f>
        <v>0</v>
      </c>
      <c r="G204">
        <f>injury_attenuated!G204</f>
        <v>0</v>
      </c>
      <c r="H204">
        <f>injury_attenuated!H204</f>
        <v>0</v>
      </c>
      <c r="I204">
        <f>injury_attenuated!I204</f>
        <v>0</v>
      </c>
      <c r="J204">
        <f>injury_attenuated!J204</f>
        <v>0</v>
      </c>
      <c r="K204">
        <f t="shared" si="109"/>
        <v>0</v>
      </c>
      <c r="L204">
        <f t="shared" si="110"/>
        <v>0</v>
      </c>
      <c r="M204">
        <f t="shared" si="111"/>
        <v>0</v>
      </c>
      <c r="N204">
        <f t="shared" si="112"/>
        <v>0</v>
      </c>
      <c r="O204">
        <f t="shared" si="113"/>
        <v>0</v>
      </c>
      <c r="P204" s="1" t="str">
        <f>VLOOKUP($A204, 'auction in'!$A$2:$C$218, 3, FALSE)</f>
        <v>_______</v>
      </c>
      <c r="Q204" s="3">
        <f>VLOOKUP($A204, 'auction in'!$A$2:$B$218, 2, FALSE)</f>
        <v>1</v>
      </c>
      <c r="R204">
        <f>trueraw!C203</f>
        <v>0</v>
      </c>
      <c r="S204">
        <f>trueraw!D203</f>
        <v>0</v>
      </c>
      <c r="T204">
        <f>trueraw!E203</f>
        <v>82</v>
      </c>
      <c r="U204">
        <f>trueraw!F203</f>
        <v>0</v>
      </c>
      <c r="V204">
        <v>1</v>
      </c>
      <c r="W204">
        <f t="shared" si="97"/>
        <v>1</v>
      </c>
      <c r="X204">
        <f t="shared" si="97"/>
        <v>0</v>
      </c>
      <c r="Y204">
        <f t="shared" ref="W204:AG219" si="115">IF(EXACT($P204, Y$2), 1, 0)</f>
        <v>0</v>
      </c>
      <c r="Z204">
        <f t="shared" si="115"/>
        <v>0</v>
      </c>
      <c r="AA204">
        <f t="shared" si="115"/>
        <v>0</v>
      </c>
      <c r="AB204">
        <f t="shared" si="115"/>
        <v>0</v>
      </c>
      <c r="AC204">
        <f t="shared" si="115"/>
        <v>0</v>
      </c>
      <c r="AD204">
        <f t="shared" si="115"/>
        <v>0</v>
      </c>
      <c r="AE204">
        <f t="shared" si="115"/>
        <v>0</v>
      </c>
      <c r="AF204">
        <f t="shared" si="115"/>
        <v>0</v>
      </c>
      <c r="AG204">
        <f t="shared" si="115"/>
        <v>0</v>
      </c>
      <c r="AH204">
        <f t="shared" si="114"/>
        <v>0</v>
      </c>
      <c r="AI204">
        <f t="shared" si="114"/>
        <v>0</v>
      </c>
    </row>
    <row r="205" spans="1:56" x14ac:dyDescent="0.3">
      <c r="A205" t="str">
        <f>injury_attenuated!A205</f>
        <v>zero-z-26</v>
      </c>
      <c r="B205">
        <f>injury_attenuated!B205</f>
        <v>0</v>
      </c>
      <c r="C205">
        <f>injury_attenuated!C205</f>
        <v>0</v>
      </c>
      <c r="D205">
        <f>injury_attenuated!D205</f>
        <v>0</v>
      </c>
      <c r="E205">
        <f>injury_attenuated!E205</f>
        <v>0</v>
      </c>
      <c r="F205">
        <f>injury_attenuated!F205</f>
        <v>0</v>
      </c>
      <c r="G205">
        <f>injury_attenuated!G205</f>
        <v>0</v>
      </c>
      <c r="H205">
        <f>injury_attenuated!H205</f>
        <v>0</v>
      </c>
      <c r="I205">
        <f>injury_attenuated!I205</f>
        <v>0</v>
      </c>
      <c r="J205">
        <f>injury_attenuated!J205</f>
        <v>0</v>
      </c>
      <c r="K205">
        <f t="shared" si="109"/>
        <v>0</v>
      </c>
      <c r="L205">
        <f t="shared" si="110"/>
        <v>0</v>
      </c>
      <c r="M205">
        <f t="shared" si="111"/>
        <v>0</v>
      </c>
      <c r="N205">
        <f t="shared" si="112"/>
        <v>0</v>
      </c>
      <c r="O205">
        <f t="shared" si="113"/>
        <v>0</v>
      </c>
      <c r="P205" s="1" t="str">
        <f>VLOOKUP($A205, 'auction in'!$A$2:$C$218, 3, FALSE)</f>
        <v>_______</v>
      </c>
      <c r="Q205" s="3">
        <f>VLOOKUP($A205, 'auction in'!$A$2:$B$218, 2, FALSE)</f>
        <v>1</v>
      </c>
      <c r="R205">
        <f>trueraw!C204</f>
        <v>0</v>
      </c>
      <c r="S205">
        <f>trueraw!D204</f>
        <v>0</v>
      </c>
      <c r="T205">
        <f>trueraw!E204</f>
        <v>82</v>
      </c>
      <c r="U205">
        <f>trueraw!F204</f>
        <v>0</v>
      </c>
      <c r="V205">
        <v>1</v>
      </c>
      <c r="W205">
        <f t="shared" si="115"/>
        <v>1</v>
      </c>
      <c r="X205">
        <f t="shared" si="115"/>
        <v>0</v>
      </c>
      <c r="Y205">
        <f t="shared" si="115"/>
        <v>0</v>
      </c>
      <c r="Z205">
        <f t="shared" si="115"/>
        <v>0</v>
      </c>
      <c r="AA205">
        <f t="shared" si="115"/>
        <v>0</v>
      </c>
      <c r="AB205">
        <f t="shared" si="115"/>
        <v>0</v>
      </c>
      <c r="AC205">
        <f t="shared" si="115"/>
        <v>0</v>
      </c>
      <c r="AD205">
        <f t="shared" si="115"/>
        <v>0</v>
      </c>
      <c r="AE205">
        <f t="shared" si="115"/>
        <v>0</v>
      </c>
      <c r="AF205">
        <f t="shared" si="115"/>
        <v>0</v>
      </c>
      <c r="AG205">
        <f t="shared" si="115"/>
        <v>0</v>
      </c>
      <c r="AH205">
        <f t="shared" si="114"/>
        <v>0</v>
      </c>
      <c r="AI205">
        <f t="shared" si="114"/>
        <v>0</v>
      </c>
    </row>
    <row r="206" spans="1:56" x14ac:dyDescent="0.3">
      <c r="A206" t="str">
        <f>injury_attenuated!A206</f>
        <v>zero-z-27</v>
      </c>
      <c r="B206">
        <f>injury_attenuated!B206</f>
        <v>0</v>
      </c>
      <c r="C206">
        <f>injury_attenuated!C206</f>
        <v>0</v>
      </c>
      <c r="D206">
        <f>injury_attenuated!D206</f>
        <v>0</v>
      </c>
      <c r="E206">
        <f>injury_attenuated!E206</f>
        <v>0</v>
      </c>
      <c r="F206">
        <f>injury_attenuated!F206</f>
        <v>0</v>
      </c>
      <c r="G206">
        <f>injury_attenuated!G206</f>
        <v>0</v>
      </c>
      <c r="H206">
        <f>injury_attenuated!H206</f>
        <v>0</v>
      </c>
      <c r="I206">
        <f>injury_attenuated!I206</f>
        <v>0</v>
      </c>
      <c r="J206">
        <f>injury_attenuated!J206</f>
        <v>0</v>
      </c>
      <c r="K206">
        <f t="shared" si="109"/>
        <v>0</v>
      </c>
      <c r="L206">
        <f t="shared" si="110"/>
        <v>0</v>
      </c>
      <c r="M206">
        <f t="shared" si="111"/>
        <v>0</v>
      </c>
      <c r="N206">
        <f t="shared" si="112"/>
        <v>0</v>
      </c>
      <c r="O206">
        <f t="shared" si="113"/>
        <v>0</v>
      </c>
      <c r="P206" s="1" t="str">
        <f>VLOOKUP($A206, 'auction in'!$A$2:$C$218, 3, FALSE)</f>
        <v>_______</v>
      </c>
      <c r="Q206" s="3">
        <f>VLOOKUP($A206, 'auction in'!$A$2:$B$218, 2, FALSE)</f>
        <v>1</v>
      </c>
      <c r="R206">
        <f>trueraw!C205</f>
        <v>0</v>
      </c>
      <c r="S206">
        <f>trueraw!D205</f>
        <v>0</v>
      </c>
      <c r="T206">
        <f>trueraw!E205</f>
        <v>82</v>
      </c>
      <c r="U206">
        <f>trueraw!F205</f>
        <v>0</v>
      </c>
      <c r="V206">
        <v>1</v>
      </c>
      <c r="W206">
        <f t="shared" si="115"/>
        <v>1</v>
      </c>
      <c r="X206">
        <f t="shared" si="115"/>
        <v>0</v>
      </c>
      <c r="Y206">
        <f t="shared" si="115"/>
        <v>0</v>
      </c>
      <c r="Z206">
        <f t="shared" si="115"/>
        <v>0</v>
      </c>
      <c r="AA206">
        <f t="shared" si="115"/>
        <v>0</v>
      </c>
      <c r="AB206">
        <f t="shared" si="115"/>
        <v>0</v>
      </c>
      <c r="AC206">
        <f t="shared" si="115"/>
        <v>0</v>
      </c>
      <c r="AD206">
        <f t="shared" si="115"/>
        <v>0</v>
      </c>
      <c r="AE206">
        <f t="shared" si="115"/>
        <v>0</v>
      </c>
      <c r="AF206">
        <f t="shared" si="115"/>
        <v>0</v>
      </c>
      <c r="AG206">
        <f t="shared" si="115"/>
        <v>0</v>
      </c>
      <c r="AH206">
        <f t="shared" si="114"/>
        <v>0</v>
      </c>
      <c r="AI206">
        <f t="shared" si="114"/>
        <v>0</v>
      </c>
    </row>
    <row r="207" spans="1:56" x14ac:dyDescent="0.3">
      <c r="A207" t="str">
        <f>injury_attenuated!A207</f>
        <v>zero-z-28</v>
      </c>
      <c r="B207">
        <f>injury_attenuated!B207</f>
        <v>0</v>
      </c>
      <c r="C207">
        <f>injury_attenuated!C207</f>
        <v>0</v>
      </c>
      <c r="D207">
        <f>injury_attenuated!D207</f>
        <v>0</v>
      </c>
      <c r="E207">
        <f>injury_attenuated!E207</f>
        <v>0</v>
      </c>
      <c r="F207">
        <f>injury_attenuated!F207</f>
        <v>0</v>
      </c>
      <c r="G207">
        <f>injury_attenuated!G207</f>
        <v>0</v>
      </c>
      <c r="H207">
        <f>injury_attenuated!H207</f>
        <v>0</v>
      </c>
      <c r="I207">
        <f>injury_attenuated!I207</f>
        <v>0</v>
      </c>
      <c r="J207">
        <f>injury_attenuated!J207</f>
        <v>0</v>
      </c>
      <c r="K207">
        <f t="shared" si="109"/>
        <v>0</v>
      </c>
      <c r="L207">
        <f t="shared" si="110"/>
        <v>0</v>
      </c>
      <c r="M207">
        <f t="shared" si="111"/>
        <v>0</v>
      </c>
      <c r="N207">
        <f t="shared" si="112"/>
        <v>0</v>
      </c>
      <c r="O207">
        <f t="shared" si="113"/>
        <v>0</v>
      </c>
      <c r="P207" s="1" t="str">
        <f>VLOOKUP($A207, 'auction in'!$A$2:$C$218, 3, FALSE)</f>
        <v>_______</v>
      </c>
      <c r="Q207" s="3">
        <f>VLOOKUP($A207, 'auction in'!$A$2:$B$218, 2, FALSE)</f>
        <v>1</v>
      </c>
      <c r="R207">
        <f>trueraw!C206</f>
        <v>0</v>
      </c>
      <c r="S207">
        <f>trueraw!D206</f>
        <v>0</v>
      </c>
      <c r="T207">
        <f>trueraw!E206</f>
        <v>82</v>
      </c>
      <c r="U207">
        <f>trueraw!F206</f>
        <v>0</v>
      </c>
      <c r="V207">
        <v>1</v>
      </c>
      <c r="W207">
        <f t="shared" si="115"/>
        <v>1</v>
      </c>
      <c r="X207">
        <f t="shared" si="115"/>
        <v>0</v>
      </c>
      <c r="Y207">
        <f t="shared" si="115"/>
        <v>0</v>
      </c>
      <c r="Z207">
        <f t="shared" si="115"/>
        <v>0</v>
      </c>
      <c r="AA207">
        <f t="shared" si="115"/>
        <v>0</v>
      </c>
      <c r="AB207">
        <f t="shared" si="115"/>
        <v>0</v>
      </c>
      <c r="AC207">
        <f t="shared" si="115"/>
        <v>0</v>
      </c>
      <c r="AD207">
        <f t="shared" si="115"/>
        <v>0</v>
      </c>
      <c r="AE207">
        <f t="shared" si="115"/>
        <v>0</v>
      </c>
      <c r="AF207">
        <f t="shared" si="115"/>
        <v>0</v>
      </c>
      <c r="AG207">
        <f t="shared" si="115"/>
        <v>0</v>
      </c>
      <c r="AH207">
        <f t="shared" si="114"/>
        <v>0</v>
      </c>
      <c r="AI207">
        <f t="shared" si="114"/>
        <v>0</v>
      </c>
    </row>
    <row r="208" spans="1:56" x14ac:dyDescent="0.3">
      <c r="A208" t="str">
        <f>injury_attenuated!A208</f>
        <v>zero-z-29</v>
      </c>
      <c r="B208">
        <f>injury_attenuated!B208</f>
        <v>0</v>
      </c>
      <c r="C208">
        <f>injury_attenuated!C208</f>
        <v>0</v>
      </c>
      <c r="D208">
        <f>injury_attenuated!D208</f>
        <v>0</v>
      </c>
      <c r="E208">
        <f>injury_attenuated!E208</f>
        <v>0</v>
      </c>
      <c r="F208">
        <f>injury_attenuated!F208</f>
        <v>0</v>
      </c>
      <c r="G208">
        <f>injury_attenuated!G208</f>
        <v>0</v>
      </c>
      <c r="H208">
        <f>injury_attenuated!H208</f>
        <v>0</v>
      </c>
      <c r="I208">
        <f>injury_attenuated!I208</f>
        <v>0</v>
      </c>
      <c r="J208">
        <f>injury_attenuated!J208</f>
        <v>0</v>
      </c>
      <c r="K208">
        <f t="shared" si="109"/>
        <v>0</v>
      </c>
      <c r="L208">
        <f t="shared" si="110"/>
        <v>0</v>
      </c>
      <c r="M208">
        <f t="shared" si="111"/>
        <v>0</v>
      </c>
      <c r="N208">
        <f t="shared" si="112"/>
        <v>0</v>
      </c>
      <c r="O208">
        <f t="shared" si="113"/>
        <v>0</v>
      </c>
      <c r="P208" s="1" t="str">
        <f>VLOOKUP($A208, 'auction in'!$A$2:$C$218, 3, FALSE)</f>
        <v>_______</v>
      </c>
      <c r="Q208" s="3">
        <f>VLOOKUP($A208, 'auction in'!$A$2:$B$218, 2, FALSE)</f>
        <v>1</v>
      </c>
      <c r="R208">
        <f>trueraw!C207</f>
        <v>0</v>
      </c>
      <c r="S208">
        <f>trueraw!D207</f>
        <v>0</v>
      </c>
      <c r="T208">
        <f>trueraw!E207</f>
        <v>82</v>
      </c>
      <c r="U208">
        <f>trueraw!F207</f>
        <v>0</v>
      </c>
      <c r="V208">
        <v>1</v>
      </c>
      <c r="W208">
        <f t="shared" si="115"/>
        <v>1</v>
      </c>
      <c r="X208">
        <f t="shared" si="115"/>
        <v>0</v>
      </c>
      <c r="Y208">
        <f t="shared" si="115"/>
        <v>0</v>
      </c>
      <c r="Z208">
        <f t="shared" si="115"/>
        <v>0</v>
      </c>
      <c r="AA208">
        <f t="shared" si="115"/>
        <v>0</v>
      </c>
      <c r="AB208">
        <f t="shared" si="115"/>
        <v>0</v>
      </c>
      <c r="AC208">
        <f t="shared" si="115"/>
        <v>0</v>
      </c>
      <c r="AD208">
        <f t="shared" si="115"/>
        <v>0</v>
      </c>
      <c r="AE208">
        <f t="shared" si="115"/>
        <v>0</v>
      </c>
      <c r="AF208">
        <f t="shared" si="115"/>
        <v>0</v>
      </c>
      <c r="AG208">
        <f t="shared" si="115"/>
        <v>0</v>
      </c>
      <c r="AH208">
        <f t="shared" si="114"/>
        <v>0</v>
      </c>
      <c r="AI208">
        <f t="shared" si="114"/>
        <v>0</v>
      </c>
    </row>
    <row r="209" spans="1:35" x14ac:dyDescent="0.3">
      <c r="A209" t="str">
        <f>injury_attenuated!A209</f>
        <v>zero-z-30</v>
      </c>
      <c r="B209">
        <f>injury_attenuated!B209</f>
        <v>0</v>
      </c>
      <c r="C209">
        <f>injury_attenuated!C209</f>
        <v>0</v>
      </c>
      <c r="D209">
        <f>injury_attenuated!D209</f>
        <v>0</v>
      </c>
      <c r="E209">
        <f>injury_attenuated!E209</f>
        <v>0</v>
      </c>
      <c r="F209">
        <f>injury_attenuated!F209</f>
        <v>0</v>
      </c>
      <c r="G209">
        <f>injury_attenuated!G209</f>
        <v>0</v>
      </c>
      <c r="H209">
        <f>injury_attenuated!H209</f>
        <v>0</v>
      </c>
      <c r="I209">
        <f>injury_attenuated!I209</f>
        <v>0</v>
      </c>
      <c r="J209">
        <f>injury_attenuated!J209</f>
        <v>0</v>
      </c>
      <c r="K209">
        <f t="shared" si="109"/>
        <v>0</v>
      </c>
      <c r="L209">
        <f t="shared" si="110"/>
        <v>0</v>
      </c>
      <c r="M209">
        <f t="shared" si="111"/>
        <v>0</v>
      </c>
      <c r="N209">
        <f t="shared" si="112"/>
        <v>0</v>
      </c>
      <c r="O209">
        <f t="shared" si="113"/>
        <v>0</v>
      </c>
      <c r="P209" s="1" t="str">
        <f>VLOOKUP($A209, 'auction in'!$A$2:$C$218, 3, FALSE)</f>
        <v>_______</v>
      </c>
      <c r="Q209" s="3">
        <f>VLOOKUP($A209, 'auction in'!$A$2:$B$218, 2, FALSE)</f>
        <v>1</v>
      </c>
      <c r="R209">
        <f>trueraw!C208</f>
        <v>0</v>
      </c>
      <c r="S209">
        <f>trueraw!D208</f>
        <v>0</v>
      </c>
      <c r="T209">
        <f>trueraw!E208</f>
        <v>82</v>
      </c>
      <c r="U209">
        <f>trueraw!F208</f>
        <v>0</v>
      </c>
      <c r="V209">
        <v>1</v>
      </c>
      <c r="W209">
        <f t="shared" si="115"/>
        <v>1</v>
      </c>
      <c r="X209">
        <f t="shared" si="115"/>
        <v>0</v>
      </c>
      <c r="Y209">
        <f t="shared" si="115"/>
        <v>0</v>
      </c>
      <c r="Z209">
        <f t="shared" si="115"/>
        <v>0</v>
      </c>
      <c r="AA209">
        <f t="shared" si="115"/>
        <v>0</v>
      </c>
      <c r="AB209">
        <f t="shared" si="115"/>
        <v>0</v>
      </c>
      <c r="AC209">
        <f t="shared" si="115"/>
        <v>0</v>
      </c>
      <c r="AD209">
        <f t="shared" si="115"/>
        <v>0</v>
      </c>
      <c r="AE209">
        <f t="shared" si="115"/>
        <v>0</v>
      </c>
      <c r="AF209">
        <f t="shared" si="115"/>
        <v>0</v>
      </c>
      <c r="AG209">
        <f t="shared" si="115"/>
        <v>0</v>
      </c>
      <c r="AH209">
        <f t="shared" si="114"/>
        <v>0</v>
      </c>
      <c r="AI209">
        <f t="shared" si="114"/>
        <v>0</v>
      </c>
    </row>
    <row r="210" spans="1:35" x14ac:dyDescent="0.3">
      <c r="A210" t="str">
        <f>injury_attenuated!A210</f>
        <v>zero-z-31</v>
      </c>
      <c r="B210">
        <f>injury_attenuated!B210</f>
        <v>0</v>
      </c>
      <c r="C210">
        <f>injury_attenuated!C210</f>
        <v>0</v>
      </c>
      <c r="D210">
        <f>injury_attenuated!D210</f>
        <v>0</v>
      </c>
      <c r="E210">
        <f>injury_attenuated!E210</f>
        <v>0</v>
      </c>
      <c r="F210">
        <f>injury_attenuated!F210</f>
        <v>0</v>
      </c>
      <c r="G210">
        <f>injury_attenuated!G210</f>
        <v>0</v>
      </c>
      <c r="H210">
        <f>injury_attenuated!H210</f>
        <v>0</v>
      </c>
      <c r="I210">
        <f>injury_attenuated!I210</f>
        <v>0</v>
      </c>
      <c r="J210">
        <f>injury_attenuated!J210</f>
        <v>0</v>
      </c>
      <c r="K210">
        <f t="shared" si="109"/>
        <v>0</v>
      </c>
      <c r="L210">
        <f t="shared" si="110"/>
        <v>0</v>
      </c>
      <c r="M210">
        <f t="shared" si="111"/>
        <v>0</v>
      </c>
      <c r="N210">
        <f t="shared" si="112"/>
        <v>0</v>
      </c>
      <c r="O210">
        <f t="shared" si="113"/>
        <v>0</v>
      </c>
      <c r="P210" s="1" t="str">
        <f>VLOOKUP($A210, 'auction in'!$A$2:$C$218, 3, FALSE)</f>
        <v>_______</v>
      </c>
      <c r="Q210" s="3">
        <f>VLOOKUP($A210, 'auction in'!$A$2:$B$218, 2, FALSE)</f>
        <v>1</v>
      </c>
      <c r="R210">
        <f>trueraw!C209</f>
        <v>0</v>
      </c>
      <c r="S210">
        <f>trueraw!D209</f>
        <v>0</v>
      </c>
      <c r="T210">
        <f>trueraw!E209</f>
        <v>82</v>
      </c>
      <c r="U210">
        <f>trueraw!F209</f>
        <v>0</v>
      </c>
      <c r="V210">
        <v>1</v>
      </c>
      <c r="W210">
        <f t="shared" si="115"/>
        <v>1</v>
      </c>
      <c r="X210">
        <f t="shared" si="115"/>
        <v>0</v>
      </c>
      <c r="Y210">
        <f t="shared" si="115"/>
        <v>0</v>
      </c>
      <c r="Z210">
        <f t="shared" si="115"/>
        <v>0</v>
      </c>
      <c r="AA210">
        <f t="shared" si="115"/>
        <v>0</v>
      </c>
      <c r="AB210">
        <f t="shared" si="115"/>
        <v>0</v>
      </c>
      <c r="AC210">
        <f t="shared" si="115"/>
        <v>0</v>
      </c>
      <c r="AD210">
        <f t="shared" si="115"/>
        <v>0</v>
      </c>
      <c r="AE210">
        <f t="shared" si="115"/>
        <v>0</v>
      </c>
      <c r="AF210">
        <f t="shared" si="115"/>
        <v>0</v>
      </c>
      <c r="AG210">
        <f t="shared" si="115"/>
        <v>0</v>
      </c>
      <c r="AH210">
        <f t="shared" si="114"/>
        <v>0</v>
      </c>
      <c r="AI210">
        <f t="shared" si="114"/>
        <v>0</v>
      </c>
    </row>
    <row r="211" spans="1:35" x14ac:dyDescent="0.3">
      <c r="A211" t="str">
        <f>injury_attenuated!A211</f>
        <v>zero-z-32</v>
      </c>
      <c r="B211">
        <f>injury_attenuated!B211</f>
        <v>0</v>
      </c>
      <c r="C211">
        <f>injury_attenuated!C211</f>
        <v>0</v>
      </c>
      <c r="D211">
        <f>injury_attenuated!D211</f>
        <v>0</v>
      </c>
      <c r="E211">
        <f>injury_attenuated!E211</f>
        <v>0</v>
      </c>
      <c r="F211">
        <f>injury_attenuated!F211</f>
        <v>0</v>
      </c>
      <c r="G211">
        <f>injury_attenuated!G211</f>
        <v>0</v>
      </c>
      <c r="H211">
        <f>injury_attenuated!H211</f>
        <v>0</v>
      </c>
      <c r="I211">
        <f>injury_attenuated!I211</f>
        <v>0</v>
      </c>
      <c r="J211">
        <f>injury_attenuated!J211</f>
        <v>0</v>
      </c>
      <c r="K211">
        <f t="shared" si="109"/>
        <v>0</v>
      </c>
      <c r="L211">
        <f t="shared" si="110"/>
        <v>0</v>
      </c>
      <c r="M211">
        <f t="shared" si="111"/>
        <v>0</v>
      </c>
      <c r="N211">
        <f t="shared" si="112"/>
        <v>0</v>
      </c>
      <c r="O211">
        <f t="shared" si="113"/>
        <v>0</v>
      </c>
      <c r="P211" s="1" t="str">
        <f>VLOOKUP($A211, 'auction in'!$A$2:$C$218, 3, FALSE)</f>
        <v>_______</v>
      </c>
      <c r="Q211" s="3">
        <f>VLOOKUP($A211, 'auction in'!$A$2:$B$218, 2, FALSE)</f>
        <v>1</v>
      </c>
      <c r="R211">
        <f>trueraw!C210</f>
        <v>0</v>
      </c>
      <c r="S211">
        <f>trueraw!D210</f>
        <v>0</v>
      </c>
      <c r="T211">
        <f>trueraw!E210</f>
        <v>82</v>
      </c>
      <c r="U211">
        <f>trueraw!F210</f>
        <v>0</v>
      </c>
      <c r="V211">
        <v>1</v>
      </c>
      <c r="W211">
        <f t="shared" si="115"/>
        <v>1</v>
      </c>
      <c r="X211">
        <f t="shared" si="115"/>
        <v>0</v>
      </c>
      <c r="Y211">
        <f t="shared" si="115"/>
        <v>0</v>
      </c>
      <c r="Z211">
        <f t="shared" si="115"/>
        <v>0</v>
      </c>
      <c r="AA211">
        <f t="shared" si="115"/>
        <v>0</v>
      </c>
      <c r="AB211">
        <f t="shared" si="115"/>
        <v>0</v>
      </c>
      <c r="AC211">
        <f t="shared" si="115"/>
        <v>0</v>
      </c>
      <c r="AD211">
        <f t="shared" si="115"/>
        <v>0</v>
      </c>
      <c r="AE211">
        <f t="shared" si="115"/>
        <v>0</v>
      </c>
      <c r="AF211">
        <f t="shared" si="115"/>
        <v>0</v>
      </c>
      <c r="AG211">
        <f t="shared" si="115"/>
        <v>0</v>
      </c>
      <c r="AH211">
        <f t="shared" si="114"/>
        <v>0</v>
      </c>
      <c r="AI211">
        <f t="shared" si="114"/>
        <v>0</v>
      </c>
    </row>
    <row r="212" spans="1:35" x14ac:dyDescent="0.3">
      <c r="A212" t="str">
        <f>injury_attenuated!A212</f>
        <v>zero-z-33</v>
      </c>
      <c r="B212">
        <f>injury_attenuated!B212</f>
        <v>0</v>
      </c>
      <c r="C212">
        <f>injury_attenuated!C212</f>
        <v>0</v>
      </c>
      <c r="D212">
        <f>injury_attenuated!D212</f>
        <v>0</v>
      </c>
      <c r="E212">
        <f>injury_attenuated!E212</f>
        <v>0</v>
      </c>
      <c r="F212">
        <f>injury_attenuated!F212</f>
        <v>0</v>
      </c>
      <c r="G212">
        <f>injury_attenuated!G212</f>
        <v>0</v>
      </c>
      <c r="H212">
        <f>injury_attenuated!H212</f>
        <v>0</v>
      </c>
      <c r="I212">
        <f>injury_attenuated!I212</f>
        <v>0</v>
      </c>
      <c r="J212">
        <f>injury_attenuated!J212</f>
        <v>0</v>
      </c>
      <c r="K212">
        <f t="shared" si="109"/>
        <v>0</v>
      </c>
      <c r="L212">
        <f t="shared" si="110"/>
        <v>0</v>
      </c>
      <c r="M212">
        <f t="shared" si="111"/>
        <v>0</v>
      </c>
      <c r="N212">
        <f t="shared" si="112"/>
        <v>0</v>
      </c>
      <c r="O212">
        <f t="shared" si="113"/>
        <v>0</v>
      </c>
      <c r="P212" s="1" t="str">
        <f>VLOOKUP($A212, 'auction in'!$A$2:$C$218, 3, FALSE)</f>
        <v>_______</v>
      </c>
      <c r="Q212" s="3">
        <f>VLOOKUP($A212, 'auction in'!$A$2:$B$218, 2, FALSE)</f>
        <v>1</v>
      </c>
      <c r="R212">
        <f>trueraw!C211</f>
        <v>0</v>
      </c>
      <c r="S212">
        <f>trueraw!D211</f>
        <v>0</v>
      </c>
      <c r="T212">
        <f>trueraw!E211</f>
        <v>82</v>
      </c>
      <c r="U212">
        <f>trueraw!F211</f>
        <v>0</v>
      </c>
      <c r="V212">
        <v>1</v>
      </c>
      <c r="W212">
        <f t="shared" si="115"/>
        <v>1</v>
      </c>
      <c r="X212">
        <f t="shared" si="115"/>
        <v>0</v>
      </c>
      <c r="Y212">
        <f t="shared" si="115"/>
        <v>0</v>
      </c>
      <c r="Z212">
        <f t="shared" si="115"/>
        <v>0</v>
      </c>
      <c r="AA212">
        <f t="shared" si="115"/>
        <v>0</v>
      </c>
      <c r="AB212">
        <f t="shared" si="115"/>
        <v>0</v>
      </c>
      <c r="AC212">
        <f t="shared" si="115"/>
        <v>0</v>
      </c>
      <c r="AD212">
        <f t="shared" si="115"/>
        <v>0</v>
      </c>
      <c r="AE212">
        <f t="shared" si="115"/>
        <v>0</v>
      </c>
      <c r="AF212">
        <f t="shared" si="115"/>
        <v>0</v>
      </c>
      <c r="AG212">
        <f t="shared" si="115"/>
        <v>0</v>
      </c>
      <c r="AH212">
        <f t="shared" si="114"/>
        <v>0</v>
      </c>
      <c r="AI212">
        <f t="shared" si="114"/>
        <v>0</v>
      </c>
    </row>
    <row r="213" spans="1:35" x14ac:dyDescent="0.3">
      <c r="A213" t="str">
        <f>injury_attenuated!A213</f>
        <v>zero-z-34</v>
      </c>
      <c r="B213">
        <f>injury_attenuated!B213</f>
        <v>0</v>
      </c>
      <c r="C213">
        <f>injury_attenuated!C213</f>
        <v>0</v>
      </c>
      <c r="D213">
        <f>injury_attenuated!D213</f>
        <v>0</v>
      </c>
      <c r="E213">
        <f>injury_attenuated!E213</f>
        <v>0</v>
      </c>
      <c r="F213">
        <f>injury_attenuated!F213</f>
        <v>0</v>
      </c>
      <c r="G213">
        <f>injury_attenuated!G213</f>
        <v>0</v>
      </c>
      <c r="H213">
        <f>injury_attenuated!H213</f>
        <v>0</v>
      </c>
      <c r="I213">
        <f>injury_attenuated!I213</f>
        <v>0</v>
      </c>
      <c r="J213">
        <f>injury_attenuated!J213</f>
        <v>0</v>
      </c>
      <c r="K213">
        <f t="shared" si="109"/>
        <v>0</v>
      </c>
      <c r="L213">
        <f t="shared" si="110"/>
        <v>0</v>
      </c>
      <c r="M213">
        <f t="shared" si="111"/>
        <v>0</v>
      </c>
      <c r="N213">
        <f t="shared" si="112"/>
        <v>0</v>
      </c>
      <c r="O213">
        <f t="shared" si="113"/>
        <v>0</v>
      </c>
      <c r="P213" s="1" t="str">
        <f>VLOOKUP($A213, 'auction in'!$A$2:$C$218, 3, FALSE)</f>
        <v>_______</v>
      </c>
      <c r="Q213" s="3">
        <f>VLOOKUP($A213, 'auction in'!$A$2:$B$218, 2, FALSE)</f>
        <v>1</v>
      </c>
      <c r="R213">
        <f>trueraw!C212</f>
        <v>0</v>
      </c>
      <c r="S213">
        <f>trueraw!D212</f>
        <v>0</v>
      </c>
      <c r="T213">
        <f>trueraw!E212</f>
        <v>82</v>
      </c>
      <c r="U213">
        <f>trueraw!F212</f>
        <v>0</v>
      </c>
      <c r="V213">
        <v>1</v>
      </c>
      <c r="W213">
        <f t="shared" si="115"/>
        <v>1</v>
      </c>
      <c r="X213">
        <f t="shared" si="115"/>
        <v>0</v>
      </c>
      <c r="Y213">
        <f t="shared" si="115"/>
        <v>0</v>
      </c>
      <c r="Z213">
        <f t="shared" si="115"/>
        <v>0</v>
      </c>
      <c r="AA213">
        <f t="shared" si="115"/>
        <v>0</v>
      </c>
      <c r="AB213">
        <f t="shared" si="115"/>
        <v>0</v>
      </c>
      <c r="AC213">
        <f t="shared" si="115"/>
        <v>0</v>
      </c>
      <c r="AD213">
        <f t="shared" si="115"/>
        <v>0</v>
      </c>
      <c r="AE213">
        <f t="shared" si="115"/>
        <v>0</v>
      </c>
      <c r="AF213">
        <f t="shared" si="115"/>
        <v>0</v>
      </c>
      <c r="AG213">
        <f t="shared" si="115"/>
        <v>0</v>
      </c>
      <c r="AH213">
        <f t="shared" si="114"/>
        <v>0</v>
      </c>
      <c r="AI213">
        <f t="shared" si="114"/>
        <v>0</v>
      </c>
    </row>
    <row r="214" spans="1:35" x14ac:dyDescent="0.3">
      <c r="A214" t="str">
        <f>injury_attenuated!A214</f>
        <v>zero-z-35</v>
      </c>
      <c r="B214">
        <f>injury_attenuated!B214</f>
        <v>0</v>
      </c>
      <c r="C214">
        <f>injury_attenuated!C214</f>
        <v>0</v>
      </c>
      <c r="D214">
        <f>injury_attenuated!D214</f>
        <v>0</v>
      </c>
      <c r="E214">
        <f>injury_attenuated!E214</f>
        <v>0</v>
      </c>
      <c r="F214">
        <f>injury_attenuated!F214</f>
        <v>0</v>
      </c>
      <c r="G214">
        <f>injury_attenuated!G214</f>
        <v>0</v>
      </c>
      <c r="H214">
        <f>injury_attenuated!H214</f>
        <v>0</v>
      </c>
      <c r="I214">
        <f>injury_attenuated!I214</f>
        <v>0</v>
      </c>
      <c r="J214">
        <f>injury_attenuated!J214</f>
        <v>0</v>
      </c>
      <c r="K214">
        <f t="shared" si="109"/>
        <v>0</v>
      </c>
      <c r="L214">
        <f t="shared" si="110"/>
        <v>0</v>
      </c>
      <c r="M214">
        <f t="shared" si="111"/>
        <v>0</v>
      </c>
      <c r="N214">
        <f t="shared" si="112"/>
        <v>0</v>
      </c>
      <c r="O214">
        <f t="shared" si="113"/>
        <v>0</v>
      </c>
      <c r="P214" s="1" t="str">
        <f>VLOOKUP($A214, 'auction in'!$A$2:$C$218, 3, FALSE)</f>
        <v>_______</v>
      </c>
      <c r="Q214" s="3">
        <f>VLOOKUP($A214, 'auction in'!$A$2:$B$218, 2, FALSE)</f>
        <v>1</v>
      </c>
      <c r="R214">
        <f>trueraw!C213</f>
        <v>0</v>
      </c>
      <c r="S214">
        <f>trueraw!D213</f>
        <v>0</v>
      </c>
      <c r="T214">
        <f>trueraw!E213</f>
        <v>82</v>
      </c>
      <c r="U214">
        <f>trueraw!F213</f>
        <v>0</v>
      </c>
      <c r="V214">
        <v>1</v>
      </c>
      <c r="W214">
        <f t="shared" si="115"/>
        <v>1</v>
      </c>
      <c r="X214">
        <f t="shared" si="115"/>
        <v>0</v>
      </c>
      <c r="Y214">
        <f t="shared" si="115"/>
        <v>0</v>
      </c>
      <c r="Z214">
        <f t="shared" si="115"/>
        <v>0</v>
      </c>
      <c r="AA214">
        <f t="shared" si="115"/>
        <v>0</v>
      </c>
      <c r="AB214">
        <f t="shared" si="115"/>
        <v>0</v>
      </c>
      <c r="AC214">
        <f t="shared" si="115"/>
        <v>0</v>
      </c>
      <c r="AD214">
        <f t="shared" si="115"/>
        <v>0</v>
      </c>
      <c r="AE214">
        <f t="shared" si="115"/>
        <v>0</v>
      </c>
      <c r="AF214">
        <f t="shared" si="115"/>
        <v>0</v>
      </c>
      <c r="AG214">
        <f t="shared" si="115"/>
        <v>0</v>
      </c>
      <c r="AH214">
        <f t="shared" si="114"/>
        <v>0</v>
      </c>
      <c r="AI214">
        <f t="shared" si="114"/>
        <v>0</v>
      </c>
    </row>
    <row r="215" spans="1:35" x14ac:dyDescent="0.3">
      <c r="A215" t="str">
        <f>injury_attenuated!A215</f>
        <v>zero-z-36</v>
      </c>
      <c r="B215">
        <f>injury_attenuated!B215</f>
        <v>0</v>
      </c>
      <c r="C215">
        <f>injury_attenuated!C215</f>
        <v>0</v>
      </c>
      <c r="D215">
        <f>injury_attenuated!D215</f>
        <v>0</v>
      </c>
      <c r="E215">
        <f>injury_attenuated!E215</f>
        <v>0</v>
      </c>
      <c r="F215">
        <f>injury_attenuated!F215</f>
        <v>0</v>
      </c>
      <c r="G215">
        <f>injury_attenuated!G215</f>
        <v>0</v>
      </c>
      <c r="H215">
        <f>injury_attenuated!H215</f>
        <v>0</v>
      </c>
      <c r="I215">
        <f>injury_attenuated!I215</f>
        <v>0</v>
      </c>
      <c r="J215">
        <f>injury_attenuated!J215</f>
        <v>0</v>
      </c>
      <c r="K215">
        <f t="shared" si="109"/>
        <v>0</v>
      </c>
      <c r="L215">
        <f t="shared" si="110"/>
        <v>0</v>
      </c>
      <c r="M215">
        <f t="shared" si="111"/>
        <v>0</v>
      </c>
      <c r="N215">
        <f t="shared" si="112"/>
        <v>0</v>
      </c>
      <c r="O215">
        <f t="shared" si="113"/>
        <v>0</v>
      </c>
      <c r="P215" s="1" t="str">
        <f>VLOOKUP($A215, 'auction in'!$A$2:$C$218, 3, FALSE)</f>
        <v>_______</v>
      </c>
      <c r="Q215" s="3">
        <f>VLOOKUP($A215, 'auction in'!$A$2:$B$218, 2, FALSE)</f>
        <v>1</v>
      </c>
      <c r="R215">
        <f>trueraw!C214</f>
        <v>0</v>
      </c>
      <c r="S215">
        <f>trueraw!D214</f>
        <v>0</v>
      </c>
      <c r="T215">
        <f>trueraw!E214</f>
        <v>82</v>
      </c>
      <c r="U215">
        <f>trueraw!F214</f>
        <v>0</v>
      </c>
      <c r="V215">
        <v>1</v>
      </c>
      <c r="W215">
        <f t="shared" si="115"/>
        <v>1</v>
      </c>
      <c r="X215">
        <f t="shared" si="115"/>
        <v>0</v>
      </c>
      <c r="Y215">
        <f t="shared" si="115"/>
        <v>0</v>
      </c>
      <c r="Z215">
        <f t="shared" si="115"/>
        <v>0</v>
      </c>
      <c r="AA215">
        <f t="shared" si="115"/>
        <v>0</v>
      </c>
      <c r="AB215">
        <f t="shared" si="115"/>
        <v>0</v>
      </c>
      <c r="AC215">
        <f t="shared" si="115"/>
        <v>0</v>
      </c>
      <c r="AD215">
        <f t="shared" si="115"/>
        <v>0</v>
      </c>
      <c r="AE215">
        <f t="shared" si="115"/>
        <v>0</v>
      </c>
      <c r="AF215">
        <f t="shared" si="115"/>
        <v>0</v>
      </c>
      <c r="AG215">
        <f t="shared" si="115"/>
        <v>0</v>
      </c>
      <c r="AH215">
        <f t="shared" si="114"/>
        <v>0</v>
      </c>
      <c r="AI215">
        <f t="shared" si="114"/>
        <v>0</v>
      </c>
    </row>
    <row r="216" spans="1:35" x14ac:dyDescent="0.3">
      <c r="A216" t="str">
        <f>injury_attenuated!A216</f>
        <v>zero-z-37</v>
      </c>
      <c r="B216">
        <f>injury_attenuated!B216</f>
        <v>0</v>
      </c>
      <c r="C216">
        <f>injury_attenuated!C216</f>
        <v>0</v>
      </c>
      <c r="D216">
        <f>injury_attenuated!D216</f>
        <v>0</v>
      </c>
      <c r="E216">
        <f>injury_attenuated!E216</f>
        <v>0</v>
      </c>
      <c r="F216">
        <f>injury_attenuated!F216</f>
        <v>0</v>
      </c>
      <c r="G216">
        <f>injury_attenuated!G216</f>
        <v>0</v>
      </c>
      <c r="H216">
        <f>injury_attenuated!H216</f>
        <v>0</v>
      </c>
      <c r="I216">
        <f>injury_attenuated!I216</f>
        <v>0</v>
      </c>
      <c r="J216">
        <f>injury_attenuated!J216</f>
        <v>0</v>
      </c>
      <c r="K216">
        <f t="shared" si="109"/>
        <v>0</v>
      </c>
      <c r="L216">
        <f t="shared" si="110"/>
        <v>0</v>
      </c>
      <c r="M216">
        <f t="shared" si="111"/>
        <v>0</v>
      </c>
      <c r="N216">
        <f t="shared" si="112"/>
        <v>0</v>
      </c>
      <c r="O216">
        <f t="shared" si="113"/>
        <v>0</v>
      </c>
      <c r="P216" s="1" t="str">
        <f>VLOOKUP($A216, 'auction in'!$A$2:$C$218, 3, FALSE)</f>
        <v>_______</v>
      </c>
      <c r="Q216" s="3">
        <f>VLOOKUP($A216, 'auction in'!$A$2:$B$218, 2, FALSE)</f>
        <v>1</v>
      </c>
      <c r="R216">
        <f>trueraw!C215</f>
        <v>0</v>
      </c>
      <c r="S216">
        <f>trueraw!D215</f>
        <v>0</v>
      </c>
      <c r="T216">
        <f>trueraw!E215</f>
        <v>82</v>
      </c>
      <c r="U216">
        <f>trueraw!F215</f>
        <v>0</v>
      </c>
      <c r="V216">
        <v>1</v>
      </c>
      <c r="W216">
        <f t="shared" si="115"/>
        <v>1</v>
      </c>
      <c r="X216">
        <f t="shared" si="115"/>
        <v>0</v>
      </c>
      <c r="Y216">
        <f t="shared" si="115"/>
        <v>0</v>
      </c>
      <c r="Z216">
        <f t="shared" si="115"/>
        <v>0</v>
      </c>
      <c r="AA216">
        <f t="shared" si="115"/>
        <v>0</v>
      </c>
      <c r="AB216">
        <f t="shared" si="115"/>
        <v>0</v>
      </c>
      <c r="AC216">
        <f t="shared" si="115"/>
        <v>0</v>
      </c>
      <c r="AD216">
        <f t="shared" si="115"/>
        <v>0</v>
      </c>
      <c r="AE216">
        <f t="shared" si="115"/>
        <v>0</v>
      </c>
      <c r="AF216">
        <f t="shared" si="115"/>
        <v>0</v>
      </c>
      <c r="AG216">
        <f t="shared" si="115"/>
        <v>0</v>
      </c>
      <c r="AH216">
        <f t="shared" si="114"/>
        <v>0</v>
      </c>
      <c r="AI216">
        <f t="shared" si="114"/>
        <v>0</v>
      </c>
    </row>
    <row r="217" spans="1:35" x14ac:dyDescent="0.3">
      <c r="A217" t="str">
        <f>injury_attenuated!A217</f>
        <v>zero-z-38</v>
      </c>
      <c r="B217">
        <f>injury_attenuated!B217</f>
        <v>0</v>
      </c>
      <c r="C217">
        <f>injury_attenuated!C217</f>
        <v>0</v>
      </c>
      <c r="D217">
        <f>injury_attenuated!D217</f>
        <v>0</v>
      </c>
      <c r="E217">
        <f>injury_attenuated!E217</f>
        <v>0</v>
      </c>
      <c r="F217">
        <f>injury_attenuated!F217</f>
        <v>0</v>
      </c>
      <c r="G217">
        <f>injury_attenuated!G217</f>
        <v>0</v>
      </c>
      <c r="H217">
        <f>injury_attenuated!H217</f>
        <v>0</v>
      </c>
      <c r="I217">
        <f>injury_attenuated!I217</f>
        <v>0</v>
      </c>
      <c r="J217">
        <f>injury_attenuated!J217</f>
        <v>0</v>
      </c>
      <c r="K217">
        <f t="shared" si="109"/>
        <v>0</v>
      </c>
      <c r="L217">
        <f t="shared" si="110"/>
        <v>0</v>
      </c>
      <c r="M217">
        <f t="shared" si="111"/>
        <v>0</v>
      </c>
      <c r="N217">
        <f t="shared" si="112"/>
        <v>0</v>
      </c>
      <c r="O217">
        <f t="shared" si="113"/>
        <v>0</v>
      </c>
      <c r="P217" s="1" t="str">
        <f>VLOOKUP($A217, 'auction in'!$A$2:$C$218, 3, FALSE)</f>
        <v>_______</v>
      </c>
      <c r="Q217" s="3">
        <f>VLOOKUP($A217, 'auction in'!$A$2:$B$218, 2, FALSE)</f>
        <v>1</v>
      </c>
      <c r="R217">
        <f>trueraw!C216</f>
        <v>0</v>
      </c>
      <c r="S217">
        <f>trueraw!D216</f>
        <v>0</v>
      </c>
      <c r="T217">
        <f>trueraw!E216</f>
        <v>82</v>
      </c>
      <c r="U217">
        <f>trueraw!F216</f>
        <v>0</v>
      </c>
      <c r="V217">
        <v>1</v>
      </c>
      <c r="W217">
        <f t="shared" si="115"/>
        <v>1</v>
      </c>
      <c r="X217">
        <f t="shared" si="115"/>
        <v>0</v>
      </c>
      <c r="Y217">
        <f t="shared" si="115"/>
        <v>0</v>
      </c>
      <c r="Z217">
        <f t="shared" si="115"/>
        <v>0</v>
      </c>
      <c r="AA217">
        <f t="shared" si="115"/>
        <v>0</v>
      </c>
      <c r="AB217">
        <f t="shared" si="115"/>
        <v>0</v>
      </c>
      <c r="AC217">
        <f t="shared" si="115"/>
        <v>0</v>
      </c>
      <c r="AD217">
        <f t="shared" si="115"/>
        <v>0</v>
      </c>
      <c r="AE217">
        <f t="shared" si="115"/>
        <v>0</v>
      </c>
      <c r="AF217">
        <f t="shared" si="115"/>
        <v>0</v>
      </c>
      <c r="AG217">
        <f t="shared" si="115"/>
        <v>0</v>
      </c>
      <c r="AH217">
        <f t="shared" si="114"/>
        <v>0</v>
      </c>
      <c r="AI217">
        <f t="shared" si="114"/>
        <v>0</v>
      </c>
    </row>
    <row r="218" spans="1:35" x14ac:dyDescent="0.3">
      <c r="A218" t="str">
        <f>injury_attenuated!A218</f>
        <v>zero-z-39</v>
      </c>
      <c r="B218">
        <f>injury_attenuated!B218</f>
        <v>0</v>
      </c>
      <c r="C218">
        <f>injury_attenuated!C218</f>
        <v>0</v>
      </c>
      <c r="D218">
        <f>injury_attenuated!D218</f>
        <v>0</v>
      </c>
      <c r="E218">
        <f>injury_attenuated!E218</f>
        <v>0</v>
      </c>
      <c r="F218">
        <f>injury_attenuated!F218</f>
        <v>0</v>
      </c>
      <c r="G218">
        <f>injury_attenuated!G218</f>
        <v>0</v>
      </c>
      <c r="H218">
        <f>injury_attenuated!H218</f>
        <v>0</v>
      </c>
      <c r="I218">
        <f>injury_attenuated!I218</f>
        <v>0</v>
      </c>
      <c r="J218">
        <f>injury_attenuated!J218</f>
        <v>0</v>
      </c>
      <c r="K218">
        <f t="shared" si="109"/>
        <v>0</v>
      </c>
      <c r="L218">
        <f t="shared" si="110"/>
        <v>0</v>
      </c>
      <c r="M218">
        <f t="shared" si="111"/>
        <v>0</v>
      </c>
      <c r="N218">
        <f t="shared" si="112"/>
        <v>0</v>
      </c>
      <c r="O218">
        <f t="shared" si="113"/>
        <v>0</v>
      </c>
      <c r="P218" s="1" t="str">
        <f>VLOOKUP($A218, 'auction in'!$A$2:$C$218, 3, FALSE)</f>
        <v>_______</v>
      </c>
      <c r="Q218" s="3">
        <f>VLOOKUP($A218, 'auction in'!$A$2:$B$218, 2, FALSE)</f>
        <v>1</v>
      </c>
      <c r="R218">
        <f>trueraw!C217</f>
        <v>0</v>
      </c>
      <c r="S218">
        <f>trueraw!D217</f>
        <v>0</v>
      </c>
      <c r="T218">
        <f>trueraw!E217</f>
        <v>82</v>
      </c>
      <c r="U218">
        <f>trueraw!F217</f>
        <v>0</v>
      </c>
      <c r="V218">
        <v>1</v>
      </c>
      <c r="W218">
        <f t="shared" si="115"/>
        <v>1</v>
      </c>
      <c r="X218">
        <f t="shared" si="115"/>
        <v>0</v>
      </c>
      <c r="Y218">
        <f t="shared" si="115"/>
        <v>0</v>
      </c>
      <c r="Z218">
        <f t="shared" si="115"/>
        <v>0</v>
      </c>
      <c r="AA218">
        <f t="shared" si="115"/>
        <v>0</v>
      </c>
      <c r="AB218">
        <f t="shared" si="115"/>
        <v>0</v>
      </c>
      <c r="AC218">
        <f t="shared" si="115"/>
        <v>0</v>
      </c>
      <c r="AD218">
        <f t="shared" si="115"/>
        <v>0</v>
      </c>
      <c r="AE218">
        <f t="shared" si="115"/>
        <v>0</v>
      </c>
      <c r="AF218">
        <f t="shared" si="115"/>
        <v>0</v>
      </c>
      <c r="AG218">
        <f t="shared" si="115"/>
        <v>0</v>
      </c>
      <c r="AH218">
        <f t="shared" si="114"/>
        <v>0</v>
      </c>
      <c r="AI218">
        <f t="shared" si="114"/>
        <v>0</v>
      </c>
    </row>
    <row r="219" spans="1:35" x14ac:dyDescent="0.3">
      <c r="A219" t="str">
        <f>injury_attenuated!A219</f>
        <v>zero-z-40</v>
      </c>
      <c r="B219">
        <f>injury_attenuated!B219</f>
        <v>0</v>
      </c>
      <c r="C219">
        <f>injury_attenuated!C219</f>
        <v>0</v>
      </c>
      <c r="D219">
        <f>injury_attenuated!D219</f>
        <v>0</v>
      </c>
      <c r="E219">
        <f>injury_attenuated!E219</f>
        <v>0</v>
      </c>
      <c r="F219">
        <f>injury_attenuated!F219</f>
        <v>0</v>
      </c>
      <c r="G219">
        <f>injury_attenuated!G219</f>
        <v>0</v>
      </c>
      <c r="H219">
        <f>injury_attenuated!H219</f>
        <v>0</v>
      </c>
      <c r="I219">
        <f>injury_attenuated!I219</f>
        <v>0</v>
      </c>
      <c r="J219">
        <f>injury_attenuated!J219</f>
        <v>0</v>
      </c>
      <c r="K219">
        <f t="shared" si="109"/>
        <v>0</v>
      </c>
      <c r="L219">
        <f t="shared" si="110"/>
        <v>0</v>
      </c>
      <c r="M219">
        <f t="shared" si="111"/>
        <v>0</v>
      </c>
      <c r="N219">
        <f t="shared" si="112"/>
        <v>0</v>
      </c>
      <c r="O219">
        <f t="shared" si="113"/>
        <v>0</v>
      </c>
      <c r="P219" s="1" t="str">
        <f>VLOOKUP($A219, 'auction in'!$A$2:$C$218, 3, FALSE)</f>
        <v>_______</v>
      </c>
      <c r="Q219" s="3">
        <f>VLOOKUP($A219, 'auction in'!$A$2:$B$218, 2, FALSE)</f>
        <v>1</v>
      </c>
      <c r="R219">
        <f>trueraw!C218</f>
        <v>0</v>
      </c>
      <c r="S219">
        <f>trueraw!D218</f>
        <v>0</v>
      </c>
      <c r="T219">
        <f>trueraw!E218</f>
        <v>82</v>
      </c>
      <c r="U219">
        <f>trueraw!F218</f>
        <v>0</v>
      </c>
      <c r="V219">
        <v>1</v>
      </c>
      <c r="W219">
        <f t="shared" si="115"/>
        <v>1</v>
      </c>
      <c r="X219">
        <f t="shared" si="115"/>
        <v>0</v>
      </c>
      <c r="Y219">
        <f t="shared" si="115"/>
        <v>0</v>
      </c>
      <c r="Z219">
        <f t="shared" si="115"/>
        <v>0</v>
      </c>
      <c r="AA219">
        <f t="shared" si="115"/>
        <v>0</v>
      </c>
      <c r="AB219">
        <f t="shared" si="115"/>
        <v>0</v>
      </c>
      <c r="AC219">
        <f t="shared" si="115"/>
        <v>0</v>
      </c>
      <c r="AD219">
        <f t="shared" si="115"/>
        <v>0</v>
      </c>
      <c r="AE219">
        <f t="shared" si="115"/>
        <v>0</v>
      </c>
      <c r="AF219">
        <f t="shared" si="115"/>
        <v>0</v>
      </c>
      <c r="AG219">
        <f t="shared" si="115"/>
        <v>0</v>
      </c>
      <c r="AH219">
        <f t="shared" si="114"/>
        <v>0</v>
      </c>
      <c r="AI219">
        <f t="shared" si="114"/>
        <v>0</v>
      </c>
    </row>
  </sheetData>
  <conditionalFormatting sqref="W3:AG210 AG3:AI3 AH3:AI219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10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3:V240 X202:AF202 AH223:AN240 Y3:AG210 AG3:AI3 AH3:AI219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17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M17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7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AG210 AG3:AI3 AH3:AI21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AG2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W2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11:AG21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AG21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:AG21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19:AG21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:AG2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disablePrompts="1" count="1">
    <dataValidation type="list" showInputMessage="1" showErrorMessage="1" sqref="P3:P219" xr:uid="{F0F125D6-DC0C-42AB-BE16-F78E263D1BE2}">
      <formula1>$W$2:$AG$2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IH291"/>
  <sheetViews>
    <sheetView workbookViewId="0">
      <selection activeCell="B2" sqref="B2"/>
    </sheetView>
  </sheetViews>
  <sheetFormatPr defaultRowHeight="14.4" x14ac:dyDescent="0.3"/>
  <sheetData>
    <row r="1" spans="1:242" x14ac:dyDescent="0.3">
      <c r="A1" t="str">
        <f>raw!A2</f>
        <v>PLAYER</v>
      </c>
      <c r="B1" t="str">
        <f>raw!A3</f>
        <v>Nikola Jokic</v>
      </c>
      <c r="C1" t="str">
        <f>raw!A4</f>
        <v>Stephen Curry</v>
      </c>
      <c r="D1" t="str">
        <f>raw!A5</f>
        <v>James Harden</v>
      </c>
      <c r="E1" t="str">
        <f>raw!A6</f>
        <v>Kevin Durant</v>
      </c>
      <c r="F1" t="str">
        <f>raw!A7</f>
        <v>Damian Lillard</v>
      </c>
      <c r="G1" t="str">
        <f>raw!A8</f>
        <v>Karl-Anthony Towns</v>
      </c>
      <c r="H1" t="str">
        <f>raw!A9</f>
        <v>Bradley Beal</v>
      </c>
      <c r="I1" t="str">
        <f>raw!A10</f>
        <v>Jayson Tatum</v>
      </c>
      <c r="J1" t="str">
        <f>raw!A11</f>
        <v>Joel Embiid</v>
      </c>
      <c r="K1" t="str">
        <f>raw!A12</f>
        <v>Anthony Davis</v>
      </c>
      <c r="L1" t="str">
        <f>raw!A13</f>
        <v>Giannis Antetokounmpo</v>
      </c>
      <c r="M1" t="str">
        <f>raw!A14</f>
        <v>Fred VanVleet</v>
      </c>
      <c r="N1" t="str">
        <f>raw!A15</f>
        <v>Paul George</v>
      </c>
      <c r="O1" t="str">
        <f>raw!A16</f>
        <v>Kyrie Irving</v>
      </c>
      <c r="P1" t="str">
        <f>raw!A17</f>
        <v>Jimmy Butler</v>
      </c>
      <c r="Q1" t="str">
        <f>raw!A18</f>
        <v>Nikola Vucevic</v>
      </c>
      <c r="R1" t="str">
        <f>raw!A19</f>
        <v>Michael Porter Jr.</v>
      </c>
      <c r="S1" t="str">
        <f>raw!A20</f>
        <v>Richaun Holmes</v>
      </c>
      <c r="T1" t="str">
        <f>raw!A21</f>
        <v>Kristaps Porzingis</v>
      </c>
      <c r="U1" t="str">
        <f>raw!A22</f>
        <v>Bam Adebayo</v>
      </c>
      <c r="V1" t="str">
        <f>raw!A23</f>
        <v>Myles Turner</v>
      </c>
      <c r="W1" t="str">
        <f>raw!A24</f>
        <v>Chris Paul</v>
      </c>
      <c r="X1" t="str">
        <f>raw!A25</f>
        <v>Jaren Jackson Jr.</v>
      </c>
      <c r="Y1" t="str">
        <f>raw!A26</f>
        <v>Rudy Gobert</v>
      </c>
      <c r="Z1" t="str">
        <f>raw!A27</f>
        <v>Tobias Harris</v>
      </c>
      <c r="AA1" t="str">
        <f>raw!A28</f>
        <v>Clint Capela</v>
      </c>
      <c r="AB1" t="str">
        <f>raw!A29</f>
        <v>Jrue Holiday</v>
      </c>
      <c r="AC1" t="str">
        <f>raw!A30</f>
        <v>Deandre Ayton</v>
      </c>
      <c r="AD1" t="str">
        <f>raw!A31</f>
        <v>Shai Gilgeous-Alexander</v>
      </c>
      <c r="AE1" t="str">
        <f>raw!A32</f>
        <v>Luka Doncic</v>
      </c>
      <c r="AF1" t="str">
        <f>raw!A33</f>
        <v>Domantas Sabonis</v>
      </c>
      <c r="AG1" t="str">
        <f>raw!A34</f>
        <v>Trae Young</v>
      </c>
      <c r="AH1" t="str">
        <f>raw!A35</f>
        <v>Robert Williams</v>
      </c>
      <c r="AI1" t="str">
        <f>raw!A36</f>
        <v>Zion Williamson</v>
      </c>
      <c r="AJ1" t="str">
        <f>raw!A37</f>
        <v>CJ McCollum</v>
      </c>
      <c r="AK1" t="str">
        <f>raw!A38</f>
        <v>John Collins</v>
      </c>
      <c r="AL1" t="str">
        <f>raw!A39</f>
        <v>Brandon Ingram</v>
      </c>
      <c r="AM1" t="str">
        <f>raw!A40</f>
        <v>Zach LaVine</v>
      </c>
      <c r="AN1" t="str">
        <f>raw!A41</f>
        <v>LaMelo Ball</v>
      </c>
      <c r="AO1" t="str">
        <f>raw!A42</f>
        <v>Tyrese Haliburton</v>
      </c>
      <c r="AP1" t="str">
        <f>raw!A43</f>
        <v>Jaylen Brown</v>
      </c>
      <c r="AQ1" t="str">
        <f>raw!A44</f>
        <v>Donovan Mitchell</v>
      </c>
      <c r="AR1" t="str">
        <f>raw!A45</f>
        <v>OG Anunoby</v>
      </c>
      <c r="AS1" t="str">
        <f>raw!A46</f>
        <v>Derrick White</v>
      </c>
      <c r="AT1" t="str">
        <f>raw!A47</f>
        <v>Mikal Bridges</v>
      </c>
      <c r="AU1" t="str">
        <f>raw!A48</f>
        <v>LeBron James</v>
      </c>
      <c r="AV1" t="str">
        <f>raw!A49</f>
        <v>Khris Middleton</v>
      </c>
      <c r="AW1" t="str">
        <f>raw!A50</f>
        <v>Dejounte Murray</v>
      </c>
      <c r="AX1" t="str">
        <f>raw!A51</f>
        <v>Jakob Poeltl</v>
      </c>
      <c r="AY1" t="str">
        <f>raw!A52</f>
        <v>Gordon Hayward</v>
      </c>
      <c r="AZ1" t="str">
        <f>raw!A53</f>
        <v>Julius Randle</v>
      </c>
      <c r="BA1" t="str">
        <f>raw!A54</f>
        <v>Bogdan Bogdanovic</v>
      </c>
      <c r="BB1" t="str">
        <f>raw!A55</f>
        <v>Pascal Siakam</v>
      </c>
      <c r="BC1" t="str">
        <f>raw!A56</f>
        <v>Lonzo Ball</v>
      </c>
      <c r="BD1" t="str">
        <f>raw!A57</f>
        <v>Mike Conley</v>
      </c>
      <c r="BE1" t="str">
        <f>raw!A58</f>
        <v>Devin Booker</v>
      </c>
      <c r="BF1" t="str">
        <f>raw!A59</f>
        <v>Jusuf Nurkic</v>
      </c>
      <c r="BG1" t="str">
        <f>raw!A60</f>
        <v>Jonas Valanciunas</v>
      </c>
      <c r="BH1" t="str">
        <f>raw!A61</f>
        <v>Terry Rozier</v>
      </c>
      <c r="BI1" t="str">
        <f>raw!A62</f>
        <v>Malcolm Brogdon</v>
      </c>
      <c r="BJ1" t="str">
        <f>raw!A63</f>
        <v>Isaiah Stewart</v>
      </c>
      <c r="BK1" t="str">
        <f>raw!A64</f>
        <v>Robert Covington</v>
      </c>
      <c r="BL1" t="str">
        <f>raw!A65</f>
        <v>Caris LeVert</v>
      </c>
      <c r="BM1" t="str">
        <f>raw!A66</f>
        <v>Chris Boucher</v>
      </c>
      <c r="BN1" t="str">
        <f>raw!A67</f>
        <v>Derrick Favors</v>
      </c>
      <c r="BO1" t="str">
        <f>raw!A68</f>
        <v>Draymond Green</v>
      </c>
      <c r="BP1" t="str">
        <f>raw!A69</f>
        <v>Mitchell Robinson</v>
      </c>
      <c r="BQ1" t="str">
        <f>raw!A70</f>
        <v>De'Aaron Fox</v>
      </c>
      <c r="BR1" t="str">
        <f>raw!A71</f>
        <v>Jerami Grant</v>
      </c>
      <c r="BS1" t="str">
        <f>raw!A72</f>
        <v>Kemba Walker</v>
      </c>
      <c r="BT1" t="str">
        <f>raw!A73</f>
        <v>Kyle Lowry</v>
      </c>
      <c r="BU1" t="str">
        <f>raw!A74</f>
        <v>Kawhi Leonard</v>
      </c>
      <c r="BV1" t="str">
        <f>raw!A75</f>
        <v>Kyle Anderson</v>
      </c>
      <c r="BW1" t="str">
        <f>raw!A76</f>
        <v>Brook Lopez</v>
      </c>
      <c r="BX1" t="str">
        <f>raw!A77</f>
        <v>Jonathan Isaac</v>
      </c>
      <c r="BY1" t="str">
        <f>raw!A78</f>
        <v>Jarrett Allen</v>
      </c>
      <c r="BZ1" t="str">
        <f>raw!A79</f>
        <v>Christian Wood</v>
      </c>
      <c r="CA1" t="str">
        <f>raw!A80</f>
        <v>DeMar DeRozan</v>
      </c>
      <c r="CB1" t="str">
        <f>raw!A81</f>
        <v>Anthony Edwards</v>
      </c>
      <c r="CC1" t="str">
        <f>raw!A82</f>
        <v>PJ Washington</v>
      </c>
      <c r="CD1" t="str">
        <f>raw!A83</f>
        <v>Harrison Barnes</v>
      </c>
      <c r="CE1" t="str">
        <f>raw!A84</f>
        <v>Nerlens Noel</v>
      </c>
      <c r="CF1" t="str">
        <f>raw!A85</f>
        <v>Jamal Murray</v>
      </c>
      <c r="CG1" t="str">
        <f>raw!A86</f>
        <v>Norman Powell</v>
      </c>
      <c r="CH1" t="str">
        <f>raw!A87</f>
        <v>Darius Garland</v>
      </c>
      <c r="CI1" t="str">
        <f>raw!A88</f>
        <v>Evan Fournier</v>
      </c>
      <c r="CJ1" t="str">
        <f>raw!A89</f>
        <v>Collin Sexton</v>
      </c>
      <c r="CK1" t="str">
        <f>raw!A90</f>
        <v>Marcus Smart</v>
      </c>
      <c r="CL1" t="str">
        <f>raw!A91</f>
        <v>Buddy Hield</v>
      </c>
      <c r="CM1" t="str">
        <f>raw!A92</f>
        <v>Saddiq Bey</v>
      </c>
      <c r="CN1" t="str">
        <f>raw!A93</f>
        <v>Nickeil Alexander-Walker</v>
      </c>
      <c r="CO1" t="str">
        <f>raw!A94</f>
        <v>Bobby Portis</v>
      </c>
      <c r="CP1" t="str">
        <f>raw!A95</f>
        <v>T.J. McConnell</v>
      </c>
      <c r="CQ1" t="str">
        <f>raw!A96</f>
        <v>Kelly Olynyk</v>
      </c>
      <c r="CR1" t="str">
        <f>raw!A97</f>
        <v>Joe Harris</v>
      </c>
      <c r="CS1" t="str">
        <f>raw!A98</f>
        <v>Ja Morant</v>
      </c>
      <c r="CT1" t="str">
        <f>raw!A99</f>
        <v>Miles Bridges</v>
      </c>
      <c r="CU1" t="str">
        <f>raw!A100</f>
        <v>De'Andre Hunter</v>
      </c>
      <c r="CV1" t="str">
        <f>raw!A101</f>
        <v>Keldon Johnson</v>
      </c>
      <c r="CW1" t="str">
        <f>raw!A102</f>
        <v>Reggie Jackson</v>
      </c>
      <c r="CX1" t="str">
        <f>raw!A103</f>
        <v>Chuma Okeke</v>
      </c>
      <c r="CY1" t="str">
        <f>raw!A104</f>
        <v>Klay Thompson</v>
      </c>
      <c r="CZ1" t="str">
        <f>raw!A105</f>
        <v>Daniel Gafford</v>
      </c>
      <c r="DA1" t="str">
        <f>raw!A106</f>
        <v>Matisse Thybulle</v>
      </c>
      <c r="DB1" t="str">
        <f>raw!A107</f>
        <v>Danny Green</v>
      </c>
      <c r="DC1" t="str">
        <f>raw!A108</f>
        <v>Khem Birch</v>
      </c>
      <c r="DD1" t="str">
        <f>raw!A109</f>
        <v>Joe Ingles</v>
      </c>
      <c r="DE1" t="str">
        <f>raw!A110</f>
        <v>Jordan Clarkson</v>
      </c>
      <c r="DF1" t="str">
        <f>raw!A111</f>
        <v>D'Angelo Russell</v>
      </c>
      <c r="DG1" t="str">
        <f>raw!A112</f>
        <v>Russell Westbrook</v>
      </c>
      <c r="DH1" t="str">
        <f>raw!A113</f>
        <v>Mason Plumlee</v>
      </c>
      <c r="DI1" t="str">
        <f>raw!A114</f>
        <v>Ben Simmons</v>
      </c>
      <c r="DJ1" t="str">
        <f>raw!A115</f>
        <v>Al Horford</v>
      </c>
      <c r="DK1" t="str">
        <f>raw!A116</f>
        <v>Mo Bamba</v>
      </c>
      <c r="DL1" t="str">
        <f>raw!A117</f>
        <v>Jae'Sean Tate</v>
      </c>
      <c r="DM1" t="str">
        <f>raw!A118</f>
        <v>Ivica Zubac</v>
      </c>
      <c r="DN1" t="str">
        <f>raw!A119</f>
        <v>Jordan Poole</v>
      </c>
      <c r="DO1" t="str">
        <f>raw!A120</f>
        <v>Evan Mobley</v>
      </c>
      <c r="DP1" t="str">
        <f>raw!A121</f>
        <v>De'Anthony Melton</v>
      </c>
      <c r="DQ1" t="str">
        <f>raw!A122</f>
        <v>Thomas Bryant</v>
      </c>
      <c r="DR1" t="str">
        <f>raw!A123</f>
        <v>Brandon Clarke</v>
      </c>
      <c r="DS1" t="str">
        <f>raw!A124</f>
        <v>Andrew Wiggins</v>
      </c>
      <c r="DT1" t="str">
        <f>raw!A125</f>
        <v>Kevin Porter Jr.</v>
      </c>
      <c r="DU1" t="str">
        <f>raw!A126</f>
        <v>Danilo Gallinari</v>
      </c>
      <c r="DV1" t="str">
        <f>raw!A127</f>
        <v>Wendell Carter Jr.</v>
      </c>
      <c r="DW1" t="str">
        <f>raw!A128</f>
        <v>Montrezl Harrell</v>
      </c>
      <c r="DX1" t="str">
        <f>raw!A129</f>
        <v>Larry Nance Jr.</v>
      </c>
      <c r="DY1" t="str">
        <f>raw!A130</f>
        <v>Devonte' Graham</v>
      </c>
      <c r="DZ1" t="str">
        <f>raw!A131</f>
        <v>Cade Cunningham</v>
      </c>
      <c r="EA1" t="str">
        <f>raw!A132</f>
        <v>Spencer Dinwiddie</v>
      </c>
      <c r="EB1" t="str">
        <f>raw!A133</f>
        <v>Tim Hardaway Jr.</v>
      </c>
      <c r="EC1" t="str">
        <f>raw!A134</f>
        <v>Duncan Robinson</v>
      </c>
      <c r="ED1" t="str">
        <f>raw!A135</f>
        <v>Dorian Finney-Smith</v>
      </c>
      <c r="EE1" t="str">
        <f>raw!A136</f>
        <v>Terance Mann</v>
      </c>
      <c r="EF1" t="str">
        <f>raw!A137</f>
        <v>Serge Ibaka</v>
      </c>
      <c r="EG1" t="str">
        <f>raw!A138</f>
        <v>Jalen Suggs</v>
      </c>
      <c r="EH1" t="str">
        <f>raw!A139</f>
        <v>Royce O'Neale</v>
      </c>
      <c r="EI1" t="str">
        <f>raw!A140</f>
        <v>Lauri Markkanen</v>
      </c>
      <c r="EJ1" t="str">
        <f>raw!A141</f>
        <v>Derrick Rose</v>
      </c>
      <c r="EK1" t="str">
        <f>raw!A142</f>
        <v>Facundo Campazzo</v>
      </c>
      <c r="EL1" t="str">
        <f>raw!A143</f>
        <v>Jeremy Lamb</v>
      </c>
      <c r="EM1" t="str">
        <f>raw!A144</f>
        <v>Will Barton</v>
      </c>
      <c r="EN1" t="str">
        <f>raw!A145</f>
        <v>T.J. Warren</v>
      </c>
      <c r="EO1" t="str">
        <f>raw!A146</f>
        <v>Marcus Morris Sr.</v>
      </c>
      <c r="EP1" t="str">
        <f>raw!A147</f>
        <v>LaMarcus Aldridge</v>
      </c>
      <c r="EQ1" t="str">
        <f>raw!A148</f>
        <v>Cameron Payne</v>
      </c>
      <c r="ER1" t="str">
        <f>raw!A149</f>
        <v>Nicolas Batum</v>
      </c>
      <c r="ES1" t="str">
        <f>raw!A150</f>
        <v>Terrence Ross</v>
      </c>
      <c r="ET1" t="str">
        <f>raw!A151</f>
        <v>Thaddeus Young</v>
      </c>
      <c r="EU1" t="str">
        <f>raw!A152</f>
        <v>Seth Curry</v>
      </c>
      <c r="EV1" t="str">
        <f>raw!A153</f>
        <v>RJ Barrett</v>
      </c>
      <c r="EW1" t="str">
        <f>raw!A154</f>
        <v>Dillon Brooks</v>
      </c>
      <c r="EX1" t="str">
        <f>raw!A155</f>
        <v>Daniel Theis</v>
      </c>
      <c r="EY1" t="str">
        <f>raw!A156</f>
        <v>Donte DiVincenzo</v>
      </c>
      <c r="EZ1" t="str">
        <f>raw!A157</f>
        <v>Jae Crowder</v>
      </c>
      <c r="FA1" t="str">
        <f>raw!A158</f>
        <v>Bojan Bogdanovic</v>
      </c>
      <c r="FB1" t="str">
        <f>raw!A159</f>
        <v>Josh Hart</v>
      </c>
      <c r="FC1" t="str">
        <f>raw!A160</f>
        <v>Oshae Brissett</v>
      </c>
      <c r="FD1" t="str">
        <f>raw!A161</f>
        <v>Dennis Schroder</v>
      </c>
      <c r="FE1" t="str">
        <f>raw!A162</f>
        <v>Malik Beasley</v>
      </c>
      <c r="FF1" t="str">
        <f>raw!A163</f>
        <v>Victor Oladipo</v>
      </c>
      <c r="FG1" t="str">
        <f>raw!A164</f>
        <v>Alperen Sengun</v>
      </c>
      <c r="FH1" t="str">
        <f>raw!A165</f>
        <v>Ricky Rubio</v>
      </c>
      <c r="FI1" t="str">
        <f>raw!A166</f>
        <v>Tyler Herro</v>
      </c>
      <c r="FJ1" t="str">
        <f>raw!A167</f>
        <v>Monte Morris</v>
      </c>
      <c r="FK1" t="str">
        <f>raw!A168</f>
        <v>Kyle Kuzma</v>
      </c>
      <c r="FL1" t="str">
        <f>raw!A169</f>
        <v>Justin Holiday</v>
      </c>
      <c r="FM1" t="str">
        <f>raw!A170</f>
        <v>Jalen Green</v>
      </c>
      <c r="FN1" t="str">
        <f>raw!A171</f>
        <v>Aleksej Pokusevski</v>
      </c>
      <c r="FO1" t="str">
        <f>raw!A172</f>
        <v>Nicolas Claxton</v>
      </c>
      <c r="FP1" t="str">
        <f>raw!A173</f>
        <v>Patrick Williams</v>
      </c>
      <c r="FQ1" t="str">
        <f>raw!A174</f>
        <v>Desmond Bane</v>
      </c>
      <c r="FR1" t="str">
        <f>raw!A175</f>
        <v>Marvin Bagley III</v>
      </c>
      <c r="FS1" t="str">
        <f>raw!A176</f>
        <v>Trevor Ariza</v>
      </c>
      <c r="FT1" t="str">
        <f>raw!A177</f>
        <v>Cameron Johnson</v>
      </c>
      <c r="FU1" t="str">
        <f>raw!A178</f>
        <v>Juan Toscano-Anderson</v>
      </c>
      <c r="FV1" t="str">
        <f>raw!A179</f>
        <v>Enes Kanter</v>
      </c>
      <c r="FW1" t="str">
        <f>raw!A180</f>
        <v>zero-z-1</v>
      </c>
      <c r="FX1" t="str">
        <f>raw!A181</f>
        <v>zero-z-2</v>
      </c>
      <c r="FY1" t="str">
        <f>raw!A182</f>
        <v>zero-z-3</v>
      </c>
      <c r="FZ1" t="str">
        <f>raw!A183</f>
        <v>zero-z-4</v>
      </c>
      <c r="GA1" t="str">
        <f>raw!A184</f>
        <v>zero-z-5</v>
      </c>
      <c r="GB1" t="str">
        <f>raw!A185</f>
        <v>zero-z-6</v>
      </c>
      <c r="GC1" t="str">
        <f>raw!A186</f>
        <v>zero-z-7</v>
      </c>
      <c r="GD1" t="str">
        <f>raw!A187</f>
        <v>zero-z-8</v>
      </c>
      <c r="GE1" t="str">
        <f>raw!A188</f>
        <v>zero-z-9</v>
      </c>
      <c r="GF1" t="str">
        <f>raw!A189</f>
        <v>zero-z-10</v>
      </c>
      <c r="GG1" t="str">
        <f>raw!A190</f>
        <v>zero-z-11</v>
      </c>
      <c r="GH1" t="str">
        <f>raw!A191</f>
        <v>zero-z-12</v>
      </c>
      <c r="GI1" t="str">
        <f>raw!A192</f>
        <v>zero-z-13</v>
      </c>
      <c r="GJ1" t="str">
        <f>raw!A193</f>
        <v>zero-z-14</v>
      </c>
      <c r="GK1" t="str">
        <f>raw!A194</f>
        <v>zero-z-15</v>
      </c>
      <c r="GL1" t="str">
        <f>raw!A195</f>
        <v>zero-z-16</v>
      </c>
      <c r="GM1" t="str">
        <f>raw!A196</f>
        <v>zero-z-17</v>
      </c>
      <c r="GN1" t="str">
        <f>raw!A197</f>
        <v>zero-z-18</v>
      </c>
      <c r="GO1" t="str">
        <f>raw!A198</f>
        <v>zero-z-19</v>
      </c>
      <c r="GP1" t="str">
        <f>raw!A199</f>
        <v>zero-z-20</v>
      </c>
      <c r="GQ1" t="str">
        <f>raw!A200</f>
        <v>zero-z-21</v>
      </c>
      <c r="GR1" t="str">
        <f>raw!A201</f>
        <v>zero-z-22</v>
      </c>
      <c r="GS1" t="str">
        <f>raw!A202</f>
        <v>zero-z-23</v>
      </c>
      <c r="GT1" t="str">
        <f>raw!A203</f>
        <v>zero-z-24</v>
      </c>
      <c r="GU1" t="str">
        <f>raw!A204</f>
        <v>zero-z-25</v>
      </c>
      <c r="GV1" t="str">
        <f>raw!A205</f>
        <v>zero-z-26</v>
      </c>
      <c r="GW1" t="str">
        <f>raw!A206</f>
        <v>zero-z-27</v>
      </c>
      <c r="GX1" t="str">
        <f>raw!A207</f>
        <v>zero-z-28</v>
      </c>
      <c r="GY1" t="str">
        <f>raw!A208</f>
        <v>zero-z-29</v>
      </c>
      <c r="GZ1" t="str">
        <f>raw!A209</f>
        <v>zero-z-30</v>
      </c>
      <c r="HA1" t="str">
        <f>raw!A210</f>
        <v>zero-z-31</v>
      </c>
      <c r="HB1" t="str">
        <f>raw!A211</f>
        <v>zero-z-32</v>
      </c>
      <c r="HC1" t="str">
        <f>raw!A212</f>
        <v>zero-z-33</v>
      </c>
      <c r="HD1" t="str">
        <f>raw!A213</f>
        <v>zero-z-34</v>
      </c>
      <c r="HE1" t="str">
        <f>raw!A214</f>
        <v>zero-z-35</v>
      </c>
      <c r="HF1" t="str">
        <f>raw!A215</f>
        <v>zero-z-36</v>
      </c>
      <c r="HG1" t="str">
        <f>raw!A216</f>
        <v>zero-z-37</v>
      </c>
      <c r="HH1" t="str">
        <f>raw!A217</f>
        <v>zero-z-38</v>
      </c>
      <c r="HI1" t="str">
        <f>raw!A218</f>
        <v>zero-z-39</v>
      </c>
      <c r="HJ1" t="str">
        <f>raw!A219</f>
        <v>zero-z-40</v>
      </c>
      <c r="HK1">
        <f>raw!A220</f>
        <v>0</v>
      </c>
      <c r="HL1">
        <f>raw!A221</f>
        <v>0</v>
      </c>
      <c r="HM1">
        <f>raw!A222</f>
        <v>0</v>
      </c>
      <c r="HN1">
        <f>raw!A223</f>
        <v>0</v>
      </c>
      <c r="HO1">
        <f>raw!A224</f>
        <v>0</v>
      </c>
      <c r="HP1">
        <f>raw!A225</f>
        <v>0</v>
      </c>
      <c r="HQ1">
        <f>raw!A226</f>
        <v>0</v>
      </c>
      <c r="HR1">
        <f>raw!A227</f>
        <v>0</v>
      </c>
      <c r="HS1">
        <f>raw!A228</f>
        <v>0</v>
      </c>
      <c r="HT1">
        <f>raw!A229</f>
        <v>0</v>
      </c>
      <c r="HU1">
        <f>raw!A230</f>
        <v>0</v>
      </c>
      <c r="HV1">
        <f>raw!A231</f>
        <v>0</v>
      </c>
      <c r="HW1">
        <f>raw!A232</f>
        <v>0</v>
      </c>
      <c r="HX1">
        <f>raw!A233</f>
        <v>0</v>
      </c>
      <c r="HY1">
        <f>raw!A234</f>
        <v>0</v>
      </c>
      <c r="HZ1">
        <f>raw!A235</f>
        <v>0</v>
      </c>
      <c r="IA1">
        <f>raw!A236</f>
        <v>0</v>
      </c>
      <c r="IB1">
        <f>raw!A237</f>
        <v>0</v>
      </c>
      <c r="IC1">
        <f>raw!A238</f>
        <v>0</v>
      </c>
      <c r="ID1">
        <f>raw!A239</f>
        <v>0</v>
      </c>
      <c r="IE1">
        <f>raw!A240</f>
        <v>0</v>
      </c>
      <c r="IF1">
        <f>raw!A241</f>
        <v>0</v>
      </c>
      <c r="IG1">
        <f>raw!A242</f>
        <v>0</v>
      </c>
      <c r="IH1">
        <f>raw!A243</f>
        <v>0</v>
      </c>
    </row>
    <row r="2" spans="1:242" x14ac:dyDescent="0.3">
      <c r="A2" t="str">
        <f>raw!B2</f>
        <v>zFG%</v>
      </c>
      <c r="B2">
        <f>raw!B3</f>
        <v>3.8260162601626018</v>
      </c>
      <c r="C2">
        <f>raw!B4</f>
        <v>0.52012195121951221</v>
      </c>
      <c r="D2">
        <f>raw!B5</f>
        <v>0.20170731707317074</v>
      </c>
      <c r="E2">
        <f>raw!B6</f>
        <v>2.18390243902439</v>
      </c>
      <c r="F2">
        <f>raw!B7</f>
        <v>-0.42292682926829267</v>
      </c>
      <c r="G2">
        <f>raw!B8</f>
        <v>0.7876422764227643</v>
      </c>
      <c r="H2">
        <f>raw!B9</f>
        <v>0.1251219512195122</v>
      </c>
      <c r="I2">
        <f>raw!B10</f>
        <v>0.1429268292682927</v>
      </c>
      <c r="J2">
        <f>raw!B11</f>
        <v>1.1443495934959351</v>
      </c>
      <c r="K2">
        <f>raw!B12</f>
        <v>1.2545121951219511</v>
      </c>
      <c r="L2">
        <f>raw!B13</f>
        <v>3.8590243902439023</v>
      </c>
      <c r="M2">
        <f>raw!B14</f>
        <v>-1.9753658536585363</v>
      </c>
      <c r="N2">
        <f>raw!B15</f>
        <v>-8.8292682926829277E-2</v>
      </c>
      <c r="O2">
        <f>raw!B16</f>
        <v>1.0419512195121954</v>
      </c>
      <c r="P2">
        <f>raw!B17</f>
        <v>0.81642276422764226</v>
      </c>
      <c r="Q2">
        <f>raw!B18</f>
        <v>0.29902439024390243</v>
      </c>
      <c r="R2">
        <f>raw!B19</f>
        <v>1.5746341463414633</v>
      </c>
      <c r="S2">
        <f>raw!B20</f>
        <v>3.4546341463414634</v>
      </c>
      <c r="T2">
        <f>raw!B21</f>
        <v>-0.37739837398373982</v>
      </c>
      <c r="U2">
        <f>raw!B22</f>
        <v>2.6502439024390245</v>
      </c>
      <c r="V2">
        <f>raw!B23</f>
        <v>0.34634146341463412</v>
      </c>
      <c r="W2">
        <f>raw!B24</f>
        <v>0.60536585365853668</v>
      </c>
      <c r="X2">
        <f>raw!B25</f>
        <v>0.16487804878048781</v>
      </c>
      <c r="Y2">
        <f>raw!B26</f>
        <v>3.4697560975609756</v>
      </c>
      <c r="Z2">
        <f>raw!B27</f>
        <v>1.4161382113821137</v>
      </c>
      <c r="AA2">
        <f>raw!B28</f>
        <v>2.7277235772357722</v>
      </c>
      <c r="AB2">
        <f>raw!B29</f>
        <v>1.0466666666666666</v>
      </c>
      <c r="AC2">
        <f>raw!B30</f>
        <v>3.4014634146341463</v>
      </c>
      <c r="AD2">
        <f>raw!B31</f>
        <v>1.4870731707317073</v>
      </c>
      <c r="AE2">
        <f>raw!B32</f>
        <v>0.59032520325203253</v>
      </c>
      <c r="AF2">
        <f>raw!B33</f>
        <v>2.015609756097561</v>
      </c>
      <c r="AG2">
        <f>raw!B34</f>
        <v>-0.81227642276422762</v>
      </c>
      <c r="AH2">
        <f>raw!B35</f>
        <v>2.7780487804878051</v>
      </c>
      <c r="AI2">
        <f>raw!B36</f>
        <v>5.2390243902439027</v>
      </c>
      <c r="AJ2">
        <f>raw!B37</f>
        <v>-0.20048780487804879</v>
      </c>
      <c r="AK2">
        <f>raw!B38</f>
        <v>2.6305691056910572</v>
      </c>
      <c r="AL2">
        <f>raw!B39</f>
        <v>2.8780487804878047E-2</v>
      </c>
      <c r="AM2">
        <f>raw!B40</f>
        <v>1.0370731707317074</v>
      </c>
      <c r="AN2">
        <f>raw!B41</f>
        <v>-0.51073170731707318</v>
      </c>
      <c r="AO2">
        <f>raw!B42</f>
        <v>0.26959349593495935</v>
      </c>
      <c r="AP2">
        <f>raw!B43</f>
        <v>0.74926829268292694</v>
      </c>
      <c r="AQ2">
        <f>raw!B44</f>
        <v>-0.90081300813008125</v>
      </c>
      <c r="AR2">
        <f>raw!B45</f>
        <v>0.27902439024390246</v>
      </c>
      <c r="AS2">
        <f>raw!B46</f>
        <v>-0.65873983739837394</v>
      </c>
      <c r="AT2">
        <f>raw!B47</f>
        <v>1.4601626016260163</v>
      </c>
      <c r="AU2">
        <f>raw!B48</f>
        <v>1.7595934959349595</v>
      </c>
      <c r="AV2">
        <f>raw!B49</f>
        <v>0.366869918699187</v>
      </c>
      <c r="AW2">
        <f>raw!B50</f>
        <v>-0.20439024390243904</v>
      </c>
      <c r="AX2">
        <f>raw!B51</f>
        <v>2.1409756097560981</v>
      </c>
      <c r="AY2">
        <f>raw!B52</f>
        <v>0.31658536585365854</v>
      </c>
      <c r="AZ2">
        <f>raw!B53</f>
        <v>1.5081300813008132E-2</v>
      </c>
      <c r="BA2">
        <f>raw!B54</f>
        <v>0.37317073170731707</v>
      </c>
      <c r="BB2">
        <f>raw!B55</f>
        <v>-0.25670731707317074</v>
      </c>
      <c r="BC2">
        <f>raw!B56</f>
        <v>-1.0336585365853659</v>
      </c>
      <c r="BD2">
        <f>raw!B57</f>
        <v>-0.39073170731707318</v>
      </c>
      <c r="BE2">
        <f>raw!B58</f>
        <v>0.80634146341463409</v>
      </c>
      <c r="BF2">
        <f>raw!B59</f>
        <v>1.1541463414634145</v>
      </c>
      <c r="BG2">
        <f>raw!B60</f>
        <v>2.4084146341463413</v>
      </c>
      <c r="BH2">
        <f>raw!B61</f>
        <v>-0.69211382113821129</v>
      </c>
      <c r="BI2">
        <f>raw!B62</f>
        <v>-0.57109756097560982</v>
      </c>
      <c r="BJ2">
        <f>raw!B63</f>
        <v>1.4258536585365853</v>
      </c>
      <c r="BK2">
        <f>raw!B64</f>
        <v>-0.5790243902439024</v>
      </c>
      <c r="BL2">
        <f>raw!B65</f>
        <v>-0.74910569105691072</v>
      </c>
      <c r="BM2">
        <f>raw!B66</f>
        <v>0.8931707317073172</v>
      </c>
      <c r="BN2">
        <f>raw!B67</f>
        <v>1.937560975609756</v>
      </c>
      <c r="BO2">
        <f>raw!B68</f>
        <v>-7.5772357723577224E-2</v>
      </c>
      <c r="BP2">
        <f>raw!B69</f>
        <v>2.2087804878048782</v>
      </c>
      <c r="BQ2">
        <f>raw!B70</f>
        <v>0.46231707317073167</v>
      </c>
      <c r="BR2">
        <f>raw!B71</f>
        <v>-0.33983739837398369</v>
      </c>
      <c r="BS2">
        <f>raw!B72</f>
        <v>-1.1767073170731706</v>
      </c>
      <c r="BT2">
        <f>raw!B73</f>
        <v>-0.5362601626016259</v>
      </c>
      <c r="BU2">
        <f>raw!B74</f>
        <v>0.31658536585365854</v>
      </c>
      <c r="BV2">
        <f>raw!B75</f>
        <v>0.25028455284552847</v>
      </c>
      <c r="BW2">
        <f>raw!B76</f>
        <v>0.83321138211382118</v>
      </c>
      <c r="BX2">
        <f>raw!B77</f>
        <v>-0.11333333333333331</v>
      </c>
      <c r="BY2">
        <f>raw!B78</f>
        <v>2.4561788617886178</v>
      </c>
      <c r="BZ2">
        <f>raw!B79</f>
        <v>1.4585365853658536</v>
      </c>
      <c r="CA2">
        <f>raw!B80</f>
        <v>1.0892682926829269</v>
      </c>
      <c r="CB2">
        <f>raw!B81</f>
        <v>-0.97439024390243911</v>
      </c>
      <c r="CC2">
        <f>raw!B82</f>
        <v>-0.28178861788617882</v>
      </c>
      <c r="CD2">
        <f>raw!B83</f>
        <v>0.73967479674796754</v>
      </c>
      <c r="CE2">
        <f>raw!B84</f>
        <v>0.9924390243902439</v>
      </c>
      <c r="CF2">
        <f>raw!B85</f>
        <v>0.14097560975609758</v>
      </c>
      <c r="CG2">
        <f>raw!B86</f>
        <v>0.12398373983739837</v>
      </c>
      <c r="CH2">
        <f>raw!B87</f>
        <v>-0.17756097560975609</v>
      </c>
      <c r="CI2">
        <f>raw!B88</f>
        <v>-0.19658536585365852</v>
      </c>
      <c r="CJ2">
        <f>raw!B89</f>
        <v>0.37560975609756098</v>
      </c>
      <c r="CK2">
        <f>raw!B90</f>
        <v>-0.9385365853658536</v>
      </c>
      <c r="CL2">
        <f>raw!B91</f>
        <v>-1.1643902439024389</v>
      </c>
      <c r="CM2">
        <f>raw!B92</f>
        <v>-0.9692682926829268</v>
      </c>
      <c r="CN2">
        <f>raw!B93</f>
        <v>-0.64752032520325198</v>
      </c>
      <c r="CO2">
        <f>raw!B94</f>
        <v>1.1052439024390242</v>
      </c>
      <c r="CP2">
        <f>raw!B95</f>
        <v>1.381951219512195</v>
      </c>
      <c r="CQ2">
        <f>raw!B96</f>
        <v>9.5121951219512193E-3</v>
      </c>
      <c r="CR2">
        <f>raw!B97</f>
        <v>0.92894308943089432</v>
      </c>
      <c r="CS2">
        <f>raw!B98</f>
        <v>0.11548780487804877</v>
      </c>
      <c r="CT2">
        <f>raw!B99</f>
        <v>0.73024390243902437</v>
      </c>
      <c r="CU2">
        <f>raw!B100</f>
        <v>0.33609756097560978</v>
      </c>
      <c r="CV2">
        <f>raw!B101</f>
        <v>0.31804878048780494</v>
      </c>
      <c r="CW2">
        <f>raw!B102</f>
        <v>-0.51723577235772356</v>
      </c>
      <c r="CX2">
        <f>raw!B103</f>
        <v>-0.47560975609756101</v>
      </c>
      <c r="CY2">
        <f>raw!B104</f>
        <v>-2.0365853658536597E-2</v>
      </c>
      <c r="CZ2">
        <f>raw!B105</f>
        <v>2.5994715447154468</v>
      </c>
      <c r="DA2">
        <f>raw!B106</f>
        <v>-0.18504065040650408</v>
      </c>
      <c r="DB2">
        <f>raw!B107</f>
        <v>-0.63975609756097573</v>
      </c>
      <c r="DC2">
        <f>raw!B108</f>
        <v>0.6179674796747967</v>
      </c>
      <c r="DD2">
        <f>raw!B109</f>
        <v>0.4728455284552846</v>
      </c>
      <c r="DE2">
        <f>raw!B110</f>
        <v>-1.1815447154471543</v>
      </c>
      <c r="DF2">
        <f>raw!B111</f>
        <v>-0.95756097560975606</v>
      </c>
      <c r="DG2">
        <f>raw!B112</f>
        <v>0.16243902439024391</v>
      </c>
      <c r="DH2">
        <f>raw!B113</f>
        <v>2.0235772357723576</v>
      </c>
      <c r="DI2">
        <f>raw!B114</f>
        <v>1.8349593495934959</v>
      </c>
      <c r="DJ2">
        <f>raw!B115</f>
        <v>5.3658536585365867E-3</v>
      </c>
      <c r="DK2">
        <f>raw!B116</f>
        <v>0.27886178861788619</v>
      </c>
      <c r="DL2">
        <f>raw!B117</f>
        <v>0.84536585365853656</v>
      </c>
      <c r="DM2">
        <f>raw!B118</f>
        <v>2.3640243902439022</v>
      </c>
      <c r="DN2">
        <f>raw!B119</f>
        <v>-0.46560975609756095</v>
      </c>
      <c r="DO2">
        <f>raw!B120</f>
        <v>0.28890243902439022</v>
      </c>
      <c r="DP2">
        <f>raw!B121</f>
        <v>-0.41536585365853657</v>
      </c>
      <c r="DQ2">
        <f>raw!B122</f>
        <v>2.6330894308943087</v>
      </c>
      <c r="DR2">
        <f>raw!B123</f>
        <v>0.85926829268292682</v>
      </c>
      <c r="DS2">
        <f>raw!B124</f>
        <v>0.36536585365853658</v>
      </c>
      <c r="DT2">
        <f>raw!B125</f>
        <v>-0.72926829268292681</v>
      </c>
      <c r="DU2">
        <f>raw!B126</f>
        <v>-0.46609756097560978</v>
      </c>
      <c r="DV2">
        <f>raw!B127</f>
        <v>0.85158536585365852</v>
      </c>
      <c r="DW2">
        <f>raw!B128</f>
        <v>2.3536585365853657</v>
      </c>
      <c r="DX2">
        <f>raw!B129</f>
        <v>0.23170731707317074</v>
      </c>
      <c r="DY2">
        <f>raw!B130</f>
        <v>-1.9753658536585363</v>
      </c>
      <c r="DZ2">
        <f>raw!B131</f>
        <v>-0.94934959349593506</v>
      </c>
      <c r="EA2">
        <f>raw!B132</f>
        <v>-0.88605691056910563</v>
      </c>
      <c r="EB2">
        <f>raw!B133</f>
        <v>-0.42577235772357724</v>
      </c>
      <c r="EC2">
        <f>raw!B134</f>
        <v>-0.38471544715447153</v>
      </c>
      <c r="ED2">
        <f>raw!B135</f>
        <v>0.25028455284552847</v>
      </c>
      <c r="EE2">
        <f>raw!B136</f>
        <v>0.41609756097560974</v>
      </c>
      <c r="EF2">
        <f>raw!B137</f>
        <v>0.75121951219512206</v>
      </c>
      <c r="EG2">
        <f>raw!B138</f>
        <v>-0.53963414634146334</v>
      </c>
      <c r="EH2">
        <f>raw!B139</f>
        <v>-8.975609756097562E-2</v>
      </c>
      <c r="EI2">
        <f>raw!B140</f>
        <v>0.33544715447154472</v>
      </c>
      <c r="EJ2">
        <f>raw!B141</f>
        <v>0.14829268292682929</v>
      </c>
      <c r="EK2">
        <f>raw!B142</f>
        <v>-0.67451219512195115</v>
      </c>
      <c r="EL2">
        <f>raw!B143</f>
        <v>-0.37739837398373982</v>
      </c>
      <c r="EM2">
        <f>raw!B144</f>
        <v>-0.71975609756097558</v>
      </c>
      <c r="EN2">
        <f>raw!B145</f>
        <v>1.4292682926829268</v>
      </c>
      <c r="EO2">
        <f>raw!B146</f>
        <v>0.10715447154471545</v>
      </c>
      <c r="EP2">
        <f>raw!B147</f>
        <v>0.58048780487804885</v>
      </c>
      <c r="EQ2">
        <f>raw!B148</f>
        <v>0.42308943089430895</v>
      </c>
      <c r="ER2">
        <f>raw!B149</f>
        <v>0.15491869918699186</v>
      </c>
      <c r="ES2">
        <f>raw!B150</f>
        <v>-1.2678048780487805</v>
      </c>
      <c r="ET2">
        <f>raw!B151</f>
        <v>1.5917073170731706</v>
      </c>
      <c r="EU2">
        <f>raw!B152</f>
        <v>7.926829268292683E-2</v>
      </c>
      <c r="EV2">
        <f>raw!B153</f>
        <v>-0.48808943089430895</v>
      </c>
      <c r="EW2">
        <f>raw!B154</f>
        <v>-1.2105691056910568</v>
      </c>
      <c r="EX2">
        <f>raw!B155</f>
        <v>1.2017073170731707</v>
      </c>
      <c r="EY2">
        <f>raw!B156</f>
        <v>-0.60504065040650401</v>
      </c>
      <c r="EZ2">
        <f>raw!B157</f>
        <v>-0.88162601626016257</v>
      </c>
      <c r="FA2">
        <f>raw!B158</f>
        <v>-0.71390243902439021</v>
      </c>
      <c r="FB2">
        <f>raw!B159</f>
        <v>-0.22829268292682925</v>
      </c>
      <c r="FC2">
        <f>raw!B160</f>
        <v>0.33284552845528459</v>
      </c>
      <c r="FD2">
        <f>raw!B161</f>
        <v>-0.64943089430894319</v>
      </c>
      <c r="FE2">
        <f>raw!B162</f>
        <v>-0.59020325203252033</v>
      </c>
      <c r="FF2">
        <f>raw!B163</f>
        <v>-0.82398373983739848</v>
      </c>
      <c r="FG2">
        <f>raw!B164</f>
        <v>1.1065853658536584</v>
      </c>
      <c r="FH2">
        <f>raw!B165</f>
        <v>-0.88146341463414624</v>
      </c>
      <c r="FI2">
        <f>raw!B166</f>
        <v>-0.45341463414634142</v>
      </c>
      <c r="FJ2">
        <f>raw!B167</f>
        <v>0.31707317073170732</v>
      </c>
      <c r="FK2">
        <f>raw!B168</f>
        <v>-0.41723577235772358</v>
      </c>
      <c r="FL2">
        <f>raw!B169</f>
        <v>-0.68439024390243897</v>
      </c>
      <c r="FM2">
        <f>raw!B170</f>
        <v>-0.79975609756097554</v>
      </c>
      <c r="FN2">
        <f>raw!B171</f>
        <v>-0.61512195121951219</v>
      </c>
      <c r="FO2">
        <f>raw!B172</f>
        <v>1.6497560975609755</v>
      </c>
      <c r="FP2">
        <f>raw!B173</f>
        <v>0.44073170731707317</v>
      </c>
      <c r="FQ2">
        <f>raw!B174</f>
        <v>2.8780487804878047E-2</v>
      </c>
      <c r="FR2">
        <f>raw!B175</f>
        <v>0.86634146341463414</v>
      </c>
      <c r="FS2">
        <f>raw!B176</f>
        <v>-0.23983739837398374</v>
      </c>
      <c r="FT2">
        <f>raw!B177</f>
        <v>-0.61300813008130084</v>
      </c>
      <c r="FU2">
        <f>raw!B178</f>
        <v>0.76926829268292685</v>
      </c>
      <c r="FV2">
        <f>raw!B179</f>
        <v>1.5074796747967478</v>
      </c>
      <c r="FW2">
        <f>raw!B180</f>
        <v>0</v>
      </c>
      <c r="FX2">
        <f>raw!B181</f>
        <v>0</v>
      </c>
      <c r="FY2">
        <f>raw!B182</f>
        <v>0</v>
      </c>
      <c r="FZ2">
        <f>raw!B183</f>
        <v>0</v>
      </c>
      <c r="GA2">
        <f>raw!B184</f>
        <v>0</v>
      </c>
      <c r="GB2">
        <f>raw!B185</f>
        <v>0</v>
      </c>
      <c r="GC2">
        <f>raw!B186</f>
        <v>0</v>
      </c>
      <c r="GD2">
        <f>raw!B187</f>
        <v>0</v>
      </c>
      <c r="GE2">
        <f>raw!B188</f>
        <v>0</v>
      </c>
      <c r="GF2">
        <f>raw!B189</f>
        <v>0</v>
      </c>
      <c r="GG2">
        <f>raw!B190</f>
        <v>0</v>
      </c>
      <c r="GH2">
        <f>raw!B191</f>
        <v>0</v>
      </c>
      <c r="GI2">
        <f>raw!B192</f>
        <v>0</v>
      </c>
      <c r="GJ2">
        <f>raw!B193</f>
        <v>0</v>
      </c>
      <c r="GK2">
        <f>raw!B194</f>
        <v>0</v>
      </c>
      <c r="GL2">
        <f>raw!B195</f>
        <v>0</v>
      </c>
      <c r="GM2">
        <f>raw!B196</f>
        <v>0</v>
      </c>
      <c r="GN2">
        <f>raw!B197</f>
        <v>0</v>
      </c>
      <c r="GO2">
        <f>raw!B198</f>
        <v>0</v>
      </c>
      <c r="GP2">
        <f>raw!B199</f>
        <v>0</v>
      </c>
      <c r="GQ2">
        <f>raw!B200</f>
        <v>0</v>
      </c>
      <c r="GR2">
        <f>raw!B201</f>
        <v>0</v>
      </c>
      <c r="GS2">
        <f>raw!B202</f>
        <v>0</v>
      </c>
      <c r="GT2">
        <f>raw!B203</f>
        <v>0</v>
      </c>
      <c r="GU2">
        <f>raw!B204</f>
        <v>0</v>
      </c>
      <c r="GV2">
        <f>raw!B205</f>
        <v>0</v>
      </c>
      <c r="GW2">
        <f>raw!B206</f>
        <v>0</v>
      </c>
      <c r="GX2">
        <f>raw!B207</f>
        <v>0</v>
      </c>
      <c r="GY2">
        <f>raw!B208</f>
        <v>0</v>
      </c>
      <c r="GZ2">
        <f>raw!B209</f>
        <v>0</v>
      </c>
      <c r="HA2">
        <f>raw!B210</f>
        <v>0</v>
      </c>
      <c r="HB2">
        <f>raw!B211</f>
        <v>0</v>
      </c>
      <c r="HC2">
        <f>raw!B212</f>
        <v>0</v>
      </c>
      <c r="HD2">
        <f>raw!B213</f>
        <v>0</v>
      </c>
      <c r="HE2">
        <f>raw!B214</f>
        <v>0</v>
      </c>
      <c r="HF2">
        <f>raw!B215</f>
        <v>0</v>
      </c>
      <c r="HG2">
        <f>raw!B216</f>
        <v>0</v>
      </c>
      <c r="HH2">
        <f>raw!B217</f>
        <v>0</v>
      </c>
      <c r="HI2">
        <f>raw!B218</f>
        <v>0</v>
      </c>
      <c r="HJ2">
        <f>raw!B219</f>
        <v>0</v>
      </c>
      <c r="HK2">
        <f>raw!B220</f>
        <v>0</v>
      </c>
      <c r="HL2">
        <f>raw!B221</f>
        <v>0</v>
      </c>
      <c r="HM2">
        <f>raw!B222</f>
        <v>0</v>
      </c>
      <c r="HN2">
        <f>raw!B223</f>
        <v>0</v>
      </c>
      <c r="HO2">
        <f>raw!B224</f>
        <v>0</v>
      </c>
      <c r="HP2">
        <f>raw!B225</f>
        <v>0</v>
      </c>
      <c r="HQ2">
        <f>raw!B226</f>
        <v>0</v>
      </c>
      <c r="HR2">
        <f>raw!B227</f>
        <v>0</v>
      </c>
      <c r="HS2">
        <f>raw!B228</f>
        <v>0</v>
      </c>
      <c r="HT2">
        <f>raw!B229</f>
        <v>0</v>
      </c>
      <c r="HU2">
        <f>raw!B230</f>
        <v>0</v>
      </c>
      <c r="HV2">
        <f>raw!B231</f>
        <v>0</v>
      </c>
      <c r="HW2">
        <f>raw!B232</f>
        <v>0</v>
      </c>
      <c r="HX2">
        <f>raw!B233</f>
        <v>0</v>
      </c>
      <c r="HY2">
        <f>raw!B234</f>
        <v>0</v>
      </c>
      <c r="HZ2">
        <f>raw!B235</f>
        <v>0</v>
      </c>
      <c r="IA2">
        <f>raw!B236</f>
        <v>0</v>
      </c>
      <c r="IB2">
        <f>raw!B237</f>
        <v>0</v>
      </c>
      <c r="IC2">
        <f>raw!B238</f>
        <v>0</v>
      </c>
      <c r="ID2">
        <f>raw!B239</f>
        <v>0</v>
      </c>
      <c r="IE2">
        <f>raw!B240</f>
        <v>0</v>
      </c>
      <c r="IF2">
        <f>raw!B241</f>
        <v>0</v>
      </c>
      <c r="IG2">
        <f>raw!B242</f>
        <v>0</v>
      </c>
      <c r="IH2">
        <f>raw!B243</f>
        <v>0</v>
      </c>
    </row>
    <row r="3" spans="1:242" x14ac:dyDescent="0.3">
      <c r="A3" t="str">
        <f>raw!C2</f>
        <v>zFT%</v>
      </c>
      <c r="B3">
        <f>raw!C3</f>
        <v>2.2524390243902439</v>
      </c>
      <c r="C3">
        <f>raw!C4</f>
        <v>3.476463414634146</v>
      </c>
      <c r="D3">
        <f>raw!C5</f>
        <v>2.5540243902439026</v>
      </c>
      <c r="E3">
        <f>raw!C6</f>
        <v>2.8458536585365852</v>
      </c>
      <c r="F3">
        <f>raw!C7</f>
        <v>4.4673170731707312</v>
      </c>
      <c r="G3">
        <f>raw!C8</f>
        <v>1.9650406504065039</v>
      </c>
      <c r="H3">
        <f>raw!C9</f>
        <v>3.2163414634146341</v>
      </c>
      <c r="I3">
        <f>raw!C10</f>
        <v>1.9892682926829268</v>
      </c>
      <c r="J3">
        <f>raw!C11</f>
        <v>1.7193902439024391</v>
      </c>
      <c r="K3">
        <f>raw!C12</f>
        <v>-0.19154471544715448</v>
      </c>
      <c r="L3">
        <f>raw!C13</f>
        <v>-3.7841463414634151</v>
      </c>
      <c r="M3">
        <f>raw!C14</f>
        <v>1.6246341463414633</v>
      </c>
      <c r="N3">
        <f>raw!C15</f>
        <v>1.8756097560975611</v>
      </c>
      <c r="O3">
        <f>raw!C16</f>
        <v>1.4401219512195123</v>
      </c>
      <c r="P3">
        <f>raw!C17</f>
        <v>2.6653658536585367</v>
      </c>
      <c r="Q3">
        <f>raw!C18</f>
        <v>0.73073170731707315</v>
      </c>
      <c r="R3">
        <f>raw!C19</f>
        <v>0.34499999999999997</v>
      </c>
      <c r="S3">
        <f>raw!C20</f>
        <v>5.5934959349593492E-2</v>
      </c>
      <c r="T3">
        <f>raw!C21</f>
        <v>0.97983739837398376</v>
      </c>
      <c r="U3">
        <f>raw!C22</f>
        <v>0.4478048780487805</v>
      </c>
      <c r="V3">
        <f>raw!C23</f>
        <v>-0.26065040650406507</v>
      </c>
      <c r="W3">
        <f>raw!C24</f>
        <v>1.5045528455284554</v>
      </c>
      <c r="X3">
        <f>raw!C25</f>
        <v>0.62585365853658537</v>
      </c>
      <c r="Y3">
        <f>raw!C26</f>
        <v>-3.5521951219512196</v>
      </c>
      <c r="Z3">
        <f>raw!C27</f>
        <v>1.3687398373983739</v>
      </c>
      <c r="AA3">
        <f>raw!C28</f>
        <v>-2.8380487804878047</v>
      </c>
      <c r="AB3">
        <f>raw!C29</f>
        <v>-1.6260162601626016E-3</v>
      </c>
      <c r="AC3">
        <f>raw!C30</f>
        <v>-8.8780487804878044E-2</v>
      </c>
      <c r="AD3">
        <f>raw!C31</f>
        <v>0.94926829268292678</v>
      </c>
      <c r="AE3">
        <f>raw!C32</f>
        <v>-1.1475609756097562</v>
      </c>
      <c r="AF3">
        <f>raw!C33</f>
        <v>-0.95138211382113813</v>
      </c>
      <c r="AG3">
        <f>raw!C34</f>
        <v>3.4916260162601627</v>
      </c>
      <c r="AH3">
        <f>raw!C35</f>
        <v>-1.0302439024390244</v>
      </c>
      <c r="AI3">
        <f>raw!C36</f>
        <v>-2.975609756097561</v>
      </c>
      <c r="AJ3">
        <f>raw!C37</f>
        <v>0.47804878048780486</v>
      </c>
      <c r="AK3">
        <f>raw!C38</f>
        <v>0.72752032520325205</v>
      </c>
      <c r="AL3">
        <f>raw!C39</f>
        <v>1.9831707317073171</v>
      </c>
      <c r="AM3">
        <f>raw!C40</f>
        <v>1.274308943089431</v>
      </c>
      <c r="AN3">
        <f>raw!C41</f>
        <v>-8.8170731707317068E-2</v>
      </c>
      <c r="AO3">
        <f>raw!C42</f>
        <v>0.46845528455284552</v>
      </c>
      <c r="AP3">
        <f>raw!C43</f>
        <v>-0.22227642276422765</v>
      </c>
      <c r="AQ3">
        <f>raw!C44</f>
        <v>1.3702439024390243</v>
      </c>
      <c r="AR3">
        <f>raw!C45</f>
        <v>9.3170731707317073E-2</v>
      </c>
      <c r="AS3">
        <f>raw!C46</f>
        <v>0.9260975609756098</v>
      </c>
      <c r="AT3">
        <f>raw!C47</f>
        <v>0.37317073170731707</v>
      </c>
      <c r="AU3">
        <f>raw!C48</f>
        <v>-1.7911382113821139</v>
      </c>
      <c r="AV3">
        <f>raw!C49</f>
        <v>1.5339024390243903</v>
      </c>
      <c r="AW3">
        <f>raw!C50</f>
        <v>0.16317073170731708</v>
      </c>
      <c r="AX3">
        <f>raw!C51</f>
        <v>-1.5193089430894309</v>
      </c>
      <c r="AY3">
        <f>raw!C52</f>
        <v>1.3086178861788618</v>
      </c>
      <c r="AZ3">
        <f>raw!C53</f>
        <v>0.88089430894308951</v>
      </c>
      <c r="BA3">
        <f>raw!C54</f>
        <v>0.47869918699186997</v>
      </c>
      <c r="BB3">
        <f>raw!C55</f>
        <v>1.075</v>
      </c>
      <c r="BC3">
        <f>raw!C56</f>
        <v>-3.0487804878048776E-2</v>
      </c>
      <c r="BD3">
        <f>raw!C57</f>
        <v>0.87479674796747975</v>
      </c>
      <c r="BE3">
        <f>raw!C58</f>
        <v>2.1746341463414636</v>
      </c>
      <c r="BF3">
        <f>raw!C59</f>
        <v>-0.9436585365853658</v>
      </c>
      <c r="BG3">
        <f>raw!C60</f>
        <v>-5.9268292682926826E-2</v>
      </c>
      <c r="BH3">
        <f>raw!C61</f>
        <v>0.58178861788617886</v>
      </c>
      <c r="BI3">
        <f>raw!C62</f>
        <v>0.84841463414634144</v>
      </c>
      <c r="BJ3">
        <f>raw!C63</f>
        <v>-0.39947154471544716</v>
      </c>
      <c r="BK3">
        <f>raw!C64</f>
        <v>-2.0487804878048781E-2</v>
      </c>
      <c r="BL3">
        <f>raw!C65</f>
        <v>0.51642276422764233</v>
      </c>
      <c r="BM3">
        <f>raw!C66</f>
        <v>-1.6260162601626016E-3</v>
      </c>
      <c r="BN3">
        <f>raw!C67</f>
        <v>-0.25317073170731713</v>
      </c>
      <c r="BO3">
        <f>raw!C68</f>
        <v>9.4308943089430899E-2</v>
      </c>
      <c r="BP3">
        <f>raw!C69</f>
        <v>-1.6926422764227642</v>
      </c>
      <c r="BQ3">
        <f>raw!C70</f>
        <v>-1.7259756097560974</v>
      </c>
      <c r="BR3">
        <f>raw!C71</f>
        <v>1.633739837398374</v>
      </c>
      <c r="BS3">
        <f>raw!C72</f>
        <v>1.4154878048780486</v>
      </c>
      <c r="BT3">
        <f>raw!C73</f>
        <v>1.0344715447154471</v>
      </c>
      <c r="BU3">
        <f>raw!C74</f>
        <v>0.70975609756097557</v>
      </c>
      <c r="BV3">
        <f>raw!C75</f>
        <v>-3.0284552845528452E-2</v>
      </c>
      <c r="BW3">
        <f>raw!C76</f>
        <v>0.57207317073170738</v>
      </c>
      <c r="BX3">
        <f>raw!C77</f>
        <v>-0.11284552845528453</v>
      </c>
      <c r="BY3">
        <f>raw!C78</f>
        <v>-1.7427642276422766</v>
      </c>
      <c r="BZ3">
        <f>raw!C79</f>
        <v>-2.5321951219512195</v>
      </c>
      <c r="CA3">
        <f>raw!C80</f>
        <v>2.4673170731707317</v>
      </c>
      <c r="CB3">
        <f>raw!C81</f>
        <v>0.1559349593495935</v>
      </c>
      <c r="CC3">
        <f>raw!C82</f>
        <v>-0.27219512195121953</v>
      </c>
      <c r="CD3">
        <f>raw!C83</f>
        <v>0.84260162601626021</v>
      </c>
      <c r="CE3">
        <f>raw!C84</f>
        <v>-0.25878048780487806</v>
      </c>
      <c r="CF3">
        <f>raw!C85</f>
        <v>0.74853658536585366</v>
      </c>
      <c r="CG3">
        <f>raw!C86</f>
        <v>1.4464634146341462</v>
      </c>
      <c r="CH3">
        <f>raw!C87</f>
        <v>0.93975609756097556</v>
      </c>
      <c r="CI3">
        <f>raw!C88</f>
        <v>0.35</v>
      </c>
      <c r="CJ3">
        <f>raw!C89</f>
        <v>1.0871951219512195</v>
      </c>
      <c r="CK3">
        <f>raw!C90</f>
        <v>0.18829268292682927</v>
      </c>
      <c r="CL3">
        <f>raw!C91</f>
        <v>0.12585365853658537</v>
      </c>
      <c r="CM3">
        <f>raw!C92</f>
        <v>0.82829268292682923</v>
      </c>
      <c r="CN3">
        <f>raw!C93</f>
        <v>-0.11642276422764228</v>
      </c>
      <c r="CO3">
        <f>raw!C94</f>
        <v>-0.19544715447154473</v>
      </c>
      <c r="CP3">
        <f>raw!C95</f>
        <v>-0.17658536585365853</v>
      </c>
      <c r="CQ3">
        <f>raw!C96</f>
        <v>0.57658536585365849</v>
      </c>
      <c r="CR3">
        <f>raw!C97</f>
        <v>-2.032520325203252E-2</v>
      </c>
      <c r="CS3">
        <f>raw!C98</f>
        <v>-0.25195121951219512</v>
      </c>
      <c r="CT3">
        <f>raw!C99</f>
        <v>0.71434959349593496</v>
      </c>
      <c r="CU3">
        <f>raw!C100</f>
        <v>1.2821951219512195</v>
      </c>
      <c r="CV3">
        <f>raw!C101</f>
        <v>-0.39796747967479673</v>
      </c>
      <c r="CW3">
        <f>raw!C102</f>
        <v>0.36804878048780487</v>
      </c>
      <c r="CX3">
        <f>raw!C103</f>
        <v>-6.8292682926829273E-2</v>
      </c>
      <c r="CY3">
        <f>raw!C104</f>
        <v>0.19788617886178861</v>
      </c>
      <c r="CZ3">
        <f>raw!C105</f>
        <v>-1.4323170731707318</v>
      </c>
      <c r="DA3">
        <f>raw!C106</f>
        <v>-0.3205691056910569</v>
      </c>
      <c r="DB3">
        <f>raw!C107</f>
        <v>0.12447154471544718</v>
      </c>
      <c r="DC3">
        <f>raw!C108</f>
        <v>-0.70756097560975617</v>
      </c>
      <c r="DD3">
        <f>raw!C109</f>
        <v>0.35666666666666669</v>
      </c>
      <c r="DE3">
        <f>raw!C110</f>
        <v>1.0822764227642279</v>
      </c>
      <c r="DF3">
        <f>raw!C111</f>
        <v>-0.44902439024390239</v>
      </c>
      <c r="DG3">
        <f>raw!C112</f>
        <v>-1.5814634146341464</v>
      </c>
      <c r="DH3">
        <f>raw!C113</f>
        <v>-1.4357723577235773</v>
      </c>
      <c r="DI3">
        <f>raw!C114</f>
        <v>-3.3691056910569106</v>
      </c>
      <c r="DJ3">
        <f>raw!C115</f>
        <v>0.15804878048780488</v>
      </c>
      <c r="DK3">
        <f>raw!C116</f>
        <v>-0.50211382113821146</v>
      </c>
      <c r="DL3">
        <f>raw!C117</f>
        <v>-0.57658536585365849</v>
      </c>
      <c r="DM3">
        <f>raw!C118</f>
        <v>0.10817073170731707</v>
      </c>
      <c r="DN3">
        <f>raw!C119</f>
        <v>1.566016260162602</v>
      </c>
      <c r="DO3">
        <f>raw!C120</f>
        <v>-0.86853658536585365</v>
      </c>
      <c r="DP3">
        <f>raw!C121</f>
        <v>6.4634146341463417E-2</v>
      </c>
      <c r="DQ3">
        <f>raw!C122</f>
        <v>-0.91040650406504076</v>
      </c>
      <c r="DR3">
        <f>raw!C123</f>
        <v>-0.77243902439024392</v>
      </c>
      <c r="DS3">
        <f>raw!C124</f>
        <v>-0.87414634146341463</v>
      </c>
      <c r="DT3">
        <f>raw!C125</f>
        <v>-0.41097560975609754</v>
      </c>
      <c r="DU3">
        <f>raw!C126</f>
        <v>2.0731300813008127</v>
      </c>
      <c r="DV3">
        <f>raw!C127</f>
        <v>-0.82878048780487801</v>
      </c>
      <c r="DW3">
        <f>raw!C128</f>
        <v>-1.2660162601626017</v>
      </c>
      <c r="DX3">
        <f>raw!C129</f>
        <v>-0.68130081300813006</v>
      </c>
      <c r="DY3">
        <f>raw!C130</f>
        <v>0.54975609756097554</v>
      </c>
      <c r="DZ3">
        <f>raw!C131</f>
        <v>0.87910569105691061</v>
      </c>
      <c r="EA3">
        <f>raw!C132</f>
        <v>0.3199186991869919</v>
      </c>
      <c r="EB3">
        <f>raw!C133</f>
        <v>0.2343089430894309</v>
      </c>
      <c r="EC3">
        <f>raw!C134</f>
        <v>0.50552845528455281</v>
      </c>
      <c r="ED3">
        <f>raw!C135</f>
        <v>-0.04</v>
      </c>
      <c r="EE3">
        <f>raw!C136</f>
        <v>0.69170731707317068</v>
      </c>
      <c r="EF3">
        <f>raw!C137</f>
        <v>0.30292682926829273</v>
      </c>
      <c r="EG3">
        <f>raw!C138</f>
        <v>-0.29048780487804876</v>
      </c>
      <c r="EH3">
        <f>raw!C139</f>
        <v>0.21260162601626018</v>
      </c>
      <c r="EI3">
        <f>raw!C140</f>
        <v>0.39382113821138215</v>
      </c>
      <c r="EJ3">
        <f>raw!C141</f>
        <v>0.88158536585365843</v>
      </c>
      <c r="EK3">
        <f>raw!C142</f>
        <v>0.52841463414634149</v>
      </c>
      <c r="EL3">
        <f>raw!C143</f>
        <v>0.71577235772357728</v>
      </c>
      <c r="EM3">
        <f>raw!C144</f>
        <v>9.3170731707317073E-2</v>
      </c>
      <c r="EN3">
        <f>raw!C145</f>
        <v>0.17560975609756097</v>
      </c>
      <c r="EO3">
        <f>raw!C146</f>
        <v>0.19882113821138211</v>
      </c>
      <c r="EP3">
        <f>raw!C147</f>
        <v>0.41402439024390242</v>
      </c>
      <c r="EQ3">
        <f>raw!C148</f>
        <v>0.42048780487804877</v>
      </c>
      <c r="ER3">
        <f>raw!C149</f>
        <v>-1.1341463414634148E-2</v>
      </c>
      <c r="ES3">
        <f>raw!C150</f>
        <v>1.0068292682926832</v>
      </c>
      <c r="ET3">
        <f>raw!C151</f>
        <v>-1.2480487804878049</v>
      </c>
      <c r="EU3">
        <f>raw!C152</f>
        <v>0.45463414634146337</v>
      </c>
      <c r="EV3">
        <f>raw!C153</f>
        <v>-0.28288617886178863</v>
      </c>
      <c r="EW3">
        <f>raw!C154</f>
        <v>0.55983739837398372</v>
      </c>
      <c r="EX3">
        <f>raw!C155</f>
        <v>-0.92463414634146335</v>
      </c>
      <c r="EY3">
        <f>raw!C156</f>
        <v>-0.23121951219512193</v>
      </c>
      <c r="EZ3">
        <f>raw!C157</f>
        <v>-7.8373983739837408E-2</v>
      </c>
      <c r="FA3">
        <f>raw!C158</f>
        <v>1.3372357723577237</v>
      </c>
      <c r="FB3">
        <f>raw!C159</f>
        <v>8.2073170731707307E-2</v>
      </c>
      <c r="FC3">
        <f>raw!C160</f>
        <v>-6.7317073170731698E-2</v>
      </c>
      <c r="FD3">
        <f>raw!C161</f>
        <v>1.0726016260162603</v>
      </c>
      <c r="FE3">
        <f>raw!C162</f>
        <v>0.24658536585365853</v>
      </c>
      <c r="FF3">
        <f>raw!C163</f>
        <v>-0.2098780487804878</v>
      </c>
      <c r="FG3">
        <f>raw!C164</f>
        <v>0.13121951219512196</v>
      </c>
      <c r="FH3">
        <f>raw!C165</f>
        <v>0.64487804878048782</v>
      </c>
      <c r="FI3">
        <f>raw!C166</f>
        <v>0.32146341463414635</v>
      </c>
      <c r="FJ3">
        <f>raw!C167</f>
        <v>0.22634146341463413</v>
      </c>
      <c r="FK3">
        <f>raw!C168</f>
        <v>-0.37861788617886183</v>
      </c>
      <c r="FL3">
        <f>raw!C169</f>
        <v>-0.12853658536585366</v>
      </c>
      <c r="FM3">
        <f>raw!C170</f>
        <v>8.5243902439024383E-2</v>
      </c>
      <c r="FN3">
        <f>raw!C171</f>
        <v>-9.707317073170732E-2</v>
      </c>
      <c r="FO3">
        <f>raw!C172</f>
        <v>-2.5941463414634143</v>
      </c>
      <c r="FP3">
        <f>raw!C173</f>
        <v>-0.39195121951219508</v>
      </c>
      <c r="FQ3">
        <f>raw!C174</f>
        <v>0.20085365853658535</v>
      </c>
      <c r="FR3">
        <f>raw!C175</f>
        <v>-0.81170731707317079</v>
      </c>
      <c r="FS3">
        <f>raw!C176</f>
        <v>4.487804878048781E-2</v>
      </c>
      <c r="FT3">
        <f>raw!C177</f>
        <v>9.4308943089430899E-2</v>
      </c>
      <c r="FU3">
        <f>raw!C178</f>
        <v>-0.1248780487804878</v>
      </c>
      <c r="FV3">
        <f>raw!C179</f>
        <v>-3.5772357723577236E-3</v>
      </c>
      <c r="FW3">
        <f>raw!C180</f>
        <v>0</v>
      </c>
      <c r="FX3">
        <f>raw!C181</f>
        <v>0</v>
      </c>
      <c r="FY3">
        <f>raw!C182</f>
        <v>0</v>
      </c>
      <c r="FZ3">
        <f>raw!C183</f>
        <v>0</v>
      </c>
      <c r="GA3">
        <f>raw!C184</f>
        <v>0</v>
      </c>
      <c r="GB3">
        <f>raw!C185</f>
        <v>0</v>
      </c>
      <c r="GC3">
        <f>raw!C186</f>
        <v>0</v>
      </c>
      <c r="GD3">
        <f>raw!C187</f>
        <v>0</v>
      </c>
      <c r="GE3">
        <f>raw!C188</f>
        <v>0</v>
      </c>
      <c r="GF3">
        <f>raw!C189</f>
        <v>0</v>
      </c>
      <c r="GG3">
        <f>raw!C190</f>
        <v>0</v>
      </c>
      <c r="GH3">
        <f>raw!C191</f>
        <v>0</v>
      </c>
      <c r="GI3">
        <f>raw!C192</f>
        <v>0</v>
      </c>
      <c r="GJ3">
        <f>raw!C193</f>
        <v>0</v>
      </c>
      <c r="GK3">
        <f>raw!C194</f>
        <v>0</v>
      </c>
      <c r="GL3">
        <f>raw!C195</f>
        <v>0</v>
      </c>
      <c r="GM3">
        <f>raw!C196</f>
        <v>0</v>
      </c>
      <c r="GN3">
        <f>raw!C197</f>
        <v>0</v>
      </c>
      <c r="GO3">
        <f>raw!C198</f>
        <v>0</v>
      </c>
      <c r="GP3">
        <f>raw!C199</f>
        <v>0</v>
      </c>
      <c r="GQ3">
        <f>raw!C200</f>
        <v>0</v>
      </c>
      <c r="GR3">
        <f>raw!C201</f>
        <v>0</v>
      </c>
      <c r="GS3">
        <f>raw!C202</f>
        <v>0</v>
      </c>
      <c r="GT3">
        <f>raw!C203</f>
        <v>0</v>
      </c>
      <c r="GU3">
        <f>raw!C204</f>
        <v>0</v>
      </c>
      <c r="GV3">
        <f>raw!C205</f>
        <v>0</v>
      </c>
      <c r="GW3">
        <f>raw!C206</f>
        <v>0</v>
      </c>
      <c r="GX3">
        <f>raw!C207</f>
        <v>0</v>
      </c>
      <c r="GY3">
        <f>raw!C208</f>
        <v>0</v>
      </c>
      <c r="GZ3">
        <f>raw!C209</f>
        <v>0</v>
      </c>
      <c r="HA3">
        <f>raw!C210</f>
        <v>0</v>
      </c>
      <c r="HB3">
        <f>raw!C211</f>
        <v>0</v>
      </c>
      <c r="HC3">
        <f>raw!C212</f>
        <v>0</v>
      </c>
      <c r="HD3">
        <f>raw!C213</f>
        <v>0</v>
      </c>
      <c r="HE3">
        <f>raw!C214</f>
        <v>0</v>
      </c>
      <c r="HF3">
        <f>raw!C215</f>
        <v>0</v>
      </c>
      <c r="HG3">
        <f>raw!C216</f>
        <v>0</v>
      </c>
      <c r="HH3">
        <f>raw!C217</f>
        <v>0</v>
      </c>
      <c r="HI3">
        <f>raw!C218</f>
        <v>0</v>
      </c>
      <c r="HJ3">
        <f>raw!C219</f>
        <v>0</v>
      </c>
      <c r="HK3">
        <f>raw!C220</f>
        <v>0</v>
      </c>
      <c r="HL3">
        <f>raw!C221</f>
        <v>0</v>
      </c>
      <c r="HM3">
        <f>raw!C222</f>
        <v>0</v>
      </c>
      <c r="HN3">
        <f>raw!C223</f>
        <v>0</v>
      </c>
      <c r="HO3">
        <f>raw!C224</f>
        <v>0</v>
      </c>
      <c r="HP3">
        <f>raw!C225</f>
        <v>0</v>
      </c>
      <c r="HQ3">
        <f>raw!C226</f>
        <v>0</v>
      </c>
      <c r="HR3">
        <f>raw!C227</f>
        <v>0</v>
      </c>
      <c r="HS3">
        <f>raw!C228</f>
        <v>0</v>
      </c>
      <c r="HT3">
        <f>raw!C229</f>
        <v>0</v>
      </c>
      <c r="HU3">
        <f>raw!C230</f>
        <v>0</v>
      </c>
      <c r="HV3">
        <f>raw!C231</f>
        <v>0</v>
      </c>
      <c r="HW3">
        <f>raw!C232</f>
        <v>0</v>
      </c>
      <c r="HX3">
        <f>raw!C233</f>
        <v>0</v>
      </c>
      <c r="HY3">
        <f>raw!C234</f>
        <v>0</v>
      </c>
      <c r="HZ3">
        <f>raw!C235</f>
        <v>0</v>
      </c>
      <c r="IA3">
        <f>raw!C236</f>
        <v>0</v>
      </c>
      <c r="IB3">
        <f>raw!C237</f>
        <v>0</v>
      </c>
      <c r="IC3">
        <f>raw!C238</f>
        <v>0</v>
      </c>
      <c r="ID3">
        <f>raw!C239</f>
        <v>0</v>
      </c>
      <c r="IE3">
        <f>raw!C240</f>
        <v>0</v>
      </c>
      <c r="IF3">
        <f>raw!C241</f>
        <v>0</v>
      </c>
      <c r="IG3">
        <f>raw!C242</f>
        <v>0</v>
      </c>
      <c r="IH3">
        <f>raw!C243</f>
        <v>0</v>
      </c>
    </row>
    <row r="4" spans="1:242" x14ac:dyDescent="0.3">
      <c r="A4" t="str">
        <f>raw!D2</f>
        <v>z3PM</v>
      </c>
      <c r="B4">
        <f>raw!D3</f>
        <v>-0.41483739837398376</v>
      </c>
      <c r="C4">
        <f>raw!D4</f>
        <v>3.406219512195122</v>
      </c>
      <c r="D4">
        <f>raw!D5</f>
        <v>1.0359756097560975</v>
      </c>
      <c r="E4">
        <f>raw!D6</f>
        <v>0.47756097560975602</v>
      </c>
      <c r="F4">
        <f>raw!D7</f>
        <v>2.3917073170731706</v>
      </c>
      <c r="G4">
        <f>raw!D8</f>
        <v>0.65235772357723576</v>
      </c>
      <c r="H4">
        <f>raw!D9</f>
        <v>0.89170731707317075</v>
      </c>
      <c r="I4">
        <f>raw!D10</f>
        <v>1.357560975609756</v>
      </c>
      <c r="J4">
        <f>raw!D11</f>
        <v>-0.83109756097560972</v>
      </c>
      <c r="K4">
        <f>raw!D12</f>
        <v>-0.9258536585365853</v>
      </c>
      <c r="L4">
        <f>raw!D13</f>
        <v>-0.67626016260162602</v>
      </c>
      <c r="M4">
        <f>raw!D14</f>
        <v>1.6536585365853658</v>
      </c>
      <c r="N4">
        <f>raw!D15</f>
        <v>1.8682113821138211</v>
      </c>
      <c r="O4">
        <f>raw!D16</f>
        <v>0.86313008130081292</v>
      </c>
      <c r="P4">
        <f>raw!D17</f>
        <v>-1.3430894308943089</v>
      </c>
      <c r="Q4">
        <f>raw!D18</f>
        <v>0.33317073170731704</v>
      </c>
      <c r="R4">
        <f>raw!D19</f>
        <v>1.1926829268292682</v>
      </c>
      <c r="S4">
        <f>raw!D20</f>
        <v>-1.841951219512195</v>
      </c>
      <c r="T4">
        <f>raw!D21</f>
        <v>0.42097560975609755</v>
      </c>
      <c r="U4">
        <f>raw!D22</f>
        <v>-1.8131707317073171</v>
      </c>
      <c r="V4">
        <f>raw!D23</f>
        <v>-0.3069918699186992</v>
      </c>
      <c r="W4">
        <f>raw!D24</f>
        <v>-0.3069918699186992</v>
      </c>
      <c r="X4">
        <f>raw!D25</f>
        <v>0.20780487804878051</v>
      </c>
      <c r="Y4">
        <f>raw!D26</f>
        <v>-1.8131707317073171</v>
      </c>
      <c r="Z4">
        <f>raw!D27</f>
        <v>-0.46020325203252033</v>
      </c>
      <c r="AA4">
        <f>raw!D28</f>
        <v>-1.8203658536585368</v>
      </c>
      <c r="AB4">
        <f>raw!D29</f>
        <v>0.10552845528455287</v>
      </c>
      <c r="AC4">
        <f>raw!D30</f>
        <v>-1.6570731707317075</v>
      </c>
      <c r="AD4">
        <f>raw!D31</f>
        <v>0.21731707317073168</v>
      </c>
      <c r="AE4">
        <f>raw!D32</f>
        <v>1.2788617886178861</v>
      </c>
      <c r="AF4">
        <f>raw!D33</f>
        <v>-1.0360975609756098</v>
      </c>
      <c r="AG4">
        <f>raw!D34</f>
        <v>0.76878048780487807</v>
      </c>
      <c r="AH4">
        <f>raw!D35</f>
        <v>-1.8707317073170733</v>
      </c>
      <c r="AI4">
        <f>raw!D36</f>
        <v>-1.6213008130081301</v>
      </c>
      <c r="AJ4">
        <f>raw!D37</f>
        <v>1.8227642276422764</v>
      </c>
      <c r="AK4">
        <f>raw!D38</f>
        <v>-0.46991869918699192</v>
      </c>
      <c r="AL4">
        <f>raw!D39</f>
        <v>0.56414634146341458</v>
      </c>
      <c r="AM4">
        <f>raw!D40</f>
        <v>1.5637398373983742</v>
      </c>
      <c r="AN4">
        <f>raw!D41</f>
        <v>0.29439024390243901</v>
      </c>
      <c r="AO4">
        <f>raw!D42</f>
        <v>0.76747967479674795</v>
      </c>
      <c r="AP4">
        <f>raw!D43</f>
        <v>1.122439024390244</v>
      </c>
      <c r="AQ4">
        <f>raw!D44</f>
        <v>1.6692682926829268</v>
      </c>
      <c r="AR4">
        <f>raw!D45</f>
        <v>0.86414634146341474</v>
      </c>
      <c r="AS4">
        <f>raw!D46</f>
        <v>0.75060975609756087</v>
      </c>
      <c r="AT4">
        <f>raw!D47</f>
        <v>0.22772357723577236</v>
      </c>
      <c r="AU4">
        <f>raw!D48</f>
        <v>0.49439024390243902</v>
      </c>
      <c r="AV4">
        <f>raw!D49</f>
        <v>0.46276422764227643</v>
      </c>
      <c r="AW4">
        <f>raw!D50</f>
        <v>-0.8504065040650407</v>
      </c>
      <c r="AX4">
        <f>raw!D51</f>
        <v>-1.8059756097560977</v>
      </c>
      <c r="AY4">
        <f>raw!D52</f>
        <v>1.5447154471544711E-2</v>
      </c>
      <c r="AZ4">
        <f>raw!D53</f>
        <v>0.53544715447154478</v>
      </c>
      <c r="BA4">
        <f>raw!D54</f>
        <v>1.4772357723577236</v>
      </c>
      <c r="BB4">
        <f>raw!D55</f>
        <v>-0.7117073170731707</v>
      </c>
      <c r="BC4">
        <f>raw!D56</f>
        <v>1.2446341463414634</v>
      </c>
      <c r="BD4">
        <f>raw!D57</f>
        <v>0.82650406504065055</v>
      </c>
      <c r="BE4">
        <f>raw!D58</f>
        <v>0.21609756097560975</v>
      </c>
      <c r="BF4">
        <f>raw!D59</f>
        <v>-1.4568292682926829</v>
      </c>
      <c r="BG4">
        <f>raw!D60</f>
        <v>-1.5168292682926827</v>
      </c>
      <c r="BH4">
        <f>raw!D61</f>
        <v>1.3274390243902439</v>
      </c>
      <c r="BI4">
        <f>raw!D62</f>
        <v>0.73967479674796743</v>
      </c>
      <c r="BJ4">
        <f>raw!D63</f>
        <v>-1.3831707317073172</v>
      </c>
      <c r="BK4">
        <f>raw!D64</f>
        <v>0.29414634146341467</v>
      </c>
      <c r="BL4">
        <f>raw!D65</f>
        <v>-7.8861788617886189E-2</v>
      </c>
      <c r="BM4">
        <f>raw!D66</f>
        <v>-0.43170731707317067</v>
      </c>
      <c r="BN4">
        <f>raw!D67</f>
        <v>-1.8995121951219514</v>
      </c>
      <c r="BO4">
        <f>raw!D68</f>
        <v>-1.3047154471544715</v>
      </c>
      <c r="BP4">
        <f>raw!D69</f>
        <v>-1.8491463414634146</v>
      </c>
      <c r="BQ4">
        <f>raw!D70</f>
        <v>2.4634146341463409E-2</v>
      </c>
      <c r="BR4">
        <f>raw!D71</f>
        <v>0.27186991869918703</v>
      </c>
      <c r="BS4">
        <f>raw!D72</f>
        <v>0.99548780487804867</v>
      </c>
      <c r="BT4">
        <f>raw!D73</f>
        <v>0.9209756097560976</v>
      </c>
      <c r="BU4">
        <f>raw!D74</f>
        <v>-1.2553658536585366</v>
      </c>
      <c r="BV4">
        <f>raw!D75</f>
        <v>-0.40191056910569112</v>
      </c>
      <c r="BW4">
        <f>raw!D76</f>
        <v>-0.36304878048780487</v>
      </c>
      <c r="BX4">
        <f>raw!D77</f>
        <v>-1.0723577235772357</v>
      </c>
      <c r="BY4">
        <f>raw!D78</f>
        <v>-1.7114634146341463</v>
      </c>
      <c r="BZ4">
        <f>raw!D79</f>
        <v>-1.4634146341463428E-3</v>
      </c>
      <c r="CA4">
        <f>raw!D80</f>
        <v>-1.54</v>
      </c>
      <c r="CB4">
        <f>raw!D81</f>
        <v>0.90772357723577246</v>
      </c>
      <c r="CC4">
        <f>raw!D82</f>
        <v>3.9674796747967506E-2</v>
      </c>
      <c r="CD4">
        <f>raw!D83</f>
        <v>-0.14390243902439023</v>
      </c>
      <c r="CE4">
        <f>raw!D84</f>
        <v>-1.856341463414634</v>
      </c>
      <c r="CF4">
        <f>raw!D85</f>
        <v>-0.51231707317073172</v>
      </c>
      <c r="CG4">
        <f>raw!D86</f>
        <v>0.71536585365853655</v>
      </c>
      <c r="CH4">
        <f>raw!D87</f>
        <v>0.4170731707317073</v>
      </c>
      <c r="CI4">
        <f>raw!D88</f>
        <v>1.0068292682926829</v>
      </c>
      <c r="CJ4">
        <f>raw!D89</f>
        <v>-0.16804878048780489</v>
      </c>
      <c r="CK4">
        <f>raw!D90</f>
        <v>0.13170731707317074</v>
      </c>
      <c r="CL4">
        <f>raw!D91</f>
        <v>2.2746341463414632</v>
      </c>
      <c r="CM4">
        <f>raw!D92</f>
        <v>1.4746341463414634</v>
      </c>
      <c r="CN4">
        <f>raw!D93</f>
        <v>0.65369918699186991</v>
      </c>
      <c r="CO4">
        <f>raw!D94</f>
        <v>-0.54764227642276431</v>
      </c>
      <c r="CP4">
        <f>raw!D95</f>
        <v>-1.6278048780487806</v>
      </c>
      <c r="CQ4">
        <f>raw!D96</f>
        <v>-0.10060975609756098</v>
      </c>
      <c r="CR4">
        <f>raw!D97</f>
        <v>1.5065853658536585</v>
      </c>
      <c r="CS4">
        <f>raw!D98</f>
        <v>-0.36073170731707316</v>
      </c>
      <c r="CT4">
        <f>raw!D99</f>
        <v>3.5813008130081314E-2</v>
      </c>
      <c r="CU4">
        <f>raw!D100</f>
        <v>-0.42951219512195121</v>
      </c>
      <c r="CV4">
        <f>raw!D101</f>
        <v>-0.34731707317073168</v>
      </c>
      <c r="CW4">
        <f>raw!D102</f>
        <v>0.87081300813008133</v>
      </c>
      <c r="CX4">
        <f>raw!D103</f>
        <v>-0.45609756097560977</v>
      </c>
      <c r="CY4">
        <f>raw!D104</f>
        <v>0.49556910569105705</v>
      </c>
      <c r="CZ4">
        <f>raw!D105</f>
        <v>-1.8635365853658536</v>
      </c>
      <c r="DA4">
        <f>raw!D106</f>
        <v>-0.8504065040650407</v>
      </c>
      <c r="DB4">
        <f>raw!D107</f>
        <v>0.6878861788617886</v>
      </c>
      <c r="DC4">
        <f>raw!D108</f>
        <v>-1.5566666666666666</v>
      </c>
      <c r="DD4">
        <f>raw!D109</f>
        <v>0.91040650406504076</v>
      </c>
      <c r="DE4">
        <f>raw!D110</f>
        <v>1.394146341463415</v>
      </c>
      <c r="DF4">
        <f>raw!D111</f>
        <v>1.225609756097561</v>
      </c>
      <c r="DG4">
        <f>raw!D112</f>
        <v>-0.64243902439024381</v>
      </c>
      <c r="DH4">
        <f>raw!D113</f>
        <v>-1.8707317073170733</v>
      </c>
      <c r="DI4">
        <f>raw!D114</f>
        <v>-1.7669918699186991</v>
      </c>
      <c r="DJ4">
        <f>raw!D115</f>
        <v>-0.58813008130081301</v>
      </c>
      <c r="DK4">
        <f>raw!D116</f>
        <v>-0.88991869918699185</v>
      </c>
      <c r="DL4">
        <f>raw!D117</f>
        <v>-0.83756097560975606</v>
      </c>
      <c r="DM4">
        <f>raw!D118</f>
        <v>-1.7915853658536585</v>
      </c>
      <c r="DN4">
        <f>raw!D119</f>
        <v>0.84268292682926838</v>
      </c>
      <c r="DO4">
        <f>raw!D120</f>
        <v>-1.1989024390243901</v>
      </c>
      <c r="DP4">
        <f>raw!D121</f>
        <v>0.11268292682926828</v>
      </c>
      <c r="DQ4">
        <f>raw!D122</f>
        <v>-1.3721951219512194</v>
      </c>
      <c r="DR4">
        <f>raw!D123</f>
        <v>-1.5519512195121949</v>
      </c>
      <c r="DS4">
        <f>raw!D124</f>
        <v>-0.29121951219512193</v>
      </c>
      <c r="DT4">
        <f>raw!D125</f>
        <v>0.30292682926829267</v>
      </c>
      <c r="DU4">
        <f>raw!D126</f>
        <v>-2.6016260162601279E-3</v>
      </c>
      <c r="DV4">
        <f>raw!D127</f>
        <v>-1.5398780487804877</v>
      </c>
      <c r="DW4">
        <f>raw!D128</f>
        <v>-1.8707317073170733</v>
      </c>
      <c r="DX4">
        <f>raw!D129</f>
        <v>-0.81447154471544714</v>
      </c>
      <c r="DY4">
        <f>raw!D130</f>
        <v>1.4063414634146341</v>
      </c>
      <c r="DZ4">
        <f>raw!D131</f>
        <v>0.15577235772357728</v>
      </c>
      <c r="EA4">
        <f>raw!D132</f>
        <v>0.1917886178861789</v>
      </c>
      <c r="EB4">
        <f>raw!D133</f>
        <v>1.5641056910569104</v>
      </c>
      <c r="EC4">
        <f>raw!D134</f>
        <v>1.7764227642276422</v>
      </c>
      <c r="ED4">
        <f>raw!D135</f>
        <v>0.15186991869918701</v>
      </c>
      <c r="EE4">
        <f>raw!D136</f>
        <v>-0.74</v>
      </c>
      <c r="EF4">
        <f>raw!D137</f>
        <v>-0.96341463414634154</v>
      </c>
      <c r="EG4">
        <f>raw!D138</f>
        <v>-0.37036585365853658</v>
      </c>
      <c r="EH4">
        <f>raw!D139</f>
        <v>-0.25617886178861793</v>
      </c>
      <c r="EI4">
        <f>raw!D140</f>
        <v>0.40211382113821142</v>
      </c>
      <c r="EJ4">
        <f>raw!D141</f>
        <v>-0.98004065040650412</v>
      </c>
      <c r="EK4">
        <f>raw!D142</f>
        <v>-0.35109756097560973</v>
      </c>
      <c r="EL4">
        <f>raw!D143</f>
        <v>-0.6079674796747967</v>
      </c>
      <c r="EM4">
        <f>raw!D144</f>
        <v>7.4634146341463425E-2</v>
      </c>
      <c r="EN4">
        <f>raw!D145</f>
        <v>-1.1185365853658538</v>
      </c>
      <c r="EO4">
        <f>raw!D146</f>
        <v>0.78743902439024394</v>
      </c>
      <c r="EP4">
        <f>raw!D147</f>
        <v>-1.2609756097560976</v>
      </c>
      <c r="EQ4">
        <f>raw!D148</f>
        <v>-0.39333333333333331</v>
      </c>
      <c r="ER4">
        <f>raw!D149</f>
        <v>-0.33979674796747972</v>
      </c>
      <c r="ES4">
        <f>raw!D150</f>
        <v>6.0162601626016221E-3</v>
      </c>
      <c r="ET4">
        <f>raw!D151</f>
        <v>-1.6756097560975609</v>
      </c>
      <c r="EU4">
        <f>raw!D152</f>
        <v>0.43609756097560975</v>
      </c>
      <c r="EV4">
        <f>raw!D153</f>
        <v>7.4146341463414617E-2</v>
      </c>
      <c r="EW4">
        <f>raw!D154</f>
        <v>0.14609756097560977</v>
      </c>
      <c r="EX4">
        <f>raw!D155</f>
        <v>-1.0287804878048781</v>
      </c>
      <c r="EY4">
        <f>raw!D156</f>
        <v>-1.609756097560977E-2</v>
      </c>
      <c r="EZ4">
        <f>raw!D157</f>
        <v>0.72910569105691059</v>
      </c>
      <c r="FA4">
        <f>raw!D158</f>
        <v>0.84747967479674813</v>
      </c>
      <c r="FB4">
        <f>raw!D159</f>
        <v>-0.63841463414634148</v>
      </c>
      <c r="FC4">
        <f>raw!D160</f>
        <v>-0.71723577235772362</v>
      </c>
      <c r="FD4">
        <f>raw!D161</f>
        <v>-0.67626016260162602</v>
      </c>
      <c r="FE4">
        <f>raw!D162</f>
        <v>1.0262601626016261</v>
      </c>
      <c r="FF4">
        <f>raw!D163</f>
        <v>-0.44983739837398362</v>
      </c>
      <c r="FG4">
        <f>raw!D164</f>
        <v>-1.3331707317073169</v>
      </c>
      <c r="FH4">
        <f>raw!D165</f>
        <v>-0.97170731707317071</v>
      </c>
      <c r="FI4">
        <f>raw!D166</f>
        <v>0.11268292682926828</v>
      </c>
      <c r="FJ4">
        <f>raw!D167</f>
        <v>-0.67682926829268286</v>
      </c>
      <c r="FK4">
        <f>raw!D168</f>
        <v>0.36861788617886182</v>
      </c>
      <c r="FL4">
        <f>raw!D169</f>
        <v>0.47365853658536589</v>
      </c>
      <c r="FM4">
        <f>raw!D170</f>
        <v>0.67012195121951212</v>
      </c>
      <c r="FN4">
        <f>raw!D171</f>
        <v>0.18878048780487805</v>
      </c>
      <c r="FO4">
        <f>raw!D172</f>
        <v>-1.8779268292682925</v>
      </c>
      <c r="FP4">
        <f>raw!D173</f>
        <v>-0.97170731707317071</v>
      </c>
      <c r="FQ4">
        <f>raw!D174</f>
        <v>0.21731707317073168</v>
      </c>
      <c r="FR4">
        <f>raw!D175</f>
        <v>-1.0227642276422764</v>
      </c>
      <c r="FS4">
        <f>raw!D176</f>
        <v>-0.44666666666666666</v>
      </c>
      <c r="FT4">
        <f>raw!D177</f>
        <v>0.47967479674796754</v>
      </c>
      <c r="FU4">
        <f>raw!D178</f>
        <v>-1.1445528455284553</v>
      </c>
      <c r="FV4">
        <f>raw!D179</f>
        <v>-1.9282926829268292</v>
      </c>
      <c r="FW4">
        <f>raw!D180</f>
        <v>0</v>
      </c>
      <c r="FX4">
        <f>raw!D181</f>
        <v>0</v>
      </c>
      <c r="FY4">
        <f>raw!D182</f>
        <v>0</v>
      </c>
      <c r="FZ4">
        <f>raw!D183</f>
        <v>0</v>
      </c>
      <c r="GA4">
        <f>raw!D184</f>
        <v>0</v>
      </c>
      <c r="GB4">
        <f>raw!D185</f>
        <v>0</v>
      </c>
      <c r="GC4">
        <f>raw!D186</f>
        <v>0</v>
      </c>
      <c r="GD4">
        <f>raw!D187</f>
        <v>0</v>
      </c>
      <c r="GE4">
        <f>raw!D188</f>
        <v>0</v>
      </c>
      <c r="GF4">
        <f>raw!D189</f>
        <v>0</v>
      </c>
      <c r="GG4">
        <f>raw!D190</f>
        <v>0</v>
      </c>
      <c r="GH4">
        <f>raw!D191</f>
        <v>0</v>
      </c>
      <c r="GI4">
        <f>raw!D192</f>
        <v>0</v>
      </c>
      <c r="GJ4">
        <f>raw!D193</f>
        <v>0</v>
      </c>
      <c r="GK4">
        <f>raw!D194</f>
        <v>0</v>
      </c>
      <c r="GL4">
        <f>raw!D195</f>
        <v>0</v>
      </c>
      <c r="GM4">
        <f>raw!D196</f>
        <v>0</v>
      </c>
      <c r="GN4">
        <f>raw!D197</f>
        <v>0</v>
      </c>
      <c r="GO4">
        <f>raw!D198</f>
        <v>0</v>
      </c>
      <c r="GP4">
        <f>raw!D199</f>
        <v>0</v>
      </c>
      <c r="GQ4">
        <f>raw!D200</f>
        <v>0</v>
      </c>
      <c r="GR4">
        <f>raw!D201</f>
        <v>0</v>
      </c>
      <c r="GS4">
        <f>raw!D202</f>
        <v>0</v>
      </c>
      <c r="GT4">
        <f>raw!D203</f>
        <v>0</v>
      </c>
      <c r="GU4">
        <f>raw!D204</f>
        <v>0</v>
      </c>
      <c r="GV4">
        <f>raw!D205</f>
        <v>0</v>
      </c>
      <c r="GW4">
        <f>raw!D206</f>
        <v>0</v>
      </c>
      <c r="GX4">
        <f>raw!D207</f>
        <v>0</v>
      </c>
      <c r="GY4">
        <f>raw!D208</f>
        <v>0</v>
      </c>
      <c r="GZ4">
        <f>raw!D209</f>
        <v>0</v>
      </c>
      <c r="HA4">
        <f>raw!D210</f>
        <v>0</v>
      </c>
      <c r="HB4">
        <f>raw!D211</f>
        <v>0</v>
      </c>
      <c r="HC4">
        <f>raw!D212</f>
        <v>0</v>
      </c>
      <c r="HD4">
        <f>raw!D213</f>
        <v>0</v>
      </c>
      <c r="HE4">
        <f>raw!D214</f>
        <v>0</v>
      </c>
      <c r="HF4">
        <f>raw!D215</f>
        <v>0</v>
      </c>
      <c r="HG4">
        <f>raw!D216</f>
        <v>0</v>
      </c>
      <c r="HH4">
        <f>raw!D217</f>
        <v>0</v>
      </c>
      <c r="HI4">
        <f>raw!D218</f>
        <v>0</v>
      </c>
      <c r="HJ4">
        <f>raw!D219</f>
        <v>0</v>
      </c>
      <c r="HK4">
        <f>raw!D220</f>
        <v>0</v>
      </c>
      <c r="HL4">
        <f>raw!D221</f>
        <v>0</v>
      </c>
      <c r="HM4">
        <f>raw!D222</f>
        <v>0</v>
      </c>
      <c r="HN4">
        <f>raw!D223</f>
        <v>0</v>
      </c>
      <c r="HO4">
        <f>raw!D224</f>
        <v>0</v>
      </c>
      <c r="HP4">
        <f>raw!D225</f>
        <v>0</v>
      </c>
      <c r="HQ4">
        <f>raw!D226</f>
        <v>0</v>
      </c>
      <c r="HR4">
        <f>raw!D227</f>
        <v>0</v>
      </c>
      <c r="HS4">
        <f>raw!D228</f>
        <v>0</v>
      </c>
      <c r="HT4">
        <f>raw!D229</f>
        <v>0</v>
      </c>
      <c r="HU4">
        <f>raw!D230</f>
        <v>0</v>
      </c>
      <c r="HV4">
        <f>raw!D231</f>
        <v>0</v>
      </c>
      <c r="HW4">
        <f>raw!D232</f>
        <v>0</v>
      </c>
      <c r="HX4">
        <f>raw!D233</f>
        <v>0</v>
      </c>
      <c r="HY4">
        <f>raw!D234</f>
        <v>0</v>
      </c>
      <c r="HZ4">
        <f>raw!D235</f>
        <v>0</v>
      </c>
      <c r="IA4">
        <f>raw!D236</f>
        <v>0</v>
      </c>
      <c r="IB4">
        <f>raw!D237</f>
        <v>0</v>
      </c>
      <c r="IC4">
        <f>raw!D238</f>
        <v>0</v>
      </c>
      <c r="ID4">
        <f>raw!D239</f>
        <v>0</v>
      </c>
      <c r="IE4">
        <f>raw!D240</f>
        <v>0</v>
      </c>
      <c r="IF4">
        <f>raw!D241</f>
        <v>0</v>
      </c>
      <c r="IG4">
        <f>raw!D242</f>
        <v>0</v>
      </c>
      <c r="IH4">
        <f>raw!D243</f>
        <v>0</v>
      </c>
    </row>
    <row r="5" spans="1:242" x14ac:dyDescent="0.3">
      <c r="A5" t="str">
        <f>raw!E2</f>
        <v>zPTS</v>
      </c>
      <c r="B5">
        <f>raw!E3</f>
        <v>2.1780894308943091</v>
      </c>
      <c r="C5">
        <f>raw!E4</f>
        <v>2.5060975609756095</v>
      </c>
      <c r="D5">
        <f>raw!E5</f>
        <v>1.5132520325203251</v>
      </c>
      <c r="E5">
        <f>raw!E6</f>
        <v>1.7143089430894309</v>
      </c>
      <c r="F5">
        <f>raw!E7</f>
        <v>2.161463414634146</v>
      </c>
      <c r="G5">
        <f>raw!E8</f>
        <v>1.5856910569105691</v>
      </c>
      <c r="H5">
        <f>raw!E9</f>
        <v>2.7084146341463415</v>
      </c>
      <c r="I5">
        <f>raw!E10</f>
        <v>2.0443902439024391</v>
      </c>
      <c r="J5">
        <f>raw!E11</f>
        <v>1.6194715447154471</v>
      </c>
      <c r="K5">
        <f>raw!E12</f>
        <v>1.2661382113821138</v>
      </c>
      <c r="L5">
        <f>raw!E13</f>
        <v>2.1279674796747967</v>
      </c>
      <c r="M5">
        <f>raw!E14</f>
        <v>0.84243902439024398</v>
      </c>
      <c r="N5">
        <f>raw!E15</f>
        <v>1.6829268292682926</v>
      </c>
      <c r="O5">
        <f>raw!E16</f>
        <v>1.2657317073170731</v>
      </c>
      <c r="P5">
        <f>raw!E17</f>
        <v>0.93333333333333335</v>
      </c>
      <c r="Q5">
        <f>raw!E18</f>
        <v>1.0492682926829269</v>
      </c>
      <c r="R5">
        <f>raw!E19</f>
        <v>0.88134146341463415</v>
      </c>
      <c r="S5">
        <f>raw!E20</f>
        <v>0.10829268292682928</v>
      </c>
      <c r="T5">
        <f>raw!E21</f>
        <v>0.74617886178861781</v>
      </c>
      <c r="U5">
        <f>raw!E22</f>
        <v>0.73707317073170731</v>
      </c>
      <c r="V5">
        <f>raw!E23</f>
        <v>-0.2946341463414634</v>
      </c>
      <c r="W5">
        <f>raw!E24</f>
        <v>0.2426016260162602</v>
      </c>
      <c r="X5">
        <f>raw!E25</f>
        <v>0.49048780487804877</v>
      </c>
      <c r="Y5">
        <f>raw!E26</f>
        <v>7.3658536585365864E-2</v>
      </c>
      <c r="Z5">
        <f>raw!E27</f>
        <v>0.84288617886178863</v>
      </c>
      <c r="AA5">
        <f>raw!E28</f>
        <v>0.1433739837398374</v>
      </c>
      <c r="AB5">
        <f>raw!E29</f>
        <v>0.49203252032520317</v>
      </c>
      <c r="AC5">
        <f>raw!E30</f>
        <v>0.27853658536585368</v>
      </c>
      <c r="AD5">
        <f>raw!E31</f>
        <v>1.413170731707317</v>
      </c>
      <c r="AE5">
        <f>raw!E32</f>
        <v>2.1933333333333329</v>
      </c>
      <c r="AF5">
        <f>raw!E33</f>
        <v>0.83739837398373984</v>
      </c>
      <c r="AG5">
        <f>raw!E34</f>
        <v>1.7224390243902441</v>
      </c>
      <c r="AH5">
        <f>raw!E35</f>
        <v>-0.7943089430894309</v>
      </c>
      <c r="AI5">
        <f>raw!E36</f>
        <v>2.1613008130081304</v>
      </c>
      <c r="AJ5">
        <f>raw!E37</f>
        <v>1.2691056910569105</v>
      </c>
      <c r="AK5">
        <f>raw!E38</f>
        <v>0.53199186991869929</v>
      </c>
      <c r="AL5">
        <f>raw!E39</f>
        <v>1.4848780487804878</v>
      </c>
      <c r="AM5">
        <f>raw!E40</f>
        <v>1.7679674796747968</v>
      </c>
      <c r="AN5">
        <f>raw!E41</f>
        <v>0.67560975609756091</v>
      </c>
      <c r="AO5">
        <f>raw!E42</f>
        <v>0.21382113821138218</v>
      </c>
      <c r="AP5">
        <f>raw!E43</f>
        <v>1.6048780487804879</v>
      </c>
      <c r="AQ5">
        <f>raw!E44</f>
        <v>1.8639024390243906</v>
      </c>
      <c r="AR5">
        <f>raw!E45</f>
        <v>0.3953658536585366</v>
      </c>
      <c r="AS5">
        <f>raw!E46</f>
        <v>0.65048780487804891</v>
      </c>
      <c r="AT5">
        <f>raw!E47</f>
        <v>-1.8780487804878024E-2</v>
      </c>
      <c r="AU5">
        <f>raw!E48</f>
        <v>1.5571544715447154</v>
      </c>
      <c r="AV5">
        <f>raw!E49</f>
        <v>0.95947154471544738</v>
      </c>
      <c r="AW5">
        <f>raw!E50</f>
        <v>0.34780487804878057</v>
      </c>
      <c r="AX5">
        <f>raw!E51</f>
        <v>-0.59439024390243911</v>
      </c>
      <c r="AY5">
        <f>raw!E52</f>
        <v>0.6580487804878048</v>
      </c>
      <c r="AZ5">
        <f>raw!E53</f>
        <v>1.3551626016260163</v>
      </c>
      <c r="BA5">
        <f>raw!E54</f>
        <v>0.23365853658536587</v>
      </c>
      <c r="BB5">
        <f>raw!E55</f>
        <v>0.66073170731707309</v>
      </c>
      <c r="BC5">
        <f>raw!E56</f>
        <v>1.4878048780487846E-2</v>
      </c>
      <c r="BD5">
        <f>raw!E57</f>
        <v>0.18650406504065045</v>
      </c>
      <c r="BE5">
        <f>raw!E58</f>
        <v>1.8785365853658536</v>
      </c>
      <c r="BF5">
        <f>raw!E59</f>
        <v>4.3414634146341502E-2</v>
      </c>
      <c r="BG5">
        <f>raw!E60</f>
        <v>0.12646341463414634</v>
      </c>
      <c r="BH5">
        <f>raw!E61</f>
        <v>0.87203252032520329</v>
      </c>
      <c r="BI5">
        <f>raw!E62</f>
        <v>0.86390243902439046</v>
      </c>
      <c r="BJ5">
        <f>raw!E63</f>
        <v>-0.4395528455284553</v>
      </c>
      <c r="BK5">
        <f>raw!E64</f>
        <v>-0.64829268292682929</v>
      </c>
      <c r="BL5">
        <f>raw!E65</f>
        <v>0.71463414634146338</v>
      </c>
      <c r="BM5">
        <f>raw!E66</f>
        <v>-0.2946341463414634</v>
      </c>
      <c r="BN5">
        <f>raw!E67</f>
        <v>-0.84341463414634144</v>
      </c>
      <c r="BO5">
        <f>raw!E68</f>
        <v>-1.0717073170731706</v>
      </c>
      <c r="BP5">
        <f>raw!E69</f>
        <v>-0.84605691056910559</v>
      </c>
      <c r="BQ5">
        <f>raw!E70</f>
        <v>1.7931707317073171</v>
      </c>
      <c r="BR5">
        <f>raw!E71</f>
        <v>0.87991869918699195</v>
      </c>
      <c r="BS5">
        <f>raw!E72</f>
        <v>0.49634146341463414</v>
      </c>
      <c r="BT5">
        <f>raw!E73</f>
        <v>0.2426016260162602</v>
      </c>
      <c r="BU5">
        <f>raw!E74</f>
        <v>-0.71414634146341438</v>
      </c>
      <c r="BV5">
        <f>raw!E75</f>
        <v>-0.30353658536585365</v>
      </c>
      <c r="BW5">
        <f>raw!E76</f>
        <v>-0.27439024390243905</v>
      </c>
      <c r="BX5">
        <f>raw!E77</f>
        <v>-0.80178861788617883</v>
      </c>
      <c r="BY5">
        <f>raw!E78</f>
        <v>-7.7886178861788585E-2</v>
      </c>
      <c r="BZ5">
        <f>raw!E79</f>
        <v>0.82341463414634153</v>
      </c>
      <c r="CA5">
        <f>raw!E80</f>
        <v>0.89317073170731709</v>
      </c>
      <c r="CB5">
        <f>raw!E81</f>
        <v>1.1984146341463415</v>
      </c>
      <c r="CC5">
        <f>raw!E82</f>
        <v>-0.15528455284552842</v>
      </c>
      <c r="CD5">
        <f>raw!E83</f>
        <v>0.18504065040650411</v>
      </c>
      <c r="CE5">
        <f>raw!E84</f>
        <v>-1.4690243902439024</v>
      </c>
      <c r="CF5">
        <f>raw!E85</f>
        <v>-0.64646341463414614</v>
      </c>
      <c r="CG5">
        <f>raw!E86</f>
        <v>0.58056910569105691</v>
      </c>
      <c r="CH5">
        <f>raw!E87</f>
        <v>0.79487804878048784</v>
      </c>
      <c r="CI5">
        <f>raw!E88</f>
        <v>0.27170731707317075</v>
      </c>
      <c r="CJ5">
        <f>raw!E89</f>
        <v>1.4752439024390245</v>
      </c>
      <c r="CK5">
        <f>raw!E90</f>
        <v>-0.17536585365853655</v>
      </c>
      <c r="CL5">
        <f>raw!E91</f>
        <v>0.34682926829268296</v>
      </c>
      <c r="CM5">
        <f>raw!E92</f>
        <v>0.2882926829268293</v>
      </c>
      <c r="CN5">
        <f>raw!E93</f>
        <v>0.16654471544715449</v>
      </c>
      <c r="CO5">
        <f>raw!E94</f>
        <v>-0.23552845528455285</v>
      </c>
      <c r="CP5">
        <f>raw!E95</f>
        <v>-0.93121951219512189</v>
      </c>
      <c r="CQ5">
        <f>raw!E96</f>
        <v>-0.34560975609756095</v>
      </c>
      <c r="CR5">
        <f>raw!E97</f>
        <v>9.9268292682926876E-2</v>
      </c>
      <c r="CS5">
        <f>raw!E98</f>
        <v>1.0609756097560976</v>
      </c>
      <c r="CT5">
        <f>raw!E99</f>
        <v>-0.23191056910569102</v>
      </c>
      <c r="CU5">
        <f>raw!E100</f>
        <v>5.292682926829273E-2</v>
      </c>
      <c r="CV5">
        <f>raw!E101</f>
        <v>0.35747967479674803</v>
      </c>
      <c r="CW5">
        <f>raw!E102</f>
        <v>0.18223577235772359</v>
      </c>
      <c r="CX5">
        <f>raw!E103</f>
        <v>-0.67170731707317077</v>
      </c>
      <c r="CY5">
        <f>raw!E104</f>
        <v>-5.0975609756097384E-2</v>
      </c>
      <c r="CZ5">
        <f>raw!E105</f>
        <v>-0.7607723577235771</v>
      </c>
      <c r="DA5">
        <f>raw!E106</f>
        <v>-1.2291869918699188</v>
      </c>
      <c r="DB5">
        <f>raw!E107</f>
        <v>-0.69707317073170727</v>
      </c>
      <c r="DC5">
        <f>raw!E108</f>
        <v>-0.65837398373983735</v>
      </c>
      <c r="DD5">
        <f>raw!E109</f>
        <v>-0.35845528455284548</v>
      </c>
      <c r="DE5">
        <f>raw!E110</f>
        <v>0.64772357723577256</v>
      </c>
      <c r="DF5">
        <f>raw!E111</f>
        <v>0.8139024390243903</v>
      </c>
      <c r="DG5">
        <f>raw!E112</f>
        <v>0.83463414634146338</v>
      </c>
      <c r="DH5">
        <f>raw!E113</f>
        <v>-0.70943089430894313</v>
      </c>
      <c r="DI5">
        <f>raw!E114</f>
        <v>-7.7560975609756083E-2</v>
      </c>
      <c r="DJ5">
        <f>raw!E115</f>
        <v>-0.67170731707317077</v>
      </c>
      <c r="DK5">
        <f>raw!E116</f>
        <v>-0.77544715447154466</v>
      </c>
      <c r="DL5">
        <f>raw!E117</f>
        <v>-0.33609756097560972</v>
      </c>
      <c r="DM5">
        <f>raw!E118</f>
        <v>-0.5942682926829268</v>
      </c>
      <c r="DN5">
        <f>raw!E119</f>
        <v>0.31878048780487811</v>
      </c>
      <c r="DO5">
        <f>raw!E120</f>
        <v>-0.31670731707317068</v>
      </c>
      <c r="DP5">
        <f>raw!E121</f>
        <v>-0.64146341463414625</v>
      </c>
      <c r="DQ5">
        <f>raw!E122</f>
        <v>-0.78869918699186981</v>
      </c>
      <c r="DR5">
        <f>raw!E123</f>
        <v>-0.64146341463414625</v>
      </c>
      <c r="DS5">
        <f>raw!E124</f>
        <v>-2.6829268292682895E-2</v>
      </c>
      <c r="DT5">
        <f>raw!E125</f>
        <v>0.50951219512195123</v>
      </c>
      <c r="DU5">
        <f>raw!E126</f>
        <v>-0.39126016260162594</v>
      </c>
      <c r="DV5">
        <f>raw!E127</f>
        <v>-0.36756097560975609</v>
      </c>
      <c r="DW5">
        <f>raw!E128</f>
        <v>-0.16243902439024388</v>
      </c>
      <c r="DX5">
        <f>raw!E129</f>
        <v>-1.011219512195122</v>
      </c>
      <c r="DY5">
        <f>raw!E130</f>
        <v>2.4390243902439046E-2</v>
      </c>
      <c r="DZ5">
        <f>raw!E131</f>
        <v>0.35747967479674803</v>
      </c>
      <c r="EA5">
        <f>raw!E132</f>
        <v>0.41369918699187003</v>
      </c>
      <c r="EB5">
        <f>raw!E133</f>
        <v>0.60081300813008132</v>
      </c>
      <c r="EC5">
        <f>raw!E134</f>
        <v>-0.14308943089430892</v>
      </c>
      <c r="ED5">
        <f>raw!E135</f>
        <v>-0.72130081300813009</v>
      </c>
      <c r="EE5">
        <f>raw!E136</f>
        <v>-0.41414634146341461</v>
      </c>
      <c r="EF5">
        <f>raw!E137</f>
        <v>-0.71365853658536582</v>
      </c>
      <c r="EG5">
        <f>raw!E138</f>
        <v>0.16500000000000004</v>
      </c>
      <c r="EH5">
        <f>raw!E139</f>
        <v>-1.0807723577235773</v>
      </c>
      <c r="EI5">
        <f>raw!E140</f>
        <v>-0.18130081300813009</v>
      </c>
      <c r="EJ5">
        <f>raw!E141</f>
        <v>-0.2702439024390243</v>
      </c>
      <c r="EK5">
        <f>raw!E142</f>
        <v>-1.0392682926829269</v>
      </c>
      <c r="EL5">
        <f>raw!E143</f>
        <v>-0.90195121951219503</v>
      </c>
      <c r="EM5">
        <f>raw!E144</f>
        <v>0.11000000000000004</v>
      </c>
      <c r="EN5">
        <f>raw!E145</f>
        <v>-0.25756097560975594</v>
      </c>
      <c r="EO5">
        <f>raw!E146</f>
        <v>-0.11048780487804875</v>
      </c>
      <c r="EP5">
        <f>raw!E147</f>
        <v>-0.69914634146341459</v>
      </c>
      <c r="EQ5">
        <f>raw!E148</f>
        <v>-0.68796747967479677</v>
      </c>
      <c r="ER5">
        <f>raw!E149</f>
        <v>-1.0657723577235774</v>
      </c>
      <c r="ES5">
        <f>raw!E150</f>
        <v>4.504065040650404E-2</v>
      </c>
      <c r="ET5">
        <f>raw!E151</f>
        <v>-0.53682926829268285</v>
      </c>
      <c r="EU5">
        <f>raw!E152</f>
        <v>-0.27999999999999997</v>
      </c>
      <c r="EV5">
        <f>raw!E153</f>
        <v>0.70686991869918703</v>
      </c>
      <c r="EW5">
        <f>raw!E154</f>
        <v>0.45422764227642287</v>
      </c>
      <c r="EX5">
        <f>raw!E155</f>
        <v>-0.70804878048780484</v>
      </c>
      <c r="EY5">
        <f>raw!E156</f>
        <v>-0.82</v>
      </c>
      <c r="EZ5">
        <f>raw!E157</f>
        <v>-0.6495934959349593</v>
      </c>
      <c r="FA5">
        <f>raw!E158</f>
        <v>0.51243902439024391</v>
      </c>
      <c r="FB5">
        <f>raw!E159</f>
        <v>-0.9309756097560975</v>
      </c>
      <c r="FC5">
        <f>raw!E160</f>
        <v>-1.0567479674796747</v>
      </c>
      <c r="FD5">
        <f>raw!E161</f>
        <v>-4.8780487804872541E-4</v>
      </c>
      <c r="FE5">
        <f>raw!E162</f>
        <v>0.18565040650406511</v>
      </c>
      <c r="FF5">
        <f>raw!E163</f>
        <v>-0.49930894308943075</v>
      </c>
      <c r="FG5">
        <f>raw!E164</f>
        <v>-0.61292682926829256</v>
      </c>
      <c r="FH5">
        <f>raw!E165</f>
        <v>-1.0790243902439025</v>
      </c>
      <c r="FI5">
        <f>raw!E166</f>
        <v>2.4390243902439046E-2</v>
      </c>
      <c r="FJ5">
        <f>raw!E167</f>
        <v>-0.57487804878048776</v>
      </c>
      <c r="FK5">
        <f>raw!E168</f>
        <v>8.6585365853658586E-2</v>
      </c>
      <c r="FL5">
        <f>raw!E169</f>
        <v>-0.66804878048780492</v>
      </c>
      <c r="FM5">
        <f>raw!E170</f>
        <v>0.48292682926829272</v>
      </c>
      <c r="FN5">
        <f>raw!E171</f>
        <v>-0.22292682926829263</v>
      </c>
      <c r="FO5">
        <f>raw!E172</f>
        <v>-1.109390243902439</v>
      </c>
      <c r="FP5">
        <f>raw!E173</f>
        <v>-0.68902439024390238</v>
      </c>
      <c r="FQ5">
        <f>raw!E174</f>
        <v>-0.56719512195121946</v>
      </c>
      <c r="FR5">
        <f>raw!E175</f>
        <v>-0.20203252032520322</v>
      </c>
      <c r="FS5">
        <f>raw!E176</f>
        <v>-0.99235772357723584</v>
      </c>
      <c r="FT5">
        <f>raw!E177</f>
        <v>-0.53447154471544711</v>
      </c>
      <c r="FU5">
        <f>raw!E178</f>
        <v>-1.3413008130081299</v>
      </c>
      <c r="FV5">
        <f>raw!E179</f>
        <v>-1.1478048780487804</v>
      </c>
      <c r="FW5">
        <f>raw!E180</f>
        <v>0</v>
      </c>
      <c r="FX5">
        <f>raw!E181</f>
        <v>0</v>
      </c>
      <c r="FY5">
        <f>raw!E182</f>
        <v>0</v>
      </c>
      <c r="FZ5">
        <f>raw!E183</f>
        <v>0</v>
      </c>
      <c r="GA5">
        <f>raw!E184</f>
        <v>0</v>
      </c>
      <c r="GB5">
        <f>raw!E185</f>
        <v>0</v>
      </c>
      <c r="GC5">
        <f>raw!E186</f>
        <v>0</v>
      </c>
      <c r="GD5">
        <f>raw!E187</f>
        <v>0</v>
      </c>
      <c r="GE5">
        <f>raw!E188</f>
        <v>0</v>
      </c>
      <c r="GF5">
        <f>raw!E189</f>
        <v>0</v>
      </c>
      <c r="GG5">
        <f>raw!E190</f>
        <v>0</v>
      </c>
      <c r="GH5">
        <f>raw!E191</f>
        <v>0</v>
      </c>
      <c r="GI5">
        <f>raw!E192</f>
        <v>0</v>
      </c>
      <c r="GJ5">
        <f>raw!E193</f>
        <v>0</v>
      </c>
      <c r="GK5">
        <f>raw!E194</f>
        <v>0</v>
      </c>
      <c r="GL5">
        <f>raw!E195</f>
        <v>0</v>
      </c>
      <c r="GM5">
        <f>raw!E196</f>
        <v>0</v>
      </c>
      <c r="GN5">
        <f>raw!E197</f>
        <v>0</v>
      </c>
      <c r="GO5">
        <f>raw!E198</f>
        <v>0</v>
      </c>
      <c r="GP5">
        <f>raw!E199</f>
        <v>0</v>
      </c>
      <c r="GQ5">
        <f>raw!E200</f>
        <v>0</v>
      </c>
      <c r="GR5">
        <f>raw!E201</f>
        <v>0</v>
      </c>
      <c r="GS5">
        <f>raw!E202</f>
        <v>0</v>
      </c>
      <c r="GT5">
        <f>raw!E203</f>
        <v>0</v>
      </c>
      <c r="GU5">
        <f>raw!E204</f>
        <v>0</v>
      </c>
      <c r="GV5">
        <f>raw!E205</f>
        <v>0</v>
      </c>
      <c r="GW5">
        <f>raw!E206</f>
        <v>0</v>
      </c>
      <c r="GX5">
        <f>raw!E207</f>
        <v>0</v>
      </c>
      <c r="GY5">
        <f>raw!E208</f>
        <v>0</v>
      </c>
      <c r="GZ5">
        <f>raw!E209</f>
        <v>0</v>
      </c>
      <c r="HA5">
        <f>raw!E210</f>
        <v>0</v>
      </c>
      <c r="HB5">
        <f>raw!E211</f>
        <v>0</v>
      </c>
      <c r="HC5">
        <f>raw!E212</f>
        <v>0</v>
      </c>
      <c r="HD5">
        <f>raw!E213</f>
        <v>0</v>
      </c>
      <c r="HE5">
        <f>raw!E214</f>
        <v>0</v>
      </c>
      <c r="HF5">
        <f>raw!E215</f>
        <v>0</v>
      </c>
      <c r="HG5">
        <f>raw!E216</f>
        <v>0</v>
      </c>
      <c r="HH5">
        <f>raw!E217</f>
        <v>0</v>
      </c>
      <c r="HI5">
        <f>raw!E218</f>
        <v>0</v>
      </c>
      <c r="HJ5">
        <f>raw!E219</f>
        <v>0</v>
      </c>
      <c r="HK5">
        <f>raw!E220</f>
        <v>0</v>
      </c>
      <c r="HL5">
        <f>raw!E221</f>
        <v>0</v>
      </c>
      <c r="HM5">
        <f>raw!E222</f>
        <v>0</v>
      </c>
      <c r="HN5">
        <f>raw!E223</f>
        <v>0</v>
      </c>
      <c r="HO5">
        <f>raw!E224</f>
        <v>0</v>
      </c>
      <c r="HP5">
        <f>raw!E225</f>
        <v>0</v>
      </c>
      <c r="HQ5">
        <f>raw!E226</f>
        <v>0</v>
      </c>
      <c r="HR5">
        <f>raw!E227</f>
        <v>0</v>
      </c>
      <c r="HS5">
        <f>raw!E228</f>
        <v>0</v>
      </c>
      <c r="HT5">
        <f>raw!E229</f>
        <v>0</v>
      </c>
      <c r="HU5">
        <f>raw!E230</f>
        <v>0</v>
      </c>
      <c r="HV5">
        <f>raw!E231</f>
        <v>0</v>
      </c>
      <c r="HW5">
        <f>raw!E232</f>
        <v>0</v>
      </c>
      <c r="HX5">
        <f>raw!E233</f>
        <v>0</v>
      </c>
      <c r="HY5">
        <f>raw!E234</f>
        <v>0</v>
      </c>
      <c r="HZ5">
        <f>raw!E235</f>
        <v>0</v>
      </c>
      <c r="IA5">
        <f>raw!E236</f>
        <v>0</v>
      </c>
      <c r="IB5">
        <f>raw!E237</f>
        <v>0</v>
      </c>
      <c r="IC5">
        <f>raw!E238</f>
        <v>0</v>
      </c>
      <c r="ID5">
        <f>raw!E239</f>
        <v>0</v>
      </c>
      <c r="IE5">
        <f>raw!E240</f>
        <v>0</v>
      </c>
      <c r="IF5">
        <f>raw!E241</f>
        <v>0</v>
      </c>
      <c r="IG5">
        <f>raw!E242</f>
        <v>0</v>
      </c>
      <c r="IH5">
        <f>raw!E243</f>
        <v>0</v>
      </c>
    </row>
    <row r="6" spans="1:242" x14ac:dyDescent="0.3">
      <c r="A6" t="str">
        <f>raw!F2</f>
        <v>zREB</v>
      </c>
      <c r="B6">
        <f>raw!F3</f>
        <v>2.4442276422764229</v>
      </c>
      <c r="C6">
        <f>raw!F4</f>
        <v>0.10048780487804881</v>
      </c>
      <c r="D6">
        <f>raw!F5</f>
        <v>1.1657723577235772</v>
      </c>
      <c r="E6">
        <f>raw!F6</f>
        <v>0.65317073170731699</v>
      </c>
      <c r="F6">
        <f>raw!F7</f>
        <v>-0.42195121951219511</v>
      </c>
      <c r="G6">
        <f>raw!F8</f>
        <v>2.1741463414634148</v>
      </c>
      <c r="H6">
        <f>raw!F9</f>
        <v>-0.20780487804878045</v>
      </c>
      <c r="I6">
        <f>raw!F10</f>
        <v>0.95365853658536592</v>
      </c>
      <c r="J6">
        <f>raw!F11</f>
        <v>1.7646341463414639</v>
      </c>
      <c r="K6">
        <f>raw!F12</f>
        <v>1.3366666666666667</v>
      </c>
      <c r="L6">
        <f>raw!F13</f>
        <v>2.3627642276422764</v>
      </c>
      <c r="M6">
        <f>raw!F14</f>
        <v>-0.55195121951219506</v>
      </c>
      <c r="N6">
        <f>raw!F15</f>
        <v>0.66967479674796748</v>
      </c>
      <c r="O6">
        <f>raw!F16</f>
        <v>-0.68361788617886177</v>
      </c>
      <c r="P6">
        <f>raw!F17</f>
        <v>6.3577235772357715E-2</v>
      </c>
      <c r="Q6">
        <f>raw!F18</f>
        <v>2.4560975609756097</v>
      </c>
      <c r="R6">
        <f>raw!F19</f>
        <v>0.95195121951219508</v>
      </c>
      <c r="S6">
        <f>raw!F20</f>
        <v>1.4258536585365853</v>
      </c>
      <c r="T6">
        <f>raw!F21</f>
        <v>1.3178861788617886</v>
      </c>
      <c r="U6">
        <f>raw!F22</f>
        <v>1.5780487804878049</v>
      </c>
      <c r="V6">
        <f>raw!F23</f>
        <v>0.45691056910569117</v>
      </c>
      <c r="W6">
        <f>raw!F24</f>
        <v>-0.33934959349593496</v>
      </c>
      <c r="X6">
        <f>raw!F25</f>
        <v>0.6275609756097561</v>
      </c>
      <c r="Y6">
        <f>raw!F26</f>
        <v>3.4707317073170731</v>
      </c>
      <c r="Z6">
        <f>raw!F27</f>
        <v>0.67028455284552846</v>
      </c>
      <c r="AA6">
        <f>raw!F28</f>
        <v>4.0026829268292694</v>
      </c>
      <c r="AB6">
        <f>raw!F29</f>
        <v>-0.32975609756097563</v>
      </c>
      <c r="AC6">
        <f>raw!F30</f>
        <v>2.3780487804878048</v>
      </c>
      <c r="AD6">
        <f>raw!F31</f>
        <v>-0.19999999999999996</v>
      </c>
      <c r="AE6">
        <f>raw!F32</f>
        <v>1.2434959349593495</v>
      </c>
      <c r="AF6">
        <f>raw!F33</f>
        <v>2.5770731707317074</v>
      </c>
      <c r="AG6">
        <f>raw!F34</f>
        <v>-0.48967479674796749</v>
      </c>
      <c r="AH6">
        <f>raw!F35</f>
        <v>1.0209756097560976</v>
      </c>
      <c r="AI6">
        <f>raw!F36</f>
        <v>0.92699186991869909</v>
      </c>
      <c r="AJ6">
        <f>raw!F37</f>
        <v>-0.57918699186991873</v>
      </c>
      <c r="AK6">
        <f>raw!F38</f>
        <v>0.89373983739837404</v>
      </c>
      <c r="AL6">
        <f>raw!F39</f>
        <v>-0.12109756097560972</v>
      </c>
      <c r="AM6">
        <f>raw!F40</f>
        <v>-0.28178861788617882</v>
      </c>
      <c r="AN6">
        <f>raw!F41</f>
        <v>0.61109756097560974</v>
      </c>
      <c r="AO6">
        <f>raw!F42</f>
        <v>-0.84780487804878046</v>
      </c>
      <c r="AP6">
        <f>raw!F43</f>
        <v>0.25544715447154476</v>
      </c>
      <c r="AQ6">
        <f>raw!F44</f>
        <v>-0.35853658536585364</v>
      </c>
      <c r="AR6">
        <f>raw!F45</f>
        <v>0.10439024390243906</v>
      </c>
      <c r="AS6">
        <f>raw!F46</f>
        <v>-0.82284552845528447</v>
      </c>
      <c r="AT6">
        <f>raw!F47</f>
        <v>-0.29292682926829272</v>
      </c>
      <c r="AU6">
        <f>raw!F48</f>
        <v>0.88252032520325208</v>
      </c>
      <c r="AV6">
        <f>raw!F49</f>
        <v>0.33024390243902446</v>
      </c>
      <c r="AW6">
        <f>raw!F50</f>
        <v>0.91154471544715454</v>
      </c>
      <c r="AX6">
        <f>raw!F51</f>
        <v>1.7780487804878049</v>
      </c>
      <c r="AY6">
        <f>raw!F52</f>
        <v>7.7886178861788613E-2</v>
      </c>
      <c r="AZ6">
        <f>raw!F53</f>
        <v>1.9445934959349593</v>
      </c>
      <c r="BA6">
        <f>raw!F54</f>
        <v>-0.74260162601626023</v>
      </c>
      <c r="BB6">
        <f>raw!F55</f>
        <v>0.40532520325203253</v>
      </c>
      <c r="BC6">
        <f>raw!F56</f>
        <v>-0.19999999999999996</v>
      </c>
      <c r="BD6">
        <f>raw!F57</f>
        <v>-0.83691056910569106</v>
      </c>
      <c r="BE6">
        <f>raw!F58</f>
        <v>-0.34390243902439022</v>
      </c>
      <c r="BF6">
        <f>raw!F59</f>
        <v>1.8926829268292684</v>
      </c>
      <c r="BG6">
        <f>raw!F60</f>
        <v>2.2585365853658534</v>
      </c>
      <c r="BH6">
        <f>raw!F61</f>
        <v>-0.33040650406504068</v>
      </c>
      <c r="BI6">
        <f>raw!F62</f>
        <v>-6.8699186991869901E-2</v>
      </c>
      <c r="BJ6">
        <f>raw!F63</f>
        <v>1.6126829268292684</v>
      </c>
      <c r="BK6">
        <f>raw!F64</f>
        <v>0.65121951219512197</v>
      </c>
      <c r="BL6">
        <f>raw!F65</f>
        <v>-0.38422764227642281</v>
      </c>
      <c r="BM6">
        <f>raw!F66</f>
        <v>0.36097560975609766</v>
      </c>
      <c r="BN6">
        <f>raw!F67</f>
        <v>1.4609756097560975</v>
      </c>
      <c r="BO6">
        <f>raw!F68</f>
        <v>0.88861788617886195</v>
      </c>
      <c r="BP6">
        <f>raw!F69</f>
        <v>1.1827235772357723</v>
      </c>
      <c r="BQ6">
        <f>raw!F70</f>
        <v>-0.70878048780487801</v>
      </c>
      <c r="BR6">
        <f>raw!F71</f>
        <v>-0.32682926829268288</v>
      </c>
      <c r="BS6">
        <f>raw!F72</f>
        <v>-0.67256097560975603</v>
      </c>
      <c r="BT6">
        <f>raw!F73</f>
        <v>-0.20504065040650404</v>
      </c>
      <c r="BU6">
        <f>raw!F74</f>
        <v>-1.2353658536585364</v>
      </c>
      <c r="BV6">
        <f>raw!F75</f>
        <v>0.14565040650406505</v>
      </c>
      <c r="BW6">
        <f>raw!F76</f>
        <v>-7.7804878048780488E-2</v>
      </c>
      <c r="BX6">
        <f>raw!F77</f>
        <v>-0.14813008130081301</v>
      </c>
      <c r="BY6">
        <f>raw!F78</f>
        <v>2.2176422764227643</v>
      </c>
      <c r="BZ6">
        <f>raw!F79</f>
        <v>1.5597560975609757</v>
      </c>
      <c r="CA6">
        <f>raw!F80</f>
        <v>-0.57804878048780484</v>
      </c>
      <c r="CB6">
        <f>raw!F81</f>
        <v>-5.3943089430894306E-2</v>
      </c>
      <c r="CC6">
        <f>raw!F82</f>
        <v>0.57292682926829275</v>
      </c>
      <c r="CD6">
        <f>raw!F83</f>
        <v>0.44731707317073177</v>
      </c>
      <c r="CE6">
        <f>raw!F84</f>
        <v>0.30414634146341468</v>
      </c>
      <c r="CF6">
        <f>raw!F85</f>
        <v>-1.563292682926829</v>
      </c>
      <c r="CG6">
        <f>raw!F86</f>
        <v>-0.88418699186991878</v>
      </c>
      <c r="CH6">
        <f>raw!F87</f>
        <v>-1.1512195121951219</v>
      </c>
      <c r="CI6">
        <f>raw!F88</f>
        <v>-0.9514634146341463</v>
      </c>
      <c r="CJ6">
        <f>raw!F89</f>
        <v>-0.82439024390243887</v>
      </c>
      <c r="CK6">
        <f>raw!F90</f>
        <v>-0.78975609756097553</v>
      </c>
      <c r="CL6">
        <f>raw!F91</f>
        <v>-0.22682926829268291</v>
      </c>
      <c r="CM6">
        <f>raw!F92</f>
        <v>0.21219512195121953</v>
      </c>
      <c r="CN6">
        <f>raw!F93</f>
        <v>-0.44126016260162604</v>
      </c>
      <c r="CO6">
        <f>raw!F94</f>
        <v>1.0977642276422763</v>
      </c>
      <c r="CP6">
        <f>raw!F95</f>
        <v>-0.71463414634146338</v>
      </c>
      <c r="CQ6">
        <f>raw!F96</f>
        <v>0.47621951219512199</v>
      </c>
      <c r="CR6">
        <f>raw!F97</f>
        <v>-0.58804878048780496</v>
      </c>
      <c r="CS6">
        <f>raw!F98</f>
        <v>-0.30414634146341457</v>
      </c>
      <c r="CT6">
        <f>raw!F99</f>
        <v>0.30853658536585371</v>
      </c>
      <c r="CU6">
        <f>raw!F100</f>
        <v>-0.23804878048780484</v>
      </c>
      <c r="CV6">
        <f>raw!F101</f>
        <v>0.52455284552845538</v>
      </c>
      <c r="CW6">
        <f>raw!F102</f>
        <v>-0.40813008130081296</v>
      </c>
      <c r="CX6">
        <f>raw!F103</f>
        <v>-0.14845528455284554</v>
      </c>
      <c r="CY6">
        <f>raw!F104</f>
        <v>-1.3048373983739836</v>
      </c>
      <c r="CZ6">
        <f>raw!F105</f>
        <v>0.10536585365853668</v>
      </c>
      <c r="DA6">
        <f>raw!F106</f>
        <v>-1.2265853658536585</v>
      </c>
      <c r="DB6">
        <f>raw!F107</f>
        <v>-0.55902439024390249</v>
      </c>
      <c r="DC6">
        <f>raw!F108</f>
        <v>0.96959349593495925</v>
      </c>
      <c r="DD6">
        <f>raw!F109</f>
        <v>-0.68479674796747958</v>
      </c>
      <c r="DE6">
        <f>raw!F110</f>
        <v>-0.49130081300813006</v>
      </c>
      <c r="DF6">
        <f>raw!F111</f>
        <v>-1.0085365853658534</v>
      </c>
      <c r="DG6">
        <f>raw!F112</f>
        <v>1.2658536585365852</v>
      </c>
      <c r="DH6">
        <f>raw!F113</f>
        <v>1.4076422764227643</v>
      </c>
      <c r="DI6">
        <f>raw!F114</f>
        <v>0.70032520325203262</v>
      </c>
      <c r="DJ6">
        <f>raw!F115</f>
        <v>-2.5853658536585361E-2</v>
      </c>
      <c r="DK6">
        <f>raw!F116</f>
        <v>0.59658536585365862</v>
      </c>
      <c r="DL6">
        <f>raw!F117</f>
        <v>0.14390243902439026</v>
      </c>
      <c r="DM6">
        <f>raw!F118</f>
        <v>1.1353658536585365</v>
      </c>
      <c r="DN6">
        <f>raw!F119</f>
        <v>-1.1298373983739838</v>
      </c>
      <c r="DO6">
        <f>raw!F120</f>
        <v>0.91939024390243906</v>
      </c>
      <c r="DP6">
        <f>raw!F121</f>
        <v>-0.74219512195121939</v>
      </c>
      <c r="DQ6">
        <f>raw!F122</f>
        <v>-0.51162601626016246</v>
      </c>
      <c r="DR6">
        <f>raw!F123</f>
        <v>8.5365853658536606E-2</v>
      </c>
      <c r="DS6">
        <f>raw!F124</f>
        <v>-0.66682926829268285</v>
      </c>
      <c r="DT6">
        <f>raw!F125</f>
        <v>-0.48536585365853652</v>
      </c>
      <c r="DU6">
        <f>raw!F126</f>
        <v>-0.63707317073170722</v>
      </c>
      <c r="DV6">
        <f>raw!F127</f>
        <v>1.3932926829268291</v>
      </c>
      <c r="DW6">
        <f>raw!F128</f>
        <v>0.51170731707317074</v>
      </c>
      <c r="DX6">
        <f>raw!F129</f>
        <v>0.1344715447154472</v>
      </c>
      <c r="DY6">
        <f>raw!F130</f>
        <v>-1.0751219512195123</v>
      </c>
      <c r="DZ6">
        <f>raw!F131</f>
        <v>-0.16235772357723574</v>
      </c>
      <c r="EA6">
        <f>raw!F132</f>
        <v>-0.58605691056910558</v>
      </c>
      <c r="EB6">
        <f>raw!F133</f>
        <v>-0.64174796747967477</v>
      </c>
      <c r="EC6">
        <f>raw!F134</f>
        <v>-0.67804878048780481</v>
      </c>
      <c r="ED6">
        <f>raw!F135</f>
        <v>-2.9227642276422772E-2</v>
      </c>
      <c r="EE6">
        <f>raw!F136</f>
        <v>0.18292682926829268</v>
      </c>
      <c r="EF6">
        <f>raw!F137</f>
        <v>0.26536585365853671</v>
      </c>
      <c r="EG6">
        <f>raw!F138</f>
        <v>-0.3812195121951219</v>
      </c>
      <c r="EH6">
        <f>raw!F139</f>
        <v>0.66056910569105698</v>
      </c>
      <c r="EI6">
        <f>raw!F140</f>
        <v>-4.4715447154471538E-2</v>
      </c>
      <c r="EJ6">
        <f>raw!F141</f>
        <v>-1.2700813008130081</v>
      </c>
      <c r="EK6">
        <f>raw!F142</f>
        <v>-1.151951219512195</v>
      </c>
      <c r="EL6">
        <f>raw!F143</f>
        <v>-0.91300813008130066</v>
      </c>
      <c r="EM6">
        <f>raw!F144</f>
        <v>-0.47585365853658529</v>
      </c>
      <c r="EN6">
        <f>raw!F145</f>
        <v>-1.2141463414634144</v>
      </c>
      <c r="EO6">
        <f>raw!F146</f>
        <v>-0.45081300813008129</v>
      </c>
      <c r="EP6">
        <f>raw!F147</f>
        <v>-0.59243902439024387</v>
      </c>
      <c r="EQ6">
        <f>raw!F148</f>
        <v>-1.00130081300813</v>
      </c>
      <c r="ER6">
        <f>raw!F149</f>
        <v>-0.41260162601626016</v>
      </c>
      <c r="ES6">
        <f>raw!F150</f>
        <v>-0.81804878048780494</v>
      </c>
      <c r="ET6">
        <f>raw!F151</f>
        <v>0.11390243902439029</v>
      </c>
      <c r="EU6">
        <f>raw!F152</f>
        <v>-1.1797560975609755</v>
      </c>
      <c r="EV6">
        <f>raw!F153</f>
        <v>0.3010975609756098</v>
      </c>
      <c r="EW6">
        <f>raw!F154</f>
        <v>-0.94601626016260165</v>
      </c>
      <c r="EX6">
        <f>raw!F155</f>
        <v>8.5365853658536606E-2</v>
      </c>
      <c r="EY6">
        <f>raw!F156</f>
        <v>-9.3495934959349603E-2</v>
      </c>
      <c r="EZ6">
        <f>raw!F157</f>
        <v>-0.24341463414634146</v>
      </c>
      <c r="FA6">
        <f>raw!F158</f>
        <v>-0.47</v>
      </c>
      <c r="FB6">
        <f>raw!F159</f>
        <v>0.79231707317073163</v>
      </c>
      <c r="FC6">
        <f>raw!F160</f>
        <v>-0.61252032520325206</v>
      </c>
      <c r="FD6">
        <f>raw!F161</f>
        <v>-0.81056910569105689</v>
      </c>
      <c r="FE6">
        <f>raw!F162</f>
        <v>-0.71829268292682935</v>
      </c>
      <c r="FF6">
        <f>raw!F163</f>
        <v>-1.1149999999999998</v>
      </c>
      <c r="FG6">
        <f>raw!F164</f>
        <v>0.39926829268292685</v>
      </c>
      <c r="FH6">
        <f>raw!F165</f>
        <v>-1.0085365853658534</v>
      </c>
      <c r="FI6">
        <f>raw!F166</f>
        <v>-0.20951219512195118</v>
      </c>
      <c r="FJ6">
        <f>raw!F167</f>
        <v>-1.3129268292682925</v>
      </c>
      <c r="FK6">
        <f>raw!F168</f>
        <v>0.3504065040650407</v>
      </c>
      <c r="FL6">
        <f>raw!F169</f>
        <v>-0.78479674796747967</v>
      </c>
      <c r="FM6">
        <f>raw!F170</f>
        <v>-0.67987804878048785</v>
      </c>
      <c r="FN6">
        <f>raw!F171</f>
        <v>0.15195121951219515</v>
      </c>
      <c r="FO6">
        <f>raw!F172</f>
        <v>0.10682926829268294</v>
      </c>
      <c r="FP6">
        <f>raw!F173</f>
        <v>-0.1714634146341463</v>
      </c>
      <c r="FQ6">
        <f>raw!F174</f>
        <v>-0.66060975609756101</v>
      </c>
      <c r="FR6">
        <f>raw!F175</f>
        <v>0.66804878048780503</v>
      </c>
      <c r="FS6">
        <f>raw!F176</f>
        <v>-0.59170731707317081</v>
      </c>
      <c r="FT6">
        <f>raw!F177</f>
        <v>-0.58878048780487802</v>
      </c>
      <c r="FU6">
        <f>raw!F178</f>
        <v>-0.38422764227642281</v>
      </c>
      <c r="FV6">
        <f>raw!F179</f>
        <v>0.71691056910569095</v>
      </c>
      <c r="FW6">
        <f>raw!F180</f>
        <v>0</v>
      </c>
      <c r="FX6">
        <f>raw!F181</f>
        <v>0</v>
      </c>
      <c r="FY6">
        <f>raw!F182</f>
        <v>0</v>
      </c>
      <c r="FZ6">
        <f>raw!F183</f>
        <v>0</v>
      </c>
      <c r="GA6">
        <f>raw!F184</f>
        <v>0</v>
      </c>
      <c r="GB6">
        <f>raw!F185</f>
        <v>0</v>
      </c>
      <c r="GC6">
        <f>raw!F186</f>
        <v>0</v>
      </c>
      <c r="GD6">
        <f>raw!F187</f>
        <v>0</v>
      </c>
      <c r="GE6">
        <f>raw!F188</f>
        <v>0</v>
      </c>
      <c r="GF6">
        <f>raw!F189</f>
        <v>0</v>
      </c>
      <c r="GG6">
        <f>raw!F190</f>
        <v>0</v>
      </c>
      <c r="GH6">
        <f>raw!F191</f>
        <v>0</v>
      </c>
      <c r="GI6">
        <f>raw!F192</f>
        <v>0</v>
      </c>
      <c r="GJ6">
        <f>raw!F193</f>
        <v>0</v>
      </c>
      <c r="GK6">
        <f>raw!F194</f>
        <v>0</v>
      </c>
      <c r="GL6">
        <f>raw!F195</f>
        <v>0</v>
      </c>
      <c r="GM6">
        <f>raw!F196</f>
        <v>0</v>
      </c>
      <c r="GN6">
        <f>raw!F197</f>
        <v>0</v>
      </c>
      <c r="GO6">
        <f>raw!F198</f>
        <v>0</v>
      </c>
      <c r="GP6">
        <f>raw!F199</f>
        <v>0</v>
      </c>
      <c r="GQ6">
        <f>raw!F200</f>
        <v>0</v>
      </c>
      <c r="GR6">
        <f>raw!F201</f>
        <v>0</v>
      </c>
      <c r="GS6">
        <f>raw!F202</f>
        <v>0</v>
      </c>
      <c r="GT6">
        <f>raw!F203</f>
        <v>0</v>
      </c>
      <c r="GU6">
        <f>raw!F204</f>
        <v>0</v>
      </c>
      <c r="GV6">
        <f>raw!F205</f>
        <v>0</v>
      </c>
      <c r="GW6">
        <f>raw!F206</f>
        <v>0</v>
      </c>
      <c r="GX6">
        <f>raw!F207</f>
        <v>0</v>
      </c>
      <c r="GY6">
        <f>raw!F208</f>
        <v>0</v>
      </c>
      <c r="GZ6">
        <f>raw!F209</f>
        <v>0</v>
      </c>
      <c r="HA6">
        <f>raw!F210</f>
        <v>0</v>
      </c>
      <c r="HB6">
        <f>raw!F211</f>
        <v>0</v>
      </c>
      <c r="HC6">
        <f>raw!F212</f>
        <v>0</v>
      </c>
      <c r="HD6">
        <f>raw!F213</f>
        <v>0</v>
      </c>
      <c r="HE6">
        <f>raw!F214</f>
        <v>0</v>
      </c>
      <c r="HF6">
        <f>raw!F215</f>
        <v>0</v>
      </c>
      <c r="HG6">
        <f>raw!F216</f>
        <v>0</v>
      </c>
      <c r="HH6">
        <f>raw!F217</f>
        <v>0</v>
      </c>
      <c r="HI6">
        <f>raw!F218</f>
        <v>0</v>
      </c>
      <c r="HJ6">
        <f>raw!F219</f>
        <v>0</v>
      </c>
      <c r="HK6">
        <f>raw!F220</f>
        <v>0</v>
      </c>
      <c r="HL6">
        <f>raw!F221</f>
        <v>0</v>
      </c>
      <c r="HM6">
        <f>raw!F222</f>
        <v>0</v>
      </c>
      <c r="HN6">
        <f>raw!F223</f>
        <v>0</v>
      </c>
      <c r="HO6">
        <f>raw!F224</f>
        <v>0</v>
      </c>
      <c r="HP6">
        <f>raw!F225</f>
        <v>0</v>
      </c>
      <c r="HQ6">
        <f>raw!F226</f>
        <v>0</v>
      </c>
      <c r="HR6">
        <f>raw!F227</f>
        <v>0</v>
      </c>
      <c r="HS6">
        <f>raw!F228</f>
        <v>0</v>
      </c>
      <c r="HT6">
        <f>raw!F229</f>
        <v>0</v>
      </c>
      <c r="HU6">
        <f>raw!F230</f>
        <v>0</v>
      </c>
      <c r="HV6">
        <f>raw!F231</f>
        <v>0</v>
      </c>
      <c r="HW6">
        <f>raw!F232</f>
        <v>0</v>
      </c>
      <c r="HX6">
        <f>raw!F233</f>
        <v>0</v>
      </c>
      <c r="HY6">
        <f>raw!F234</f>
        <v>0</v>
      </c>
      <c r="HZ6">
        <f>raw!F235</f>
        <v>0</v>
      </c>
      <c r="IA6">
        <f>raw!F236</f>
        <v>0</v>
      </c>
      <c r="IB6">
        <f>raw!F237</f>
        <v>0</v>
      </c>
      <c r="IC6">
        <f>raw!F238</f>
        <v>0</v>
      </c>
      <c r="ID6">
        <f>raw!F239</f>
        <v>0</v>
      </c>
      <c r="IE6">
        <f>raw!F240</f>
        <v>0</v>
      </c>
      <c r="IF6">
        <f>raw!F241</f>
        <v>0</v>
      </c>
      <c r="IG6">
        <f>raw!F242</f>
        <v>0</v>
      </c>
      <c r="IH6">
        <f>raw!F243</f>
        <v>0</v>
      </c>
    </row>
    <row r="7" spans="1:242" x14ac:dyDescent="0.3">
      <c r="A7" t="str">
        <f>raw!G2</f>
        <v>zAST</v>
      </c>
      <c r="B7">
        <f>raw!G3</f>
        <v>2.6837398373983739</v>
      </c>
      <c r="C7">
        <f>raw!G4</f>
        <v>1.4731707317073168</v>
      </c>
      <c r="D7">
        <f>raw!G5</f>
        <v>3.9682520325203257</v>
      </c>
      <c r="E7">
        <f>raw!G6</f>
        <v>0.99382113821138196</v>
      </c>
      <c r="F7">
        <f>raw!G7</f>
        <v>2.3190243902439023</v>
      </c>
      <c r="G7">
        <f>raw!G8</f>
        <v>0.80227642276422761</v>
      </c>
      <c r="H7">
        <f>raw!G9</f>
        <v>1.5117073170731705</v>
      </c>
      <c r="I7">
        <f>raw!G10</f>
        <v>0.92390243902439029</v>
      </c>
      <c r="J7">
        <f>raw!G11</f>
        <v>-0.22040650406504061</v>
      </c>
      <c r="K7">
        <f>raw!G12</f>
        <v>-0.5142276422764227</v>
      </c>
      <c r="L7">
        <f>raw!G13</f>
        <v>1.5497560975609757</v>
      </c>
      <c r="M7">
        <f>raw!G14</f>
        <v>1.5317073170731708</v>
      </c>
      <c r="N7">
        <f>raw!G15</f>
        <v>1.2885365853658537</v>
      </c>
      <c r="O7">
        <f>raw!G16</f>
        <v>1.129390243902439</v>
      </c>
      <c r="P7">
        <f>raw!G17</f>
        <v>0.69674796747967482</v>
      </c>
      <c r="Q7">
        <f>raw!G18</f>
        <v>2.6341463414634156E-2</v>
      </c>
      <c r="R7">
        <f>raw!G19</f>
        <v>-0.94804878048780483</v>
      </c>
      <c r="S7">
        <f>raw!G20</f>
        <v>-0.58878048780487802</v>
      </c>
      <c r="T7">
        <f>raw!G21</f>
        <v>-0.78016260162601614</v>
      </c>
      <c r="U7">
        <f>raw!G22</f>
        <v>0.67024390243902443</v>
      </c>
      <c r="V7">
        <f>raw!G23</f>
        <v>-1.0108943089430895</v>
      </c>
      <c r="W7">
        <f>raw!G24</f>
        <v>2.8936585365853662</v>
      </c>
      <c r="X7">
        <f>raw!G25</f>
        <v>-0.83682926829268289</v>
      </c>
      <c r="Y7">
        <f>raw!G26</f>
        <v>-0.81268292682926824</v>
      </c>
      <c r="Z7">
        <f>raw!G27</f>
        <v>0.31524390243902434</v>
      </c>
      <c r="AA7">
        <f>raw!G28</f>
        <v>-1.0740650406504064</v>
      </c>
      <c r="AB7">
        <f>raw!G29</f>
        <v>1.5889430894308945</v>
      </c>
      <c r="AC7">
        <f>raw!G30</f>
        <v>-0.7346341463414634</v>
      </c>
      <c r="AD7">
        <f>raw!G31</f>
        <v>1.5221951219512195</v>
      </c>
      <c r="AE7">
        <f>raw!G32</f>
        <v>3.0744308943089433</v>
      </c>
      <c r="AF7">
        <f>raw!G33</f>
        <v>1.7904065040650408</v>
      </c>
      <c r="AG7">
        <f>raw!G34</f>
        <v>3.5431707317073173</v>
      </c>
      <c r="AH7">
        <f>raw!G35</f>
        <v>-0.47739837398373985</v>
      </c>
      <c r="AI7">
        <f>raw!G36</f>
        <v>0.70634146341463422</v>
      </c>
      <c r="AJ7">
        <f>raw!G37</f>
        <v>0.85983739837398376</v>
      </c>
      <c r="AK7">
        <f>raw!G38</f>
        <v>-0.87975609756097561</v>
      </c>
      <c r="AL7">
        <f>raw!G39</f>
        <v>1.0396341463414633</v>
      </c>
      <c r="AM7">
        <f>raw!G40</f>
        <v>0.60081300813008132</v>
      </c>
      <c r="AN7">
        <f>raw!G41</f>
        <v>2.0801219512195122</v>
      </c>
      <c r="AO7">
        <f>raw!G42</f>
        <v>1.3778861788617887</v>
      </c>
      <c r="AP7">
        <f>raw!G43</f>
        <v>0.207479674796748</v>
      </c>
      <c r="AQ7">
        <f>raw!G44</f>
        <v>1.329918699186992</v>
      </c>
      <c r="AR7">
        <f>raw!G45</f>
        <v>-0.39926829268292685</v>
      </c>
      <c r="AS7">
        <f>raw!G46</f>
        <v>0.698130081300813</v>
      </c>
      <c r="AT7">
        <f>raw!G47</f>
        <v>-0.3721138211382114</v>
      </c>
      <c r="AU7">
        <f>raw!G48</f>
        <v>2.2947154471544722</v>
      </c>
      <c r="AV7">
        <f>raw!G49</f>
        <v>1.2867886178861789</v>
      </c>
      <c r="AW7">
        <f>raw!G50</f>
        <v>2.0044715447154475</v>
      </c>
      <c r="AX7">
        <f>raw!G51</f>
        <v>-0.32386178861788617</v>
      </c>
      <c r="AY7">
        <f>raw!G52</f>
        <v>0.47512195121951223</v>
      </c>
      <c r="AZ7">
        <f>raw!G53</f>
        <v>1.0084959349593499</v>
      </c>
      <c r="BA7">
        <f>raw!G54</f>
        <v>0.12617886178861787</v>
      </c>
      <c r="BB7">
        <f>raw!G55</f>
        <v>0.50658536585365854</v>
      </c>
      <c r="BC7">
        <f>raw!G56</f>
        <v>1.4936585365853658</v>
      </c>
      <c r="BD7">
        <f>raw!G57</f>
        <v>1.4465040650406504</v>
      </c>
      <c r="BE7">
        <f>raw!G58</f>
        <v>0.79707317073170736</v>
      </c>
      <c r="BF7">
        <f>raw!G59</f>
        <v>2.4390243902439046E-4</v>
      </c>
      <c r="BG7">
        <f>raw!G60</f>
        <v>-0.56926829268292678</v>
      </c>
      <c r="BH7">
        <f>raw!G61</f>
        <v>0.65528455284552845</v>
      </c>
      <c r="BI7">
        <f>raw!G62</f>
        <v>1.4647560975609755</v>
      </c>
      <c r="BJ7">
        <f>raw!G63</f>
        <v>-0.84089430894308947</v>
      </c>
      <c r="BK7">
        <f>raw!G64</f>
        <v>-0.60780487804878047</v>
      </c>
      <c r="BL7">
        <f>raw!G65</f>
        <v>1.0221138211382113</v>
      </c>
      <c r="BM7">
        <f>raw!G66</f>
        <v>-1.0108943089430895</v>
      </c>
      <c r="BN7">
        <f>raw!G67</f>
        <v>-1.0570731707317074</v>
      </c>
      <c r="BO7">
        <f>raw!G68</f>
        <v>2.5674796747967479</v>
      </c>
      <c r="BP7">
        <f>raw!G69</f>
        <v>-1.2578048780487805</v>
      </c>
      <c r="BQ7">
        <f>raw!G70</f>
        <v>2.1860975609756097</v>
      </c>
      <c r="BR7">
        <f>raw!G71</f>
        <v>-0.11430894308943088</v>
      </c>
      <c r="BS7">
        <f>raw!G72</f>
        <v>0.78914634146341456</v>
      </c>
      <c r="BT7">
        <f>raw!G73</f>
        <v>1.7616260162601627</v>
      </c>
      <c r="BU7">
        <f>raw!G74</f>
        <v>-0.46560975609756095</v>
      </c>
      <c r="BV7">
        <f>raw!G75</f>
        <v>0.31524390243902434</v>
      </c>
      <c r="BW7">
        <f>raw!G76</f>
        <v>-1.1420731707317073</v>
      </c>
      <c r="BX7">
        <f>raw!G77</f>
        <v>-1.0442276422764227</v>
      </c>
      <c r="BY7">
        <f>raw!G78</f>
        <v>-0.56902439024390239</v>
      </c>
      <c r="BZ7">
        <f>raw!G79</f>
        <v>-0.70365853658536581</v>
      </c>
      <c r="CA7">
        <f>raw!G80</f>
        <v>0.55317073170731712</v>
      </c>
      <c r="CB7">
        <f>raw!G81</f>
        <v>0.35211382113821144</v>
      </c>
      <c r="CC7">
        <f>raw!G82</f>
        <v>-0.21105691056910569</v>
      </c>
      <c r="CD7">
        <f>raw!G83</f>
        <v>0.21707317073170729</v>
      </c>
      <c r="CE7">
        <f>raw!G84</f>
        <v>-1.188780487804878</v>
      </c>
      <c r="CF7">
        <f>raw!G85</f>
        <v>-0.32378048780487806</v>
      </c>
      <c r="CG7">
        <f>raw!G86</f>
        <v>-0.53971544715447151</v>
      </c>
      <c r="CH7">
        <f>raw!G87</f>
        <v>1.7504878048780488</v>
      </c>
      <c r="CI7">
        <f>raw!G88</f>
        <v>1.9268292682926846E-2</v>
      </c>
      <c r="CJ7">
        <f>raw!G89</f>
        <v>0.6735365853658537</v>
      </c>
      <c r="CK7">
        <f>raw!G90</f>
        <v>1.4080487804878048</v>
      </c>
      <c r="CL7">
        <f>raw!G91</f>
        <v>0.33853658536585363</v>
      </c>
      <c r="CM7">
        <f>raw!G92</f>
        <v>-0.57853658536585362</v>
      </c>
      <c r="CN7">
        <f>raw!G93</f>
        <v>1.272357723577236E-2</v>
      </c>
      <c r="CO7">
        <f>raw!G94</f>
        <v>-0.87004065040650413</v>
      </c>
      <c r="CP7">
        <f>raw!G95</f>
        <v>1.6556097560975609</v>
      </c>
      <c r="CQ7">
        <f>raw!G96</f>
        <v>-0.12609756097560976</v>
      </c>
      <c r="CR7">
        <f>raw!G97</f>
        <v>-0.48032520325203254</v>
      </c>
      <c r="CS7">
        <f>raw!G98</f>
        <v>2.5521951219512191</v>
      </c>
      <c r="CT7">
        <f>raw!G99</f>
        <v>-0.37284552845528457</v>
      </c>
      <c r="CU7">
        <f>raw!G100</f>
        <v>-0.57048780487804873</v>
      </c>
      <c r="CV7">
        <f>raw!G101</f>
        <v>-0.36585365853658536</v>
      </c>
      <c r="CW7">
        <f>raw!G102</f>
        <v>1.1799186991869921</v>
      </c>
      <c r="CX7">
        <f>raw!G103</f>
        <v>-0.12845528455284555</v>
      </c>
      <c r="CY7">
        <f>raw!G104</f>
        <v>-0.84699186991869913</v>
      </c>
      <c r="CZ7">
        <f>raw!G105</f>
        <v>-1.196178861788618</v>
      </c>
      <c r="DA7">
        <f>raw!G106</f>
        <v>-0.90764227642276429</v>
      </c>
      <c r="DB7">
        <f>raw!G107</f>
        <v>-0.61739837398373987</v>
      </c>
      <c r="DC7">
        <f>raw!G108</f>
        <v>-0.62707317073170743</v>
      </c>
      <c r="DD7">
        <f>raw!G109</f>
        <v>0.91121951219512209</v>
      </c>
      <c r="DE7">
        <f>raw!G110</f>
        <v>-0.21105691056910569</v>
      </c>
      <c r="DF7">
        <f>raw!G111</f>
        <v>1.5887804878048781</v>
      </c>
      <c r="DG7">
        <f>raw!G112</f>
        <v>2.6507317073170729</v>
      </c>
      <c r="DH7">
        <f>raw!G113</f>
        <v>0.21105691056910569</v>
      </c>
      <c r="DI7">
        <f>raw!G114</f>
        <v>2.0123577235772361</v>
      </c>
      <c r="DJ7">
        <f>raw!G115</f>
        <v>-3.4146341463414637E-2</v>
      </c>
      <c r="DK7">
        <f>raw!G116</f>
        <v>-1.0621138211382113</v>
      </c>
      <c r="DL7">
        <f>raw!G117</f>
        <v>-0.14926829268292682</v>
      </c>
      <c r="DM7">
        <f>raw!G118</f>
        <v>-0.73695121951219511</v>
      </c>
      <c r="DN7">
        <f>raw!G119</f>
        <v>-0.18203252032520323</v>
      </c>
      <c r="DO7">
        <f>raw!G120</f>
        <v>-0.5307317073170732</v>
      </c>
      <c r="DP7">
        <f>raw!G121</f>
        <v>-9.4878048780487792E-2</v>
      </c>
      <c r="DQ7">
        <f>raw!G122</f>
        <v>-1.1299186991869918</v>
      </c>
      <c r="DR7">
        <f>raw!G123</f>
        <v>-0.72268292682926827</v>
      </c>
      <c r="DS7">
        <f>raw!G124</f>
        <v>-0.61951219512195121</v>
      </c>
      <c r="DT7">
        <f>raw!G125</f>
        <v>1.76</v>
      </c>
      <c r="DU7">
        <f>raw!G126</f>
        <v>-0.85341463414634144</v>
      </c>
      <c r="DV7">
        <f>raw!G127</f>
        <v>-0.4973170731707317</v>
      </c>
      <c r="DW7">
        <f>raw!G128</f>
        <v>-0.93951219512195117</v>
      </c>
      <c r="DX7">
        <f>raw!G129</f>
        <v>-0.18504065040650408</v>
      </c>
      <c r="DY7">
        <f>raw!G130</f>
        <v>1.2082926829268292</v>
      </c>
      <c r="DZ7">
        <f>raw!G131</f>
        <v>0.42747967479674798</v>
      </c>
      <c r="EA7">
        <f>raw!G132</f>
        <v>1.9389024390243903</v>
      </c>
      <c r="EB7">
        <f>raw!G133</f>
        <v>-0.49040650406504066</v>
      </c>
      <c r="EC7">
        <f>raw!G134</f>
        <v>-0.55934959349593494</v>
      </c>
      <c r="ED7">
        <f>raw!G135</f>
        <v>-0.67573170731707322</v>
      </c>
      <c r="EE7">
        <f>raw!G136</f>
        <v>-0.20780487804878051</v>
      </c>
      <c r="EF7">
        <f>raw!G137</f>
        <v>-0.72341463414634155</v>
      </c>
      <c r="EG7">
        <f>raw!G138</f>
        <v>1.2804878048780486</v>
      </c>
      <c r="EH7">
        <f>raw!G139</f>
        <v>-0.20939024390243904</v>
      </c>
      <c r="EI7">
        <f>raw!G140</f>
        <v>-1.0809756097560976</v>
      </c>
      <c r="EJ7">
        <f>raw!G141</f>
        <v>0.34743902439024388</v>
      </c>
      <c r="EK7">
        <f>raw!G142</f>
        <v>0.70243902439024386</v>
      </c>
      <c r="EL7">
        <f>raw!G143</f>
        <v>-0.88943089430894295</v>
      </c>
      <c r="EM7">
        <f>raw!G144</f>
        <v>0.17146341463414635</v>
      </c>
      <c r="EN7">
        <f>raw!G145</f>
        <v>-1.1453658536585365</v>
      </c>
      <c r="EO7">
        <f>raw!G146</f>
        <v>-0.99987804878048792</v>
      </c>
      <c r="EP7">
        <f>raw!G147</f>
        <v>-0.92585365853658552</v>
      </c>
      <c r="EQ7">
        <f>raw!G148</f>
        <v>0.63918699186991879</v>
      </c>
      <c r="ER7">
        <f>raw!G149</f>
        <v>-0.49357723577235774</v>
      </c>
      <c r="ES7">
        <f>raw!G150</f>
        <v>-0.36422764227642279</v>
      </c>
      <c r="ET7">
        <f>raw!G151</f>
        <v>0.46634146341463412</v>
      </c>
      <c r="EU7">
        <f>raw!G152</f>
        <v>-0.13292682926829266</v>
      </c>
      <c r="EV7">
        <f>raw!G153</f>
        <v>0.11121951219512197</v>
      </c>
      <c r="EW7">
        <f>raw!G154</f>
        <v>-0.32715447154471544</v>
      </c>
      <c r="EX7">
        <f>raw!G155</f>
        <v>-0.65609756097560978</v>
      </c>
      <c r="EY7">
        <f>raw!G156</f>
        <v>-0.11544715447154469</v>
      </c>
      <c r="EZ7">
        <f>raw!G157</f>
        <v>-0.44487804878048787</v>
      </c>
      <c r="FA7">
        <f>raw!G158</f>
        <v>-0.49016260162601627</v>
      </c>
      <c r="FB7">
        <f>raw!G159</f>
        <v>-0.45975609756097557</v>
      </c>
      <c r="FC7">
        <f>raw!G160</f>
        <v>-1.2536585365853659</v>
      </c>
      <c r="FD7">
        <f>raw!G161</f>
        <v>1.2498373983739837</v>
      </c>
      <c r="FE7">
        <f>raw!G162</f>
        <v>-0.53178861788617882</v>
      </c>
      <c r="FF7">
        <f>raw!G163</f>
        <v>-0.15341463414634143</v>
      </c>
      <c r="FG7">
        <f>raw!G164</f>
        <v>-0.91292682926829272</v>
      </c>
      <c r="FH7">
        <f>raw!G165</f>
        <v>1.2843902439024391</v>
      </c>
      <c r="FI7">
        <f>raw!G166</f>
        <v>0.14292682926829267</v>
      </c>
      <c r="FJ7">
        <f>raw!G167</f>
        <v>0.17146341463414635</v>
      </c>
      <c r="FK7">
        <f>raw!G168</f>
        <v>-0.54967479674796749</v>
      </c>
      <c r="FL7">
        <f>raw!G169</f>
        <v>-0.67707317073170736</v>
      </c>
      <c r="FM7">
        <f>raw!G170</f>
        <v>-0.27060975609756099</v>
      </c>
      <c r="FN7">
        <f>raw!G171</f>
        <v>-0.19</v>
      </c>
      <c r="FO7">
        <f>raw!G172</f>
        <v>-1.032560975609756</v>
      </c>
      <c r="FP7">
        <f>raw!G173</f>
        <v>-0.77024390243902441</v>
      </c>
      <c r="FQ7">
        <f>raw!G174</f>
        <v>-0.49219512195121951</v>
      </c>
      <c r="FR7">
        <f>raw!G175</f>
        <v>-1.0826016260162601</v>
      </c>
      <c r="FS7">
        <f>raw!G176</f>
        <v>-0.79804878048780492</v>
      </c>
      <c r="FT7">
        <f>raw!G177</f>
        <v>-0.7039024390243902</v>
      </c>
      <c r="FU7">
        <f>raw!G178</f>
        <v>-0.10959349593495937</v>
      </c>
      <c r="FV7">
        <f>raw!G179</f>
        <v>-1.1899186991869919</v>
      </c>
      <c r="FW7">
        <f>raw!G180</f>
        <v>0</v>
      </c>
      <c r="FX7">
        <f>raw!G181</f>
        <v>0</v>
      </c>
      <c r="FY7">
        <f>raw!G182</f>
        <v>0</v>
      </c>
      <c r="FZ7">
        <f>raw!G183</f>
        <v>0</v>
      </c>
      <c r="GA7">
        <f>raw!G184</f>
        <v>0</v>
      </c>
      <c r="GB7">
        <f>raw!G185</f>
        <v>0</v>
      </c>
      <c r="GC7">
        <f>raw!G186</f>
        <v>0</v>
      </c>
      <c r="GD7">
        <f>raw!G187</f>
        <v>0</v>
      </c>
      <c r="GE7">
        <f>raw!G188</f>
        <v>0</v>
      </c>
      <c r="GF7">
        <f>raw!G189</f>
        <v>0</v>
      </c>
      <c r="GG7">
        <f>raw!G190</f>
        <v>0</v>
      </c>
      <c r="GH7">
        <f>raw!G191</f>
        <v>0</v>
      </c>
      <c r="GI7">
        <f>raw!G192</f>
        <v>0</v>
      </c>
      <c r="GJ7">
        <f>raw!G193</f>
        <v>0</v>
      </c>
      <c r="GK7">
        <f>raw!G194</f>
        <v>0</v>
      </c>
      <c r="GL7">
        <f>raw!G195</f>
        <v>0</v>
      </c>
      <c r="GM7">
        <f>raw!G196</f>
        <v>0</v>
      </c>
      <c r="GN7">
        <f>raw!G197</f>
        <v>0</v>
      </c>
      <c r="GO7">
        <f>raw!G198</f>
        <v>0</v>
      </c>
      <c r="GP7">
        <f>raw!G199</f>
        <v>0</v>
      </c>
      <c r="GQ7">
        <f>raw!G200</f>
        <v>0</v>
      </c>
      <c r="GR7">
        <f>raw!G201</f>
        <v>0</v>
      </c>
      <c r="GS7">
        <f>raw!G202</f>
        <v>0</v>
      </c>
      <c r="GT7">
        <f>raw!G203</f>
        <v>0</v>
      </c>
      <c r="GU7">
        <f>raw!G204</f>
        <v>0</v>
      </c>
      <c r="GV7">
        <f>raw!G205</f>
        <v>0</v>
      </c>
      <c r="GW7">
        <f>raw!G206</f>
        <v>0</v>
      </c>
      <c r="GX7">
        <f>raw!G207</f>
        <v>0</v>
      </c>
      <c r="GY7">
        <f>raw!G208</f>
        <v>0</v>
      </c>
      <c r="GZ7">
        <f>raw!G209</f>
        <v>0</v>
      </c>
      <c r="HA7">
        <f>raw!G210</f>
        <v>0</v>
      </c>
      <c r="HB7">
        <f>raw!G211</f>
        <v>0</v>
      </c>
      <c r="HC7">
        <f>raw!G212</f>
        <v>0</v>
      </c>
      <c r="HD7">
        <f>raw!G213</f>
        <v>0</v>
      </c>
      <c r="HE7">
        <f>raw!G214</f>
        <v>0</v>
      </c>
      <c r="HF7">
        <f>raw!G215</f>
        <v>0</v>
      </c>
      <c r="HG7">
        <f>raw!G216</f>
        <v>0</v>
      </c>
      <c r="HH7">
        <f>raw!G217</f>
        <v>0</v>
      </c>
      <c r="HI7">
        <f>raw!G218</f>
        <v>0</v>
      </c>
      <c r="HJ7">
        <f>raw!G219</f>
        <v>0</v>
      </c>
      <c r="HK7">
        <f>raw!G220</f>
        <v>0</v>
      </c>
      <c r="HL7">
        <f>raw!G221</f>
        <v>0</v>
      </c>
      <c r="HM7">
        <f>raw!G222</f>
        <v>0</v>
      </c>
      <c r="HN7">
        <f>raw!G223</f>
        <v>0</v>
      </c>
      <c r="HO7">
        <f>raw!G224</f>
        <v>0</v>
      </c>
      <c r="HP7">
        <f>raw!G225</f>
        <v>0</v>
      </c>
      <c r="HQ7">
        <f>raw!G226</f>
        <v>0</v>
      </c>
      <c r="HR7">
        <f>raw!G227</f>
        <v>0</v>
      </c>
      <c r="HS7">
        <f>raw!G228</f>
        <v>0</v>
      </c>
      <c r="HT7">
        <f>raw!G229</f>
        <v>0</v>
      </c>
      <c r="HU7">
        <f>raw!G230</f>
        <v>0</v>
      </c>
      <c r="HV7">
        <f>raw!G231</f>
        <v>0</v>
      </c>
      <c r="HW7">
        <f>raw!G232</f>
        <v>0</v>
      </c>
      <c r="HX7">
        <f>raw!G233</f>
        <v>0</v>
      </c>
      <c r="HY7">
        <f>raw!G234</f>
        <v>0</v>
      </c>
      <c r="HZ7">
        <f>raw!G235</f>
        <v>0</v>
      </c>
      <c r="IA7">
        <f>raw!G236</f>
        <v>0</v>
      </c>
      <c r="IB7">
        <f>raw!G237</f>
        <v>0</v>
      </c>
      <c r="IC7">
        <f>raw!G238</f>
        <v>0</v>
      </c>
      <c r="ID7">
        <f>raw!G239</f>
        <v>0</v>
      </c>
      <c r="IE7">
        <f>raw!G240</f>
        <v>0</v>
      </c>
      <c r="IF7">
        <f>raw!G241</f>
        <v>0</v>
      </c>
      <c r="IG7">
        <f>raw!G242</f>
        <v>0</v>
      </c>
      <c r="IH7">
        <f>raw!G243</f>
        <v>0</v>
      </c>
    </row>
    <row r="8" spans="1:242" x14ac:dyDescent="0.3">
      <c r="A8" t="str">
        <f>raw!H2</f>
        <v>zSTL</v>
      </c>
      <c r="B8">
        <f>raw!H3</f>
        <v>1.1356097560975609</v>
      </c>
      <c r="C8">
        <f>raw!H4</f>
        <v>0.68926829268292678</v>
      </c>
      <c r="D8">
        <f>raw!H5</f>
        <v>0.64865853658536587</v>
      </c>
      <c r="E8">
        <f>raw!H6</f>
        <v>-0.72926829268292681</v>
      </c>
      <c r="F8">
        <f>raw!H7</f>
        <v>-0.11853658536585365</v>
      </c>
      <c r="G8">
        <f>raw!H8</f>
        <v>-0.38943089430894312</v>
      </c>
      <c r="H8">
        <f>raw!H9</f>
        <v>0.73743902439024378</v>
      </c>
      <c r="I8">
        <f>raw!H10</f>
        <v>0.77902439024390246</v>
      </c>
      <c r="J8">
        <f>raw!H11</f>
        <v>-0.10313008130081297</v>
      </c>
      <c r="K8">
        <f>raw!H12</f>
        <v>0.74715447154471537</v>
      </c>
      <c r="L8">
        <f>raw!H13</f>
        <v>0.73203252032520327</v>
      </c>
      <c r="M8">
        <f>raw!H14</f>
        <v>1.7604878048780488</v>
      </c>
      <c r="N8">
        <f>raw!H15</f>
        <v>0.57723577235772361</v>
      </c>
      <c r="O8">
        <f>raw!H16</f>
        <v>0.65089430894308953</v>
      </c>
      <c r="P8">
        <f>raw!H17</f>
        <v>2.0569105691056908</v>
      </c>
      <c r="Q8">
        <f>raw!H18</f>
        <v>-8.9268292682926825E-2</v>
      </c>
      <c r="R8">
        <f>raw!H19</f>
        <v>-0.71890243902439022</v>
      </c>
      <c r="S8">
        <f>raw!H20</f>
        <v>-0.81154471544715445</v>
      </c>
      <c r="T8">
        <f>raw!H21</f>
        <v>-1.3269918699186993</v>
      </c>
      <c r="U8">
        <f>raw!H22</f>
        <v>0.77902439024390246</v>
      </c>
      <c r="V8">
        <f>raw!H23</f>
        <v>-0.14000000000000001</v>
      </c>
      <c r="W8">
        <f>raw!H24</f>
        <v>0.90569105691056917</v>
      </c>
      <c r="X8">
        <f>raw!H25</f>
        <v>0.37170731707317073</v>
      </c>
      <c r="Y8">
        <f>raw!H26</f>
        <v>-0.86</v>
      </c>
      <c r="Z8">
        <f>raw!H27</f>
        <v>-6.0569105691056918E-2</v>
      </c>
      <c r="AA8">
        <f>raw!H28</f>
        <v>-0.51719512195121953</v>
      </c>
      <c r="AB8">
        <f>raw!H29</f>
        <v>1.7307317073170729</v>
      </c>
      <c r="AC8">
        <f>raw!H30</f>
        <v>-0.80146341463414628</v>
      </c>
      <c r="AD8">
        <f>raw!H31</f>
        <v>-0.39878048780487807</v>
      </c>
      <c r="AE8">
        <f>raw!H32</f>
        <v>0.26975609756097557</v>
      </c>
      <c r="AF8">
        <f>raw!H33</f>
        <v>0.60829268292682914</v>
      </c>
      <c r="AG8">
        <f>raw!H34</f>
        <v>-0.29544715447154474</v>
      </c>
      <c r="AH8">
        <f>raw!H35</f>
        <v>-8.7967479674796761E-2</v>
      </c>
      <c r="AI8">
        <f>raw!H36</f>
        <v>0.17658536585365853</v>
      </c>
      <c r="AJ8">
        <f>raw!H37</f>
        <v>-0.16878048780487806</v>
      </c>
      <c r="AK8">
        <f>raw!H38</f>
        <v>-1.1486991869918701</v>
      </c>
      <c r="AL8">
        <f>raw!H39</f>
        <v>-0.64024390243902429</v>
      </c>
      <c r="AM8">
        <f>raw!H40</f>
        <v>-0.52373983739837404</v>
      </c>
      <c r="AN8">
        <f>raw!H41</f>
        <v>2.3848780487804877</v>
      </c>
      <c r="AO8">
        <f>raw!H42</f>
        <v>1.1743089430894309</v>
      </c>
      <c r="AP8">
        <f>raw!H43</f>
        <v>0.63707317073170722</v>
      </c>
      <c r="AQ8">
        <f>raw!H44</f>
        <v>0.14780487804878045</v>
      </c>
      <c r="AR8">
        <f>raw!H45</f>
        <v>1.4370731707317073</v>
      </c>
      <c r="AS8">
        <f>raw!H46</f>
        <v>0.11256097560975609</v>
      </c>
      <c r="AT8">
        <f>raw!H47</f>
        <v>0.55056910569105699</v>
      </c>
      <c r="AU8">
        <f>raw!H48</f>
        <v>0.35471544715447156</v>
      </c>
      <c r="AV8">
        <f>raw!H49</f>
        <v>0.46406504065040655</v>
      </c>
      <c r="AW8">
        <f>raw!H50</f>
        <v>1.7382113821138212</v>
      </c>
      <c r="AX8">
        <f>raw!H51</f>
        <v>-0.23593495934959352</v>
      </c>
      <c r="AY8">
        <f>raw!H52</f>
        <v>0.51560975609756099</v>
      </c>
      <c r="AZ8">
        <f>raw!H53</f>
        <v>-0.12817073170731708</v>
      </c>
      <c r="BA8">
        <f>raw!H54</f>
        <v>0.32699186991869922</v>
      </c>
      <c r="BB8">
        <f>raw!H55</f>
        <v>2.605691056910564E-2</v>
      </c>
      <c r="BC8">
        <f>raw!H56</f>
        <v>1.4370731707317073</v>
      </c>
      <c r="BD8">
        <f>raw!H57</f>
        <v>0.88341463414634136</v>
      </c>
      <c r="BE8">
        <f>raw!H58</f>
        <v>-0.28439024390243905</v>
      </c>
      <c r="BF8">
        <f>raw!H59</f>
        <v>0.40024390243902441</v>
      </c>
      <c r="BG8">
        <f>raw!H60</f>
        <v>-1.1508536585365854</v>
      </c>
      <c r="BH8">
        <f>raw!H61</f>
        <v>0.70695121951219508</v>
      </c>
      <c r="BI8">
        <f>raw!H62</f>
        <v>-0.16000000000000003</v>
      </c>
      <c r="BJ8">
        <f>raw!H63</f>
        <v>-0.21601626016260164</v>
      </c>
      <c r="BK8">
        <f>raw!H64</f>
        <v>1.3253658536585364</v>
      </c>
      <c r="BL8">
        <f>raw!H65</f>
        <v>1.0154471544715449</v>
      </c>
      <c r="BM8">
        <f>raw!H66</f>
        <v>-1.1089430894308943</v>
      </c>
      <c r="BN8">
        <f>raw!H67</f>
        <v>-0.41121951219512193</v>
      </c>
      <c r="BO8">
        <f>raw!H68</f>
        <v>1.7882926829268291</v>
      </c>
      <c r="BP8">
        <f>raw!H69</f>
        <v>0.48004065040650407</v>
      </c>
      <c r="BQ8">
        <f>raw!H70</f>
        <v>1.4889024390243903</v>
      </c>
      <c r="BR8">
        <f>raw!H71</f>
        <v>-0.97073170731707326</v>
      </c>
      <c r="BS8">
        <f>raw!H72</f>
        <v>0.15439024390243899</v>
      </c>
      <c r="BT8">
        <f>raw!H73</f>
        <v>-6.3252032520325185E-2</v>
      </c>
      <c r="BU8">
        <f>raw!H74</f>
        <v>-0.82829268292682923</v>
      </c>
      <c r="BV8">
        <f>raw!H75</f>
        <v>0.64865853658536587</v>
      </c>
      <c r="BW8">
        <f>raw!H76</f>
        <v>-0.87666666666666671</v>
      </c>
      <c r="BX8">
        <f>raw!H77</f>
        <v>0.61252032520325195</v>
      </c>
      <c r="BY8">
        <f>raw!H78</f>
        <v>-1.0771544715447154</v>
      </c>
      <c r="BZ8">
        <f>raw!H79</f>
        <v>-0.53195121951219515</v>
      </c>
      <c r="CA8">
        <f>raw!H80</f>
        <v>-0.39170731707317075</v>
      </c>
      <c r="CB8">
        <f>raw!H81</f>
        <v>0.86130081300813011</v>
      </c>
      <c r="CC8">
        <f>raw!H82</f>
        <v>0.46113821138211386</v>
      </c>
      <c r="CD8">
        <f>raw!H83</f>
        <v>-0.70601626016260166</v>
      </c>
      <c r="CE8">
        <f>raw!H84</f>
        <v>0.23853658536585365</v>
      </c>
      <c r="CF8">
        <f>raw!H85</f>
        <v>-0.90987804878048806</v>
      </c>
      <c r="CG8">
        <f>raw!H86</f>
        <v>0.26975609756097557</v>
      </c>
      <c r="CH8">
        <f>raw!H87</f>
        <v>0.77121951219512197</v>
      </c>
      <c r="CI8">
        <f>raw!H88</f>
        <v>0.35268292682926827</v>
      </c>
      <c r="CJ8">
        <f>raw!H89</f>
        <v>0.43878048780487805</v>
      </c>
      <c r="CK8">
        <f>raw!H90</f>
        <v>1.3039024390243903</v>
      </c>
      <c r="CL8">
        <f>raw!H91</f>
        <v>-0.11853658536585365</v>
      </c>
      <c r="CM8">
        <f>raw!H92</f>
        <v>-0.11853658536585365</v>
      </c>
      <c r="CN8">
        <f>raw!H93</f>
        <v>1.1200813008130082</v>
      </c>
      <c r="CO8">
        <f>raw!H94</f>
        <v>-8.0000000000000016E-2</v>
      </c>
      <c r="CP8">
        <f>raw!H95</f>
        <v>2.2326829268292681</v>
      </c>
      <c r="CQ8">
        <f>raw!H96</f>
        <v>0.22682926829268291</v>
      </c>
      <c r="CR8">
        <f>raw!H97</f>
        <v>-0.55121951219512189</v>
      </c>
      <c r="CS8">
        <f>raw!H98</f>
        <v>0.19792682926829269</v>
      </c>
      <c r="CT8">
        <f>raw!H99</f>
        <v>-0.89231707317073183</v>
      </c>
      <c r="CU8">
        <f>raw!H100</f>
        <v>-0.4463414634146341</v>
      </c>
      <c r="CV8">
        <f>raw!H101</f>
        <v>0.21926829268292689</v>
      </c>
      <c r="CW8">
        <f>raw!H102</f>
        <v>-0.19658536585365854</v>
      </c>
      <c r="CX8">
        <f>raw!H103</f>
        <v>1.0908943089430894</v>
      </c>
      <c r="CY8">
        <f>raw!H104</f>
        <v>-0.82443089430894312</v>
      </c>
      <c r="CZ8">
        <f>raw!H105</f>
        <v>-0.78723577235772357</v>
      </c>
      <c r="DA8">
        <f>raw!H106</f>
        <v>2.0865040650406503</v>
      </c>
      <c r="DB8">
        <f>raw!H107</f>
        <v>0.81910569105691056</v>
      </c>
      <c r="DC8">
        <f>raw!H108</f>
        <v>-0.15804878048780488</v>
      </c>
      <c r="DD8">
        <f>raw!H109</f>
        <v>-0.67081300813008138</v>
      </c>
      <c r="DE8">
        <f>raw!H110</f>
        <v>-8.0650406504065034E-2</v>
      </c>
      <c r="DF8">
        <f>raw!H111</f>
        <v>0.23853658536585365</v>
      </c>
      <c r="DG8">
        <f>raw!H112</f>
        <v>0.77902439024390246</v>
      </c>
      <c r="DH8">
        <f>raw!H113</f>
        <v>-0.51235772357723586</v>
      </c>
      <c r="DI8">
        <f>raw!H114</f>
        <v>1.6473170731707318</v>
      </c>
      <c r="DJ8">
        <f>raw!H115</f>
        <v>-0.64439024390243915</v>
      </c>
      <c r="DK8">
        <f>raw!H116</f>
        <v>-1.6440650406504065</v>
      </c>
      <c r="DL8">
        <f>raw!H117</f>
        <v>0.89609756097560977</v>
      </c>
      <c r="DM8">
        <f>raw!H118</f>
        <v>-1.5804878048780489</v>
      </c>
      <c r="DN8">
        <f>raw!H119</f>
        <v>-0.69983739837398384</v>
      </c>
      <c r="DO8">
        <f>raw!H120</f>
        <v>-0.64024390243902429</v>
      </c>
      <c r="DP8">
        <f>raw!H121</f>
        <v>0.75219512195121951</v>
      </c>
      <c r="DQ8">
        <f>raw!H122</f>
        <v>-2.04349593495935</v>
      </c>
      <c r="DR8">
        <f>raw!H123</f>
        <v>0.10536585365853657</v>
      </c>
      <c r="DS8">
        <f>raw!H124</f>
        <v>-0.76829268292682928</v>
      </c>
      <c r="DT8">
        <f>raw!H125</f>
        <v>0.59048780487804875</v>
      </c>
      <c r="DU8">
        <f>raw!H126</f>
        <v>-1.1178048780487804</v>
      </c>
      <c r="DV8">
        <f>raw!H127</f>
        <v>-0.85036585365853656</v>
      </c>
      <c r="DW8">
        <f>raw!H128</f>
        <v>-0.56894308943089433</v>
      </c>
      <c r="DX8">
        <f>raw!H129</f>
        <v>1.3078048780487805</v>
      </c>
      <c r="DY8">
        <f>raw!H130</f>
        <v>-0.18</v>
      </c>
      <c r="DZ8">
        <f>raw!H131</f>
        <v>0.79008130081300809</v>
      </c>
      <c r="EA8">
        <f>raw!H132</f>
        <v>-0.36101626016260163</v>
      </c>
      <c r="EB8">
        <f>raw!H133</f>
        <v>-1.3037804878048782</v>
      </c>
      <c r="EC8">
        <f>raw!H134</f>
        <v>-0.87268292682926829</v>
      </c>
      <c r="ED8">
        <f>raw!H135</f>
        <v>-0.21601626016260164</v>
      </c>
      <c r="EE8">
        <f>raw!H136</f>
        <v>-0.80146341463414628</v>
      </c>
      <c r="EF8">
        <f>raw!H137</f>
        <v>-2.1165853658536586</v>
      </c>
      <c r="EG8">
        <f>raw!H138</f>
        <v>1.3540243902439024</v>
      </c>
      <c r="EH8">
        <f>raw!H139</f>
        <v>-0.35203252032520327</v>
      </c>
      <c r="EI8">
        <f>raw!H140</f>
        <v>-1.2573983739837398</v>
      </c>
      <c r="EJ8">
        <f>raw!H141</f>
        <v>-0.23345528455284548</v>
      </c>
      <c r="EK8">
        <f>raw!H142</f>
        <v>1.3347560975609756</v>
      </c>
      <c r="EL8">
        <f>raw!H143</f>
        <v>-0.4619512195121952</v>
      </c>
      <c r="EM8">
        <f>raw!H144</f>
        <v>-4.6829268292682913E-2</v>
      </c>
      <c r="EN8">
        <f>raw!H145</f>
        <v>-1.708780487804878</v>
      </c>
      <c r="EO8">
        <f>raw!H146</f>
        <v>-0.91467479674796759</v>
      </c>
      <c r="EP8">
        <f>raw!H147</f>
        <v>-1.6551219512195123</v>
      </c>
      <c r="EQ8">
        <f>raw!H148</f>
        <v>-0.6580487804878048</v>
      </c>
      <c r="ER8">
        <f>raw!H149</f>
        <v>-0.1122357723577236</v>
      </c>
      <c r="ES8">
        <f>raw!H150</f>
        <v>-1.2520325203252025E-2</v>
      </c>
      <c r="ET8">
        <f>raw!H151</f>
        <v>0.10536585365853657</v>
      </c>
      <c r="EU8">
        <f>raw!H152</f>
        <v>-0.39878048780487807</v>
      </c>
      <c r="EV8">
        <f>raw!H153</f>
        <v>-0.54634146341463419</v>
      </c>
      <c r="EW8">
        <f>raw!H154</f>
        <v>0.71268292682926837</v>
      </c>
      <c r="EX8">
        <f>raw!H155</f>
        <v>-0.93146341463414628</v>
      </c>
      <c r="EY8">
        <f>raw!H156</f>
        <v>7.5284552845528374E-2</v>
      </c>
      <c r="EZ8">
        <f>raw!H157</f>
        <v>-0.4086178861788618</v>
      </c>
      <c r="FA8">
        <f>raw!H158</f>
        <v>-0.82666666666666666</v>
      </c>
      <c r="FB8">
        <f>raw!H159</f>
        <v>-0.61560975609756097</v>
      </c>
      <c r="FC8">
        <f>raw!H160</f>
        <v>-0.88991869918699185</v>
      </c>
      <c r="FD8">
        <f>raw!H161</f>
        <v>0.21926829268292689</v>
      </c>
      <c r="FE8">
        <f>raw!H162</f>
        <v>-0.82869918699187006</v>
      </c>
      <c r="FF8">
        <f>raw!H163</f>
        <v>-0.38654471544715441</v>
      </c>
      <c r="FG8">
        <f>raw!H164</f>
        <v>-0.93146341463414628</v>
      </c>
      <c r="FH8">
        <f>raw!H165</f>
        <v>0.88536585365853648</v>
      </c>
      <c r="FI8">
        <f>raw!H166</f>
        <v>-1.0360975609756098</v>
      </c>
      <c r="FJ8">
        <f>raw!H167</f>
        <v>-0.60804878048780486</v>
      </c>
      <c r="FK8">
        <f>raw!H168</f>
        <v>-1.1835772357723577</v>
      </c>
      <c r="FL8">
        <f>raw!H169</f>
        <v>-3.2520325203251599E-4</v>
      </c>
      <c r="FM8">
        <f>raw!H170</f>
        <v>0.73743902439024378</v>
      </c>
      <c r="FN8">
        <f>raw!H171</f>
        <v>-1.2739024390243903</v>
      </c>
      <c r="FO8">
        <f>raw!H172</f>
        <v>-0.50292682926829269</v>
      </c>
      <c r="FP8">
        <f>raw!H173</f>
        <v>2.9268292682926855E-2</v>
      </c>
      <c r="FQ8">
        <f>raw!H174</f>
        <v>-0.65951219512195114</v>
      </c>
      <c r="FR8">
        <f>raw!H175</f>
        <v>-1.3505691056910569</v>
      </c>
      <c r="FS8">
        <f>raw!H176</f>
        <v>-0.40861788617886186</v>
      </c>
      <c r="FT8">
        <f>raw!H177</f>
        <v>-0.70601626016260166</v>
      </c>
      <c r="FU8">
        <f>raw!H178</f>
        <v>-0.43691056910569109</v>
      </c>
      <c r="FV8">
        <f>raw!H179</f>
        <v>-1.7549593495934959</v>
      </c>
      <c r="FW8">
        <f>raw!H180</f>
        <v>0</v>
      </c>
      <c r="FX8">
        <f>raw!H181</f>
        <v>0</v>
      </c>
      <c r="FY8">
        <f>raw!H182</f>
        <v>0</v>
      </c>
      <c r="FZ8">
        <f>raw!H183</f>
        <v>0</v>
      </c>
      <c r="GA8">
        <f>raw!H184</f>
        <v>0</v>
      </c>
      <c r="GB8">
        <f>raw!H185</f>
        <v>0</v>
      </c>
      <c r="GC8">
        <f>raw!H186</f>
        <v>0</v>
      </c>
      <c r="GD8">
        <f>raw!H187</f>
        <v>0</v>
      </c>
      <c r="GE8">
        <f>raw!H188</f>
        <v>0</v>
      </c>
      <c r="GF8">
        <f>raw!H189</f>
        <v>0</v>
      </c>
      <c r="GG8">
        <f>raw!H190</f>
        <v>0</v>
      </c>
      <c r="GH8">
        <f>raw!H191</f>
        <v>0</v>
      </c>
      <c r="GI8">
        <f>raw!H192</f>
        <v>0</v>
      </c>
      <c r="GJ8">
        <f>raw!H193</f>
        <v>0</v>
      </c>
      <c r="GK8">
        <f>raw!H194</f>
        <v>0</v>
      </c>
      <c r="GL8">
        <f>raw!H195</f>
        <v>0</v>
      </c>
      <c r="GM8">
        <f>raw!H196</f>
        <v>0</v>
      </c>
      <c r="GN8">
        <f>raw!H197</f>
        <v>0</v>
      </c>
      <c r="GO8">
        <f>raw!H198</f>
        <v>0</v>
      </c>
      <c r="GP8">
        <f>raw!H199</f>
        <v>0</v>
      </c>
      <c r="GQ8">
        <f>raw!H200</f>
        <v>0</v>
      </c>
      <c r="GR8">
        <f>raw!H201</f>
        <v>0</v>
      </c>
      <c r="GS8">
        <f>raw!H202</f>
        <v>0</v>
      </c>
      <c r="GT8">
        <f>raw!H203</f>
        <v>0</v>
      </c>
      <c r="GU8">
        <f>raw!H204</f>
        <v>0</v>
      </c>
      <c r="GV8">
        <f>raw!H205</f>
        <v>0</v>
      </c>
      <c r="GW8">
        <f>raw!H206</f>
        <v>0</v>
      </c>
      <c r="GX8">
        <f>raw!H207</f>
        <v>0</v>
      </c>
      <c r="GY8">
        <f>raw!H208</f>
        <v>0</v>
      </c>
      <c r="GZ8">
        <f>raw!H209</f>
        <v>0</v>
      </c>
      <c r="HA8">
        <f>raw!H210</f>
        <v>0</v>
      </c>
      <c r="HB8">
        <f>raw!H211</f>
        <v>0</v>
      </c>
      <c r="HC8">
        <f>raw!H212</f>
        <v>0</v>
      </c>
      <c r="HD8">
        <f>raw!H213</f>
        <v>0</v>
      </c>
      <c r="HE8">
        <f>raw!H214</f>
        <v>0</v>
      </c>
      <c r="HF8">
        <f>raw!H215</f>
        <v>0</v>
      </c>
      <c r="HG8">
        <f>raw!H216</f>
        <v>0</v>
      </c>
      <c r="HH8">
        <f>raw!H217</f>
        <v>0</v>
      </c>
      <c r="HI8">
        <f>raw!H218</f>
        <v>0</v>
      </c>
      <c r="HJ8">
        <f>raw!H219</f>
        <v>0</v>
      </c>
      <c r="HK8">
        <f>raw!H220</f>
        <v>0</v>
      </c>
      <c r="HL8">
        <f>raw!H221</f>
        <v>0</v>
      </c>
      <c r="HM8">
        <f>raw!H222</f>
        <v>0</v>
      </c>
      <c r="HN8">
        <f>raw!H223</f>
        <v>0</v>
      </c>
      <c r="HO8">
        <f>raw!H224</f>
        <v>0</v>
      </c>
      <c r="HP8">
        <f>raw!H225</f>
        <v>0</v>
      </c>
      <c r="HQ8">
        <f>raw!H226</f>
        <v>0</v>
      </c>
      <c r="HR8">
        <f>raw!H227</f>
        <v>0</v>
      </c>
      <c r="HS8">
        <f>raw!H228</f>
        <v>0</v>
      </c>
      <c r="HT8">
        <f>raw!H229</f>
        <v>0</v>
      </c>
      <c r="HU8">
        <f>raw!H230</f>
        <v>0</v>
      </c>
      <c r="HV8">
        <f>raw!H231</f>
        <v>0</v>
      </c>
      <c r="HW8">
        <f>raw!H232</f>
        <v>0</v>
      </c>
      <c r="HX8">
        <f>raw!H233</f>
        <v>0</v>
      </c>
      <c r="HY8">
        <f>raw!H234</f>
        <v>0</v>
      </c>
      <c r="HZ8">
        <f>raw!H235</f>
        <v>0</v>
      </c>
      <c r="IA8">
        <f>raw!H236</f>
        <v>0</v>
      </c>
      <c r="IB8">
        <f>raw!H237</f>
        <v>0</v>
      </c>
      <c r="IC8">
        <f>raw!H238</f>
        <v>0</v>
      </c>
      <c r="ID8">
        <f>raw!H239</f>
        <v>0</v>
      </c>
      <c r="IE8">
        <f>raw!H240</f>
        <v>0</v>
      </c>
      <c r="IF8">
        <f>raw!H241</f>
        <v>0</v>
      </c>
      <c r="IG8">
        <f>raw!H242</f>
        <v>0</v>
      </c>
      <c r="IH8">
        <f>raw!H243</f>
        <v>0</v>
      </c>
    </row>
    <row r="9" spans="1:242" x14ac:dyDescent="0.3">
      <c r="A9" t="str">
        <f>raw!I2</f>
        <v>zBLK</v>
      </c>
      <c r="B9">
        <f>raw!I3</f>
        <v>0.40065040650406508</v>
      </c>
      <c r="C9">
        <f>raw!I4</f>
        <v>-1.0534146341463415</v>
      </c>
      <c r="D9">
        <f>raw!I5</f>
        <v>0.46434959349593502</v>
      </c>
      <c r="E9">
        <f>raw!I6</f>
        <v>1.3878048780487808</v>
      </c>
      <c r="F9">
        <f>raw!I7</f>
        <v>-0.61609756097560964</v>
      </c>
      <c r="G9">
        <f>raw!I8</f>
        <v>1.5884552845528455</v>
      </c>
      <c r="H9">
        <f>raw!I9</f>
        <v>-0.37902439024390244</v>
      </c>
      <c r="I9">
        <f>raw!I10</f>
        <v>-0.14780487804878048</v>
      </c>
      <c r="J9">
        <f>raw!I11</f>
        <v>1.5335365853658538</v>
      </c>
      <c r="K9">
        <f>raw!I12</f>
        <v>2.9387804878048782</v>
      </c>
      <c r="L9">
        <f>raw!I13</f>
        <v>1.3808943089430894</v>
      </c>
      <c r="M9">
        <f>raw!I14</f>
        <v>0.16536585365853657</v>
      </c>
      <c r="N9">
        <f>raw!I15</f>
        <v>-0.37024390243902439</v>
      </c>
      <c r="O9">
        <f>raw!I16</f>
        <v>-0.31894308943089428</v>
      </c>
      <c r="P9">
        <f>raw!I17</f>
        <v>-0.66601626016260163</v>
      </c>
      <c r="Q9">
        <f>raw!I18</f>
        <v>0.56439024390243908</v>
      </c>
      <c r="R9">
        <f>raw!I19</f>
        <v>0.61999999999999988</v>
      </c>
      <c r="S9">
        <f>raw!I20</f>
        <v>2.4230894308943087</v>
      </c>
      <c r="T9">
        <f>raw!I21</f>
        <v>1.6739837398373985</v>
      </c>
      <c r="U9">
        <f>raw!I22</f>
        <v>0.9643902439024391</v>
      </c>
      <c r="V9">
        <f>raw!I23</f>
        <v>5.2915447154471549</v>
      </c>
      <c r="W9">
        <f>raw!I24</f>
        <v>-0.64682926829268284</v>
      </c>
      <c r="X9">
        <f>raw!I25</f>
        <v>2.6385365853658533</v>
      </c>
      <c r="Y9">
        <f>raw!I26</f>
        <v>4.7692682926829271</v>
      </c>
      <c r="Z9">
        <f>raw!I27</f>
        <v>0.5032113821138211</v>
      </c>
      <c r="AA9">
        <f>raw!I28</f>
        <v>3.3692682926829272</v>
      </c>
      <c r="AB9">
        <f>raw!I29</f>
        <v>5.5284552845528551E-3</v>
      </c>
      <c r="AC9">
        <f>raw!I30</f>
        <v>1.5009756097560976</v>
      </c>
      <c r="AD9">
        <f>raw!I31</f>
        <v>0.25097560975609756</v>
      </c>
      <c r="AE9">
        <f>raw!I32</f>
        <v>-0.13800813008130083</v>
      </c>
      <c r="AF9">
        <f>raw!I33</f>
        <v>-0.20552845528455282</v>
      </c>
      <c r="AG9">
        <f>raw!I34</f>
        <v>-0.80731707317073176</v>
      </c>
      <c r="AH9">
        <f>raw!I35</f>
        <v>3.0665040650406503</v>
      </c>
      <c r="AI9">
        <f>raw!I36</f>
        <v>0.29333333333333333</v>
      </c>
      <c r="AJ9">
        <f>raw!I37</f>
        <v>-0.42617886178861791</v>
      </c>
      <c r="AK9">
        <f>raw!I38</f>
        <v>0.93069105691056908</v>
      </c>
      <c r="AL9">
        <f>raw!I39</f>
        <v>4.4878048780487817E-2</v>
      </c>
      <c r="AM9">
        <f>raw!I40</f>
        <v>-0.25349593495934958</v>
      </c>
      <c r="AN9">
        <f>raw!I41</f>
        <v>-0.26341463414634148</v>
      </c>
      <c r="AO9">
        <f>raw!I42</f>
        <v>-0.11918699186991868</v>
      </c>
      <c r="AP9">
        <f>raw!I43</f>
        <v>5.5284552845528551E-3</v>
      </c>
      <c r="AQ9">
        <f>raw!I44</f>
        <v>-0.62764227642276427</v>
      </c>
      <c r="AR9">
        <f>raw!I45</f>
        <v>0.23195121951219511</v>
      </c>
      <c r="AS9">
        <f>raw!I46</f>
        <v>0.8834552845528455</v>
      </c>
      <c r="AT9">
        <f>raw!I47</f>
        <v>0.76666666666666661</v>
      </c>
      <c r="AU9">
        <f>raw!I48</f>
        <v>7.0731707317073234E-3</v>
      </c>
      <c r="AV9">
        <f>raw!I49</f>
        <v>-1.0415447154471544</v>
      </c>
      <c r="AW9">
        <f>raw!I50</f>
        <v>-1.0474796747967481</v>
      </c>
      <c r="AX9">
        <f>raw!I51</f>
        <v>3.4376422764227645</v>
      </c>
      <c r="AY9">
        <f>raw!I52</f>
        <v>-0.67756097560975603</v>
      </c>
      <c r="AZ9">
        <f>raw!I53</f>
        <v>-0.60841463414634145</v>
      </c>
      <c r="BA9">
        <f>raw!I54</f>
        <v>-0.65869918699187002</v>
      </c>
      <c r="BB9">
        <f>raw!I55</f>
        <v>4.1951219512195076E-2</v>
      </c>
      <c r="BC9">
        <f>raw!I56</f>
        <v>5.1219512195121955E-2</v>
      </c>
      <c r="BD9">
        <f>raw!I57</f>
        <v>-0.87560975609756109</v>
      </c>
      <c r="BE9">
        <f>raw!I58</f>
        <v>-0.82097560975609751</v>
      </c>
      <c r="BF9">
        <f>raw!I59</f>
        <v>2.0487804878048776</v>
      </c>
      <c r="BG9">
        <f>raw!I60</f>
        <v>0.74817073170731707</v>
      </c>
      <c r="BH9">
        <f>raw!I61</f>
        <v>-0.40032520325203258</v>
      </c>
      <c r="BI9">
        <f>raw!I62</f>
        <v>-0.63540650406504073</v>
      </c>
      <c r="BJ9">
        <f>raw!I63</f>
        <v>2.1742682926829269</v>
      </c>
      <c r="BK9">
        <f>raw!I64</f>
        <v>0.9643902439024391</v>
      </c>
      <c r="BL9">
        <f>raw!I65</f>
        <v>-3.6260162601626025E-2</v>
      </c>
      <c r="BM9">
        <f>raw!I66</f>
        <v>2.3751219512195121</v>
      </c>
      <c r="BN9">
        <f>raw!I67</f>
        <v>1.1546341463414636</v>
      </c>
      <c r="BO9">
        <f>raw!I68</f>
        <v>0.5331707317073171</v>
      </c>
      <c r="BP9">
        <f>raw!I69</f>
        <v>2.4406097560975613</v>
      </c>
      <c r="BQ9">
        <f>raw!I70</f>
        <v>-0.19597560975609757</v>
      </c>
      <c r="BR9">
        <f>raw!I71</f>
        <v>1.0422764227642276</v>
      </c>
      <c r="BS9">
        <f>raw!I72</f>
        <v>-0.7040243902439024</v>
      </c>
      <c r="BT9">
        <f>raw!I73</f>
        <v>-0.66601626016260163</v>
      </c>
      <c r="BU9">
        <f>raw!I74</f>
        <v>-1.123170731707317</v>
      </c>
      <c r="BV9">
        <f>raw!I75</f>
        <v>0.44491869918699195</v>
      </c>
      <c r="BW9">
        <f>raw!I76</f>
        <v>2.0382520325203255</v>
      </c>
      <c r="BX9">
        <f>raw!I77</f>
        <v>2.2112195121951217</v>
      </c>
      <c r="BY9">
        <f>raw!I78</f>
        <v>2.0194308943089432</v>
      </c>
      <c r="BZ9">
        <f>raw!I79</f>
        <v>1.1831707317073172</v>
      </c>
      <c r="CA9">
        <f>raw!I80</f>
        <v>-0.87951219512195111</v>
      </c>
      <c r="CB9">
        <f>raw!I81</f>
        <v>-4.9999999999999996E-2</v>
      </c>
      <c r="CC9">
        <f>raw!I82</f>
        <v>1.3808943089430894</v>
      </c>
      <c r="CD9">
        <f>raw!I83</f>
        <v>-0.86747967479674803</v>
      </c>
      <c r="CE9">
        <f>raw!I84</f>
        <v>3.0760975609756094</v>
      </c>
      <c r="CF9">
        <f>raw!I85</f>
        <v>-1.1358536585365853</v>
      </c>
      <c r="CG9">
        <f>raw!I86</f>
        <v>-0.62378048780487805</v>
      </c>
      <c r="CH9">
        <f>raw!I87</f>
        <v>-1.0712195121951218</v>
      </c>
      <c r="CI9">
        <f>raw!I88</f>
        <v>-0.22463414634146339</v>
      </c>
      <c r="CJ9">
        <f>raw!I89</f>
        <v>-0.84146341463414631</v>
      </c>
      <c r="CK9">
        <f>raw!I90</f>
        <v>-0.25317073170731708</v>
      </c>
      <c r="CL9">
        <f>raw!I91</f>
        <v>-0.39170731707317075</v>
      </c>
      <c r="CM9">
        <f>raw!I92</f>
        <v>-0.7039024390243902</v>
      </c>
      <c r="CN9">
        <f>raw!I93</f>
        <v>0.19569105691056915</v>
      </c>
      <c r="CO9">
        <f>raw!I94</f>
        <v>-0.29345528455284553</v>
      </c>
      <c r="CP9">
        <f>raw!I95</f>
        <v>-0.66487804878048773</v>
      </c>
      <c r="CQ9">
        <f>raw!I96</f>
        <v>-4.1829268292682922E-2</v>
      </c>
      <c r="CR9">
        <f>raw!I97</f>
        <v>-0.80731707317073176</v>
      </c>
      <c r="CS9">
        <f>raw!I98</f>
        <v>-0.57170731707317068</v>
      </c>
      <c r="CT9">
        <f>raw!I99</f>
        <v>0.46922764227642283</v>
      </c>
      <c r="CU9">
        <f>raw!I100</f>
        <v>-0.20560975609756094</v>
      </c>
      <c r="CV9">
        <f>raw!I101</f>
        <v>-0.32186991869918702</v>
      </c>
      <c r="CW9">
        <f>raw!I102</f>
        <v>-0.95410569105691057</v>
      </c>
      <c r="CX9">
        <f>raw!I103</f>
        <v>7.6910569105691051E-2</v>
      </c>
      <c r="CY9">
        <f>raw!I104</f>
        <v>-0.52292682926829259</v>
      </c>
      <c r="CZ9">
        <f>raw!I105</f>
        <v>2.5315040650406506</v>
      </c>
      <c r="DA9">
        <f>raw!I106</f>
        <v>1.5066666666666666</v>
      </c>
      <c r="DB9">
        <f>raw!I107</f>
        <v>0.2295934959349594</v>
      </c>
      <c r="DC9">
        <f>raw!I108</f>
        <v>1.332520325203252</v>
      </c>
      <c r="DD9">
        <f>raw!I109</f>
        <v>-0.85398373983739839</v>
      </c>
      <c r="DE9">
        <f>raw!I110</f>
        <v>-1.0474796747967481</v>
      </c>
      <c r="DF9">
        <f>raw!I111</f>
        <v>-0.37682926829268293</v>
      </c>
      <c r="DG9">
        <f>raw!I112</f>
        <v>-0.52829268292682918</v>
      </c>
      <c r="DH9">
        <f>raw!I113</f>
        <v>0.56731707317073166</v>
      </c>
      <c r="DI9">
        <f>raw!I114</f>
        <v>-7.9674796747967458E-3</v>
      </c>
      <c r="DJ9">
        <f>raw!I115</f>
        <v>0.26552845528455282</v>
      </c>
      <c r="DK9">
        <f>raw!I116</f>
        <v>2.6138211382113821</v>
      </c>
      <c r="DL9">
        <f>raw!I117</f>
        <v>-0.10878048780487803</v>
      </c>
      <c r="DM9">
        <f>raw!I118</f>
        <v>0.9182926829268292</v>
      </c>
      <c r="DN9">
        <f>raw!I119</f>
        <v>-0.67983739837398371</v>
      </c>
      <c r="DO9">
        <f>raw!I120</f>
        <v>2.4823170731707318</v>
      </c>
      <c r="DP9">
        <f>raw!I121</f>
        <v>0.18439024390243902</v>
      </c>
      <c r="DQ9">
        <f>raw!I122</f>
        <v>-8.691056910569106E-2</v>
      </c>
      <c r="DR9">
        <f>raw!I123</f>
        <v>0.65999999999999992</v>
      </c>
      <c r="DS9">
        <f>raw!I124</f>
        <v>0.42</v>
      </c>
      <c r="DT9">
        <f>raw!I125</f>
        <v>-0.4719512195121951</v>
      </c>
      <c r="DU9">
        <f>raw!I126</f>
        <v>-0.91471544715447151</v>
      </c>
      <c r="DV9">
        <f>raw!I127</f>
        <v>0.58243902439024386</v>
      </c>
      <c r="DW9">
        <f>raw!I128</f>
        <v>0.33154471544715447</v>
      </c>
      <c r="DX9">
        <f>raw!I129</f>
        <v>-0.37577235772357725</v>
      </c>
      <c r="DY9">
        <f>raw!I130</f>
        <v>-1.0712195121951218</v>
      </c>
      <c r="DZ9">
        <f>raw!I131</f>
        <v>7.4796747967479704E-2</v>
      </c>
      <c r="EA9">
        <f>raw!I132</f>
        <v>-0.56569105691056909</v>
      </c>
      <c r="EB9">
        <f>raw!I133</f>
        <v>-0.78475609756097575</v>
      </c>
      <c r="EC9">
        <f>raw!I134</f>
        <v>-0.58536585365853655</v>
      </c>
      <c r="ED9">
        <f>raw!I135</f>
        <v>-0.44890243902439025</v>
      </c>
      <c r="EE9">
        <f>raw!I136</f>
        <v>-0.57707317073170727</v>
      </c>
      <c r="EF9">
        <f>raw!I137</f>
        <v>0.8580487804878052</v>
      </c>
      <c r="EG9">
        <f>raw!I138</f>
        <v>-0.6198780487804878</v>
      </c>
      <c r="EH9">
        <f>raw!I139</f>
        <v>-0.1574390243902439</v>
      </c>
      <c r="EI9">
        <f>raw!I140</f>
        <v>-0.65869918699187002</v>
      </c>
      <c r="EJ9">
        <f>raw!I141</f>
        <v>-0.55166666666666664</v>
      </c>
      <c r="EK9">
        <f>raw!I142</f>
        <v>-0.74512195121951219</v>
      </c>
      <c r="EL9">
        <f>raw!I143</f>
        <v>5.3170731707317037E-2</v>
      </c>
      <c r="EM9">
        <f>raw!I144</f>
        <v>-0.37682926829268293</v>
      </c>
      <c r="EN9">
        <f>raw!I145</f>
        <v>-0.70195121951219508</v>
      </c>
      <c r="EO9">
        <f>raw!I146</f>
        <v>-0.61630081300813011</v>
      </c>
      <c r="EP9">
        <f>raw!I147</f>
        <v>0.60243902439024388</v>
      </c>
      <c r="EQ9">
        <f>raw!I148</f>
        <v>-0.51252032520325208</v>
      </c>
      <c r="ER9">
        <f>raw!I149</f>
        <v>-9.0894308943089433E-2</v>
      </c>
      <c r="ES9">
        <f>raw!I150</f>
        <v>-0.27203252032520331</v>
      </c>
      <c r="ET9">
        <f>raw!I151</f>
        <v>-0.10097560975609754</v>
      </c>
      <c r="EU9">
        <f>raw!I152</f>
        <v>-1.0712195121951218</v>
      </c>
      <c r="EV9">
        <f>raw!I153</f>
        <v>-0.58491869918699191</v>
      </c>
      <c r="EW9">
        <f>raw!I154</f>
        <v>-0.3895934959349594</v>
      </c>
      <c r="EX9">
        <f>raw!I155</f>
        <v>0.67902439024390238</v>
      </c>
      <c r="EY9">
        <f>raw!I156</f>
        <v>-0.94845528455284556</v>
      </c>
      <c r="EZ9">
        <f>raw!I157</f>
        <v>-0.40699186991869918</v>
      </c>
      <c r="FA9">
        <f>raw!I158</f>
        <v>-1.0237398373983739</v>
      </c>
      <c r="FB9">
        <f>raw!I159</f>
        <v>-0.7040243902439024</v>
      </c>
      <c r="FC9">
        <f>raw!I160</f>
        <v>0.26260162601626014</v>
      </c>
      <c r="FD9">
        <f>raw!I161</f>
        <v>-0.87333333333333329</v>
      </c>
      <c r="FE9">
        <f>raw!I162</f>
        <v>-0.94109756097560981</v>
      </c>
      <c r="FF9">
        <f>raw!I163</f>
        <v>-0.89873983739837393</v>
      </c>
      <c r="FG9">
        <f>raw!I164</f>
        <v>0.55536585365853652</v>
      </c>
      <c r="FH9">
        <f>raw!I165</f>
        <v>-1.0997560975609755</v>
      </c>
      <c r="FI9">
        <f>raw!I166</f>
        <v>-0.66219512195121943</v>
      </c>
      <c r="FJ9">
        <f>raw!I167</f>
        <v>-0.59560975609756095</v>
      </c>
      <c r="FK9">
        <f>raw!I168</f>
        <v>2.6422764227642295E-2</v>
      </c>
      <c r="FL9">
        <f>raw!I169</f>
        <v>-5.9674796747967475E-2</v>
      </c>
      <c r="FM9">
        <f>raw!I170</f>
        <v>-0.84146341463414631</v>
      </c>
      <c r="FN9">
        <f>raw!I171</f>
        <v>1.0309756097560976</v>
      </c>
      <c r="FO9">
        <f>raw!I172</f>
        <v>1.8219512195121952</v>
      </c>
      <c r="FP9">
        <f>raw!I173</f>
        <v>9.8780487804878067E-2</v>
      </c>
      <c r="FQ9">
        <f>raw!I174</f>
        <v>-0.77402439024390235</v>
      </c>
      <c r="FR9">
        <f>raw!I175</f>
        <v>-0.28268292682926827</v>
      </c>
      <c r="FS9">
        <f>raw!I176</f>
        <v>-0.24373983739837402</v>
      </c>
      <c r="FT9">
        <f>raw!I177</f>
        <v>-0.56048780487804872</v>
      </c>
      <c r="FU9">
        <f>raw!I178</f>
        <v>-0.20601626016260166</v>
      </c>
      <c r="FV9">
        <f>raw!I179</f>
        <v>-0.32016260162601629</v>
      </c>
      <c r="FW9">
        <f>raw!I180</f>
        <v>0</v>
      </c>
      <c r="FX9">
        <f>raw!I181</f>
        <v>0</v>
      </c>
      <c r="FY9">
        <f>raw!I182</f>
        <v>0</v>
      </c>
      <c r="FZ9">
        <f>raw!I183</f>
        <v>0</v>
      </c>
      <c r="GA9">
        <f>raw!I184</f>
        <v>0</v>
      </c>
      <c r="GB9">
        <f>raw!I185</f>
        <v>0</v>
      </c>
      <c r="GC9">
        <f>raw!I186</f>
        <v>0</v>
      </c>
      <c r="GD9">
        <f>raw!I187</f>
        <v>0</v>
      </c>
      <c r="GE9">
        <f>raw!I188</f>
        <v>0</v>
      </c>
      <c r="GF9">
        <f>raw!I189</f>
        <v>0</v>
      </c>
      <c r="GG9">
        <f>raw!I190</f>
        <v>0</v>
      </c>
      <c r="GH9">
        <f>raw!I191</f>
        <v>0</v>
      </c>
      <c r="GI9">
        <f>raw!I192</f>
        <v>0</v>
      </c>
      <c r="GJ9">
        <f>raw!I193</f>
        <v>0</v>
      </c>
      <c r="GK9">
        <f>raw!I194</f>
        <v>0</v>
      </c>
      <c r="GL9">
        <f>raw!I195</f>
        <v>0</v>
      </c>
      <c r="GM9">
        <f>raw!I196</f>
        <v>0</v>
      </c>
      <c r="GN9">
        <f>raw!I197</f>
        <v>0</v>
      </c>
      <c r="GO9">
        <f>raw!I198</f>
        <v>0</v>
      </c>
      <c r="GP9">
        <f>raw!I199</f>
        <v>0</v>
      </c>
      <c r="GQ9">
        <f>raw!I200</f>
        <v>0</v>
      </c>
      <c r="GR9">
        <f>raw!I201</f>
        <v>0</v>
      </c>
      <c r="GS9">
        <f>raw!I202</f>
        <v>0</v>
      </c>
      <c r="GT9">
        <f>raw!I203</f>
        <v>0</v>
      </c>
      <c r="GU9">
        <f>raw!I204</f>
        <v>0</v>
      </c>
      <c r="GV9">
        <f>raw!I205</f>
        <v>0</v>
      </c>
      <c r="GW9">
        <f>raw!I206</f>
        <v>0</v>
      </c>
      <c r="GX9">
        <f>raw!I207</f>
        <v>0</v>
      </c>
      <c r="GY9">
        <f>raw!I208</f>
        <v>0</v>
      </c>
      <c r="GZ9">
        <f>raw!I209</f>
        <v>0</v>
      </c>
      <c r="HA9">
        <f>raw!I210</f>
        <v>0</v>
      </c>
      <c r="HB9">
        <f>raw!I211</f>
        <v>0</v>
      </c>
      <c r="HC9">
        <f>raw!I212</f>
        <v>0</v>
      </c>
      <c r="HD9">
        <f>raw!I213</f>
        <v>0</v>
      </c>
      <c r="HE9">
        <f>raw!I214</f>
        <v>0</v>
      </c>
      <c r="HF9">
        <f>raw!I215</f>
        <v>0</v>
      </c>
      <c r="HG9">
        <f>raw!I216</f>
        <v>0</v>
      </c>
      <c r="HH9">
        <f>raw!I217</f>
        <v>0</v>
      </c>
      <c r="HI9">
        <f>raw!I218</f>
        <v>0</v>
      </c>
      <c r="HJ9">
        <f>raw!I219</f>
        <v>0</v>
      </c>
      <c r="HK9">
        <f>raw!I220</f>
        <v>0</v>
      </c>
      <c r="HL9">
        <f>raw!I221</f>
        <v>0</v>
      </c>
      <c r="HM9">
        <f>raw!I222</f>
        <v>0</v>
      </c>
      <c r="HN9">
        <f>raw!I223</f>
        <v>0</v>
      </c>
      <c r="HO9">
        <f>raw!I224</f>
        <v>0</v>
      </c>
      <c r="HP9">
        <f>raw!I225</f>
        <v>0</v>
      </c>
      <c r="HQ9">
        <f>raw!I226</f>
        <v>0</v>
      </c>
      <c r="HR9">
        <f>raw!I227</f>
        <v>0</v>
      </c>
      <c r="HS9">
        <f>raw!I228</f>
        <v>0</v>
      </c>
      <c r="HT9">
        <f>raw!I229</f>
        <v>0</v>
      </c>
      <c r="HU9">
        <f>raw!I230</f>
        <v>0</v>
      </c>
      <c r="HV9">
        <f>raw!I231</f>
        <v>0</v>
      </c>
      <c r="HW9">
        <f>raw!I232</f>
        <v>0</v>
      </c>
      <c r="HX9">
        <f>raw!I233</f>
        <v>0</v>
      </c>
      <c r="HY9">
        <f>raw!I234</f>
        <v>0</v>
      </c>
      <c r="HZ9">
        <f>raw!I235</f>
        <v>0</v>
      </c>
      <c r="IA9">
        <f>raw!I236</f>
        <v>0</v>
      </c>
      <c r="IB9">
        <f>raw!I237</f>
        <v>0</v>
      </c>
      <c r="IC9">
        <f>raw!I238</f>
        <v>0</v>
      </c>
      <c r="ID9">
        <f>raw!I239</f>
        <v>0</v>
      </c>
      <c r="IE9">
        <f>raw!I240</f>
        <v>0</v>
      </c>
      <c r="IF9">
        <f>raw!I241</f>
        <v>0</v>
      </c>
      <c r="IG9">
        <f>raw!I242</f>
        <v>0</v>
      </c>
      <c r="IH9">
        <f>raw!I243</f>
        <v>0</v>
      </c>
    </row>
    <row r="10" spans="1:242" x14ac:dyDescent="0.3">
      <c r="A10" t="str">
        <f>raw!J2</f>
        <v>zTO</v>
      </c>
      <c r="B10">
        <f>raw!J3</f>
        <v>-1.8343495934959351</v>
      </c>
      <c r="C10">
        <f>raw!J4</f>
        <v>-2.0212195121951222</v>
      </c>
      <c r="D10">
        <f>raw!J5</f>
        <v>-2.6624796747967481</v>
      </c>
      <c r="E10">
        <f>raw!J6</f>
        <v>-1.9091056910569106</v>
      </c>
      <c r="F10">
        <f>raw!J7</f>
        <v>-1.5478048780487803</v>
      </c>
      <c r="G10">
        <f>raw!J8</f>
        <v>-1.7954471544715445</v>
      </c>
      <c r="H10">
        <f>raw!J9</f>
        <v>-1.7129268292682926</v>
      </c>
      <c r="I10">
        <f>raw!J10</f>
        <v>-1.2941463414634145</v>
      </c>
      <c r="J10">
        <f>raw!J11</f>
        <v>-1.3613008130081301</v>
      </c>
      <c r="K10">
        <f>raw!J12</f>
        <v>-0.34223577235772351</v>
      </c>
      <c r="L10">
        <f>raw!J13</f>
        <v>-2.0552032520325203</v>
      </c>
      <c r="M10">
        <f>raw!J14</f>
        <v>-1.7317073170731695E-2</v>
      </c>
      <c r="N10">
        <f>raw!J15</f>
        <v>-2.0939024390243905</v>
      </c>
      <c r="O10">
        <f>raw!J16</f>
        <v>-0.97963414634146362</v>
      </c>
      <c r="P10">
        <f>raw!J17</f>
        <v>-0.38520325203252043</v>
      </c>
      <c r="Q10">
        <f>raw!J18</f>
        <v>-0.17219512195121953</v>
      </c>
      <c r="R10">
        <f>raw!J19</f>
        <v>0.37829268292682927</v>
      </c>
      <c r="S10">
        <f>raw!J20</f>
        <v>0.4686178861788618</v>
      </c>
      <c r="T10">
        <f>raw!J21</f>
        <v>0.6622764227642276</v>
      </c>
      <c r="U10">
        <f>raw!J22</f>
        <v>-1.1770731707317073</v>
      </c>
      <c r="V10">
        <f>raw!J23</f>
        <v>0.33430894308943093</v>
      </c>
      <c r="W10">
        <f>raw!J24</f>
        <v>-0.56747967479674788</v>
      </c>
      <c r="X10">
        <f>raw!J25</f>
        <v>-0.19804878048780489</v>
      </c>
      <c r="Y10">
        <f>raw!J26</f>
        <v>-0.11365853658536584</v>
      </c>
      <c r="Z10">
        <f>raw!J27</f>
        <v>-6.8455284552845497E-2</v>
      </c>
      <c r="AA10">
        <f>raw!J28</f>
        <v>0.44646341463414635</v>
      </c>
      <c r="AB10">
        <f>raw!J29</f>
        <v>-0.59626016260162595</v>
      </c>
      <c r="AC10">
        <f>raw!J30</f>
        <v>8.1463414634146344E-2</v>
      </c>
      <c r="AD10">
        <f>raw!J31</f>
        <v>-1.5487804878048781</v>
      </c>
      <c r="AE10">
        <f>raw!J32</f>
        <v>-3.2454065040650408</v>
      </c>
      <c r="AF10">
        <f>raw!J33</f>
        <v>-1.9297560975609753</v>
      </c>
      <c r="AG10">
        <f>raw!J34</f>
        <v>-2.9199186991869914</v>
      </c>
      <c r="AH10">
        <f>raw!J35</f>
        <v>0.64666666666666672</v>
      </c>
      <c r="AI10">
        <f>raw!J36</f>
        <v>-1.363739837398374</v>
      </c>
      <c r="AJ10">
        <f>raw!J37</f>
        <v>0.33430894308943093</v>
      </c>
      <c r="AK10">
        <f>raw!J38</f>
        <v>0.39788617886178862</v>
      </c>
      <c r="AL10">
        <f>raw!J39</f>
        <v>-0.99999999999999989</v>
      </c>
      <c r="AM10">
        <f>raw!J40</f>
        <v>-1.8913821138211382</v>
      </c>
      <c r="AN10">
        <f>raw!J41</f>
        <v>-1.7996341463414631</v>
      </c>
      <c r="AO10">
        <f>raw!J42</f>
        <v>-3.0243902439024389E-2</v>
      </c>
      <c r="AP10">
        <f>raw!J43</f>
        <v>-1.1526829268292684</v>
      </c>
      <c r="AQ10">
        <f>raw!J44</f>
        <v>-1.3061788617886179</v>
      </c>
      <c r="AR10">
        <f>raw!J45</f>
        <v>-1.7317073170731695E-2</v>
      </c>
      <c r="AS10">
        <f>raw!J46</f>
        <v>0.30182926829268292</v>
      </c>
      <c r="AT10">
        <f>raw!J47</f>
        <v>0.94617886178861788</v>
      </c>
      <c r="AU10">
        <f>raw!J48</f>
        <v>-2.2777235772357725</v>
      </c>
      <c r="AV10">
        <f>raw!J49</f>
        <v>-1.1274390243902439</v>
      </c>
      <c r="AW10">
        <f>raw!J50</f>
        <v>-0.14926829268292688</v>
      </c>
      <c r="AX10">
        <f>raw!J51</f>
        <v>0.24256097560975612</v>
      </c>
      <c r="AY10">
        <f>raw!J52</f>
        <v>-0.37186991869918695</v>
      </c>
      <c r="AZ10">
        <f>raw!J53</f>
        <v>-1.9617073170731711</v>
      </c>
      <c r="BA10">
        <f>raw!J54</f>
        <v>0.59951219512195131</v>
      </c>
      <c r="BB10">
        <f>raw!J55</f>
        <v>-0.39365853658536576</v>
      </c>
      <c r="BC10">
        <f>raw!J56</f>
        <v>-0.68317073170731701</v>
      </c>
      <c r="BD10">
        <f>raw!J57</f>
        <v>-0.164390243902439</v>
      </c>
      <c r="BE10">
        <f>raw!J58</f>
        <v>-1.8209756097560974</v>
      </c>
      <c r="BF10">
        <f>raw!J59</f>
        <v>-1.0446341463414635</v>
      </c>
      <c r="BG10">
        <f>raw!J60</f>
        <v>2.121951219512197E-2</v>
      </c>
      <c r="BH10">
        <f>raw!J61</f>
        <v>-0.28219512195121954</v>
      </c>
      <c r="BI10">
        <f>raw!J62</f>
        <v>-0.46325203252032521</v>
      </c>
      <c r="BJ10">
        <f>raw!J63</f>
        <v>0.26186991869918702</v>
      </c>
      <c r="BK10">
        <f>raw!J64</f>
        <v>0.85219512195121949</v>
      </c>
      <c r="BL10">
        <f>raw!J65</f>
        <v>-0.48504065040650401</v>
      </c>
      <c r="BM10">
        <f>raw!J66</f>
        <v>1.1017886178861789</v>
      </c>
      <c r="BN10">
        <f>raw!J67</f>
        <v>1.0521951219512196</v>
      </c>
      <c r="BO10">
        <f>raw!J68</f>
        <v>-1.6803252032520324</v>
      </c>
      <c r="BP10">
        <f>raw!J69</f>
        <v>0.96967479674796753</v>
      </c>
      <c r="BQ10">
        <f>raw!J70</f>
        <v>-1.5587804878048779</v>
      </c>
      <c r="BR10">
        <f>raw!J71</f>
        <v>-0.31373983739837408</v>
      </c>
      <c r="BS10">
        <f>raw!J72</f>
        <v>-0.17573170731707313</v>
      </c>
      <c r="BT10">
        <f>raw!J73</f>
        <v>-0.9416260162601624</v>
      </c>
      <c r="BU10">
        <f>raw!J74</f>
        <v>0.92487804878048796</v>
      </c>
      <c r="BV10">
        <f>raw!J75</f>
        <v>0.55333333333333345</v>
      </c>
      <c r="BW10">
        <f>raw!J76</f>
        <v>0.87394308943089438</v>
      </c>
      <c r="BX10">
        <f>raw!J77</f>
        <v>0.79886178861788615</v>
      </c>
      <c r="BY10">
        <f>raw!J78</f>
        <v>-6.219512195121954E-2</v>
      </c>
      <c r="BZ10">
        <f>raw!J79</f>
        <v>-0.24560975609756097</v>
      </c>
      <c r="CA10">
        <f>raw!J80</f>
        <v>-0.12341463414634146</v>
      </c>
      <c r="CB10">
        <f>raw!J81</f>
        <v>-0.90365853658536588</v>
      </c>
      <c r="CC10">
        <f>raw!J82</f>
        <v>-0.41048780487804892</v>
      </c>
      <c r="CD10">
        <f>raw!J83</f>
        <v>0.14243902439024392</v>
      </c>
      <c r="CE10">
        <f>raw!J84</f>
        <v>0.86731707317073159</v>
      </c>
      <c r="CF10">
        <f>raw!J85</f>
        <v>0.77926829268292686</v>
      </c>
      <c r="CG10">
        <f>raw!J86</f>
        <v>-1.9878048780487795E-2</v>
      </c>
      <c r="CH10">
        <f>raw!J87</f>
        <v>-1.6439024390243901</v>
      </c>
      <c r="CI10">
        <f>raw!J88</f>
        <v>1.1219512195121961E-2</v>
      </c>
      <c r="CJ10">
        <f>raw!J89</f>
        <v>-1.3468292682926828</v>
      </c>
      <c r="CK10">
        <f>raw!J90</f>
        <v>-0.28365853658536583</v>
      </c>
      <c r="CL10">
        <f>raw!J91</f>
        <v>-0.16243902439024391</v>
      </c>
      <c r="CM10">
        <f>raw!J92</f>
        <v>0.58878048780487802</v>
      </c>
      <c r="CN10">
        <f>raw!J93</f>
        <v>-0.41548780487804882</v>
      </c>
      <c r="CO10">
        <f>raw!J94</f>
        <v>0.87394308943089438</v>
      </c>
      <c r="CP10">
        <f>raw!J95</f>
        <v>-0.2404878048780488</v>
      </c>
      <c r="CQ10">
        <f>raw!J96</f>
        <v>-1.7317073170731695E-2</v>
      </c>
      <c r="CR10">
        <f>raw!J97</f>
        <v>0.828130081300813</v>
      </c>
      <c r="CS10">
        <f>raw!J98</f>
        <v>-1.9248780487804877</v>
      </c>
      <c r="CT10">
        <f>raw!J99</f>
        <v>6.6219512195121955E-2</v>
      </c>
      <c r="CU10">
        <f>raw!J100</f>
        <v>0.46780487804878046</v>
      </c>
      <c r="CV10">
        <f>raw!J101</f>
        <v>0.51829268292682928</v>
      </c>
      <c r="CW10">
        <f>raw!J102</f>
        <v>6.7560975609756116E-2</v>
      </c>
      <c r="CX10">
        <f>raw!J103</f>
        <v>0.8069918699186992</v>
      </c>
      <c r="CY10">
        <f>raw!J104</f>
        <v>0.9873170731707317</v>
      </c>
      <c r="CZ10">
        <f>raw!J105</f>
        <v>0.72804878048780486</v>
      </c>
      <c r="DA10">
        <f>raw!J106</f>
        <v>1.2535772357723576</v>
      </c>
      <c r="DB10">
        <f>raw!J107</f>
        <v>0.76016260162601623</v>
      </c>
      <c r="DC10">
        <f>raw!J108</f>
        <v>0.84723577235772352</v>
      </c>
      <c r="DD10">
        <f>raw!J109</f>
        <v>-4.1463414634146656E-3</v>
      </c>
      <c r="DE10">
        <f>raw!J110</f>
        <v>-5.2520325203252033E-2</v>
      </c>
      <c r="DF10">
        <f>raw!J111</f>
        <v>-1.3204878048780488</v>
      </c>
      <c r="DG10">
        <f>raw!J112</f>
        <v>-2.7575609756097559</v>
      </c>
      <c r="DH10">
        <f>raw!J113</f>
        <v>-0.12666666666666659</v>
      </c>
      <c r="DI10">
        <f>raw!J114</f>
        <v>-1.4658536585365853</v>
      </c>
      <c r="DJ10">
        <f>raw!J115</f>
        <v>1.0521951219512196</v>
      </c>
      <c r="DK10">
        <f>raw!J116</f>
        <v>0.88243902439024391</v>
      </c>
      <c r="DL10">
        <f>raw!J117</f>
        <v>0.20829268292682926</v>
      </c>
      <c r="DM10">
        <f>raw!J118</f>
        <v>0.49012195121951219</v>
      </c>
      <c r="DN10">
        <f>raw!J119</f>
        <v>0.34414634146341461</v>
      </c>
      <c r="DO10">
        <f>raw!J120</f>
        <v>-0.40268292682926832</v>
      </c>
      <c r="DP10">
        <f>raw!J121</f>
        <v>0.26804878048780489</v>
      </c>
      <c r="DQ10">
        <f>raw!J122</f>
        <v>1.2191056910569107</v>
      </c>
      <c r="DR10">
        <f>raw!J123</f>
        <v>1.2668292682926827</v>
      </c>
      <c r="DS10">
        <f>raw!J124</f>
        <v>0.36829268292682926</v>
      </c>
      <c r="DT10">
        <f>raw!J125</f>
        <v>-1.8436585365853657</v>
      </c>
      <c r="DU10">
        <f>raw!J126</f>
        <v>1.1521138211382114</v>
      </c>
      <c r="DV10">
        <f>raw!J127</f>
        <v>0.22804878048780489</v>
      </c>
      <c r="DW10">
        <f>raw!J128</f>
        <v>0.61837398373983743</v>
      </c>
      <c r="DX10">
        <f>raw!J129</f>
        <v>0.3920325203252033</v>
      </c>
      <c r="DY10">
        <f>raw!J130</f>
        <v>0.23951219512195121</v>
      </c>
      <c r="DZ10">
        <f>raw!J131</f>
        <v>-2.2003252032520324</v>
      </c>
      <c r="EA10">
        <f>raw!J132</f>
        <v>-1.5261788617886181</v>
      </c>
      <c r="EB10">
        <f>raw!J133</f>
        <v>0.77158536585365856</v>
      </c>
      <c r="EC10">
        <f>raw!J134</f>
        <v>0.62552845528455281</v>
      </c>
      <c r="ED10">
        <f>raw!J135</f>
        <v>1.0391056910569105</v>
      </c>
      <c r="EE10">
        <f>raw!J136</f>
        <v>0.82292682926829264</v>
      </c>
      <c r="EF10">
        <f>raw!J137</f>
        <v>0.84829268292682936</v>
      </c>
      <c r="EG10">
        <f>raw!J138</f>
        <v>-1.4720731707317074</v>
      </c>
      <c r="EH10">
        <f>raw!J139</f>
        <v>0.52418699186991868</v>
      </c>
      <c r="EI10">
        <f>raw!J140</f>
        <v>0.81642276422764237</v>
      </c>
      <c r="EJ10">
        <f>raw!J141</f>
        <v>0.36085365853658535</v>
      </c>
      <c r="EK10">
        <f>raw!J142</f>
        <v>0.40658536585365856</v>
      </c>
      <c r="EL10">
        <f>raw!J143</f>
        <v>1.4089430894308943</v>
      </c>
      <c r="EM10">
        <f>raw!J144</f>
        <v>-9.3414634146341435E-2</v>
      </c>
      <c r="EN10">
        <f>raw!J145</f>
        <v>1.1112195121951218</v>
      </c>
      <c r="EO10">
        <f>raw!J146</f>
        <v>0.75951219512195123</v>
      </c>
      <c r="EP10">
        <f>raw!J147</f>
        <v>1.1582926829268292</v>
      </c>
      <c r="EQ10">
        <f>raw!J148</f>
        <v>0.58373983739837398</v>
      </c>
      <c r="ER10">
        <f>raw!J149</f>
        <v>1.1129674796747968</v>
      </c>
      <c r="ES10">
        <f>raw!J150</f>
        <v>0.20341463414634151</v>
      </c>
      <c r="ET10">
        <f>raw!J151</f>
        <v>-0.14097560975609758</v>
      </c>
      <c r="EU10">
        <f>raw!J152</f>
        <v>0.66756097560975602</v>
      </c>
      <c r="EV10">
        <f>raw!J153</f>
        <v>-0.38906504065040648</v>
      </c>
      <c r="EW10">
        <f>raw!J154</f>
        <v>-0.16861788617886178</v>
      </c>
      <c r="EX10">
        <f>raw!J155</f>
        <v>0.79121951219512199</v>
      </c>
      <c r="EY10">
        <f>raw!J156</f>
        <v>0.53479674796747967</v>
      </c>
      <c r="EZ10">
        <f>raw!J157</f>
        <v>0.90991869918699186</v>
      </c>
      <c r="FA10">
        <f>raw!J158</f>
        <v>-0.2343089430894309</v>
      </c>
      <c r="FB10">
        <f>raw!J159</f>
        <v>0.81024390243902433</v>
      </c>
      <c r="FC10">
        <f>raw!J160</f>
        <v>1.6092682926829267</v>
      </c>
      <c r="FD10">
        <f>raw!J161</f>
        <v>-0.97162601626016265</v>
      </c>
      <c r="FE10">
        <f>raw!J162</f>
        <v>0.45382113821138209</v>
      </c>
      <c r="FF10">
        <f>raw!J163</f>
        <v>0.27772357723577223</v>
      </c>
      <c r="FG10">
        <f>raw!J164</f>
        <v>-0.22658536585365852</v>
      </c>
      <c r="FH10">
        <f>raw!J165</f>
        <v>0.36317073170731706</v>
      </c>
      <c r="FI10">
        <f>raw!J166</f>
        <v>-0.15048780487804875</v>
      </c>
      <c r="FJ10">
        <f>raw!J167</f>
        <v>1.1241463414634145</v>
      </c>
      <c r="FK10">
        <f>raw!J168</f>
        <v>-2.3495934959349596E-2</v>
      </c>
      <c r="FL10">
        <f>raw!J169</f>
        <v>1.0543902439024391</v>
      </c>
      <c r="FM10">
        <f>raw!J170</f>
        <v>-1.2215853658536586</v>
      </c>
      <c r="FN10">
        <f>raw!J171</f>
        <v>-1.0636585365853659</v>
      </c>
      <c r="FO10">
        <f>raw!J172</f>
        <v>1.2140243902439025</v>
      </c>
      <c r="FP10">
        <f>raw!J173</f>
        <v>0.22999999999999998</v>
      </c>
      <c r="FQ10">
        <f>raw!J174</f>
        <v>0.71487804878048777</v>
      </c>
      <c r="FR10">
        <f>raw!J175</f>
        <v>0.45105691056910568</v>
      </c>
      <c r="FS10">
        <f>raw!J176</f>
        <v>1.3256910569105691</v>
      </c>
      <c r="FT10">
        <f>raw!J177</f>
        <v>1.0250406504065042</v>
      </c>
      <c r="FU10">
        <f>raw!J178</f>
        <v>0.58065040650406519</v>
      </c>
      <c r="FV10">
        <f>raw!J179</f>
        <v>1.1904065040650407</v>
      </c>
      <c r="FW10">
        <f>raw!J180</f>
        <v>0</v>
      </c>
      <c r="FX10">
        <f>raw!J181</f>
        <v>0</v>
      </c>
      <c r="FY10">
        <f>raw!J182</f>
        <v>0</v>
      </c>
      <c r="FZ10">
        <f>raw!J183</f>
        <v>0</v>
      </c>
      <c r="GA10">
        <f>raw!J184</f>
        <v>0</v>
      </c>
      <c r="GB10">
        <f>raw!J185</f>
        <v>0</v>
      </c>
      <c r="GC10">
        <f>raw!J186</f>
        <v>0</v>
      </c>
      <c r="GD10">
        <f>raw!J187</f>
        <v>0</v>
      </c>
      <c r="GE10">
        <f>raw!J188</f>
        <v>0</v>
      </c>
      <c r="GF10">
        <f>raw!J189</f>
        <v>0</v>
      </c>
      <c r="GG10">
        <f>raw!J190</f>
        <v>0</v>
      </c>
      <c r="GH10">
        <f>raw!J191</f>
        <v>0</v>
      </c>
      <c r="GI10">
        <f>raw!J192</f>
        <v>0</v>
      </c>
      <c r="GJ10">
        <f>raw!J193</f>
        <v>0</v>
      </c>
      <c r="GK10">
        <f>raw!J194</f>
        <v>0</v>
      </c>
      <c r="GL10">
        <f>raw!J195</f>
        <v>0</v>
      </c>
      <c r="GM10">
        <f>raw!J196</f>
        <v>0</v>
      </c>
      <c r="GN10">
        <f>raw!J197</f>
        <v>0</v>
      </c>
      <c r="GO10">
        <f>raw!J198</f>
        <v>0</v>
      </c>
      <c r="GP10">
        <f>raw!J199</f>
        <v>0</v>
      </c>
      <c r="GQ10">
        <f>raw!J200</f>
        <v>0</v>
      </c>
      <c r="GR10">
        <f>raw!J201</f>
        <v>0</v>
      </c>
      <c r="GS10">
        <f>raw!J202</f>
        <v>0</v>
      </c>
      <c r="GT10">
        <f>raw!J203</f>
        <v>0</v>
      </c>
      <c r="GU10">
        <f>raw!J204</f>
        <v>0</v>
      </c>
      <c r="GV10">
        <f>raw!J205</f>
        <v>0</v>
      </c>
      <c r="GW10">
        <f>raw!J206</f>
        <v>0</v>
      </c>
      <c r="GX10">
        <f>raw!J207</f>
        <v>0</v>
      </c>
      <c r="GY10">
        <f>raw!J208</f>
        <v>0</v>
      </c>
      <c r="GZ10">
        <f>raw!J209</f>
        <v>0</v>
      </c>
      <c r="HA10">
        <f>raw!J210</f>
        <v>0</v>
      </c>
      <c r="HB10">
        <f>raw!J211</f>
        <v>0</v>
      </c>
      <c r="HC10">
        <f>raw!J212</f>
        <v>0</v>
      </c>
      <c r="HD10">
        <f>raw!J213</f>
        <v>0</v>
      </c>
      <c r="HE10">
        <f>raw!J214</f>
        <v>0</v>
      </c>
      <c r="HF10">
        <f>raw!J215</f>
        <v>0</v>
      </c>
      <c r="HG10">
        <f>raw!J216</f>
        <v>0</v>
      </c>
      <c r="HH10">
        <f>raw!J217</f>
        <v>0</v>
      </c>
      <c r="HI10">
        <f>raw!J218</f>
        <v>0</v>
      </c>
      <c r="HJ10">
        <f>raw!J219</f>
        <v>0</v>
      </c>
      <c r="HK10">
        <f>raw!J220</f>
        <v>0</v>
      </c>
      <c r="HL10">
        <f>raw!J221</f>
        <v>0</v>
      </c>
      <c r="HM10">
        <f>raw!J222</f>
        <v>0</v>
      </c>
      <c r="HN10">
        <f>raw!J223</f>
        <v>0</v>
      </c>
      <c r="HO10">
        <f>raw!J224</f>
        <v>0</v>
      </c>
      <c r="HP10">
        <f>raw!J225</f>
        <v>0</v>
      </c>
      <c r="HQ10">
        <f>raw!J226</f>
        <v>0</v>
      </c>
      <c r="HR10">
        <f>raw!J227</f>
        <v>0</v>
      </c>
      <c r="HS10">
        <f>raw!J228</f>
        <v>0</v>
      </c>
      <c r="HT10">
        <f>raw!J229</f>
        <v>0</v>
      </c>
      <c r="HU10">
        <f>raw!J230</f>
        <v>0</v>
      </c>
      <c r="HV10">
        <f>raw!J231</f>
        <v>0</v>
      </c>
      <c r="HW10">
        <f>raw!J232</f>
        <v>0</v>
      </c>
      <c r="HX10">
        <f>raw!J233</f>
        <v>0</v>
      </c>
      <c r="HY10">
        <f>raw!J234</f>
        <v>0</v>
      </c>
      <c r="HZ10">
        <f>raw!J235</f>
        <v>0</v>
      </c>
      <c r="IA10">
        <f>raw!J236</f>
        <v>0</v>
      </c>
      <c r="IB10">
        <f>raw!J237</f>
        <v>0</v>
      </c>
      <c r="IC10">
        <f>raw!J238</f>
        <v>0</v>
      </c>
      <c r="ID10">
        <f>raw!J239</f>
        <v>0</v>
      </c>
      <c r="IE10">
        <f>raw!J240</f>
        <v>0</v>
      </c>
      <c r="IF10">
        <f>raw!J241</f>
        <v>0</v>
      </c>
      <c r="IG10">
        <f>raw!J242</f>
        <v>0</v>
      </c>
      <c r="IH10">
        <f>raw!J243</f>
        <v>0</v>
      </c>
    </row>
    <row r="11" spans="1:242" x14ac:dyDescent="0.3">
      <c r="A11" t="str">
        <f>raw!K2</f>
        <v>PFT</v>
      </c>
      <c r="B11">
        <f>raw!K3</f>
        <v>10.419146341463415</v>
      </c>
      <c r="C11">
        <f>raw!K4</f>
        <v>5.6207317073170717</v>
      </c>
      <c r="D11">
        <f>raw!K5</f>
        <v>6.3354878048780501</v>
      </c>
      <c r="E11">
        <f>raw!K6</f>
        <v>4.7721951219512198</v>
      </c>
      <c r="F11">
        <f>raw!K7</f>
        <v>3.7448780487804871</v>
      </c>
      <c r="G11">
        <f>raw!K8</f>
        <v>5.4056910569105705</v>
      </c>
      <c r="H11">
        <f>raw!K9</f>
        <v>3.6746341463414636</v>
      </c>
      <c r="I11">
        <f>raw!K10</f>
        <v>4.7595121951219515</v>
      </c>
      <c r="J11">
        <f>raw!K11</f>
        <v>3.5460569105691069</v>
      </c>
      <c r="K11">
        <f>raw!K12</f>
        <v>5.7609349593495942</v>
      </c>
      <c r="L11">
        <f>raw!K13</f>
        <v>9.2809756097560978</v>
      </c>
      <c r="M11">
        <f>raw!K14</f>
        <v>3.4090243902439021</v>
      </c>
      <c r="N11">
        <f>raw!K15</f>
        <v>3.5341463414634147</v>
      </c>
      <c r="O11">
        <f>raw!K16</f>
        <v>2.9689024390243901</v>
      </c>
      <c r="P11">
        <f>raw!K17</f>
        <v>2.172682926829268</v>
      </c>
      <c r="Q11">
        <f>raw!K18</f>
        <v>4.4668292682926829</v>
      </c>
      <c r="R11">
        <f>raw!K19</f>
        <v>3.9319512195121948</v>
      </c>
      <c r="S11">
        <f>raw!K20</f>
        <v>4.6382113821138216</v>
      </c>
      <c r="T11">
        <f>raw!K21</f>
        <v>2.3367479674796745</v>
      </c>
      <c r="U11">
        <f>raw!K22</f>
        <v>4.3887804878048788</v>
      </c>
      <c r="V11">
        <f>raw!K23</f>
        <v>4.6765853658536596</v>
      </c>
      <c r="W11">
        <f>raw!K24</f>
        <v>2.7866666666666671</v>
      </c>
      <c r="X11">
        <f>raw!K25</f>
        <v>3.4660975609756095</v>
      </c>
      <c r="Y11">
        <f>raw!K26</f>
        <v>8.18390243902439</v>
      </c>
      <c r="Z11">
        <f>raw!K27</f>
        <v>3.1585365853658534</v>
      </c>
      <c r="AA11">
        <f>raw!K28</f>
        <v>7.2778861788617899</v>
      </c>
      <c r="AB11">
        <f>raw!K29</f>
        <v>4.0434146341463411</v>
      </c>
      <c r="AC11">
        <f>raw!K30</f>
        <v>4.4473170731707317</v>
      </c>
      <c r="AD11">
        <f>raw!K31</f>
        <v>2.7431707317073171</v>
      </c>
      <c r="AE11">
        <f>raw!K32</f>
        <v>5.2667886178861778</v>
      </c>
      <c r="AF11">
        <f>raw!K33</f>
        <v>4.6573983739837406</v>
      </c>
      <c r="AG11">
        <f>raw!K34</f>
        <v>0.70975609756097557</v>
      </c>
      <c r="AH11">
        <f>raw!K35</f>
        <v>4.2817886178861793</v>
      </c>
      <c r="AI11">
        <f>raw!K36</f>
        <v>6.5185365853658546</v>
      </c>
      <c r="AJ11">
        <f>raw!K37</f>
        <v>2.911382113821138</v>
      </c>
      <c r="AK11">
        <f>raw!K38</f>
        <v>2.8865040650406506</v>
      </c>
      <c r="AL11">
        <f>raw!K39</f>
        <v>1.4009756097560975</v>
      </c>
      <c r="AM11">
        <f>raw!K40</f>
        <v>2.019186991869919</v>
      </c>
      <c r="AN11">
        <f>raw!K41</f>
        <v>3.4723170731707316</v>
      </c>
      <c r="AO11">
        <f>raw!K42</f>
        <v>2.8058536585365852</v>
      </c>
      <c r="AP11">
        <f>raw!K43</f>
        <v>3.4294308943089429</v>
      </c>
      <c r="AQ11">
        <f>raw!K44</f>
        <v>1.817723577235772</v>
      </c>
      <c r="AR11">
        <f>raw!K45</f>
        <v>2.8953658536585367</v>
      </c>
      <c r="AS11">
        <f>raw!K46</f>
        <v>1.9154878048780488</v>
      </c>
      <c r="AT11">
        <f>raw!K47</f>
        <v>3.2674796747967481</v>
      </c>
      <c r="AU11">
        <f>raw!K48</f>
        <v>5.0724390243902455</v>
      </c>
      <c r="AV11">
        <f>raw!K49</f>
        <v>1.7012195121951226</v>
      </c>
      <c r="AW11">
        <f>raw!K50</f>
        <v>2.7504878048780488</v>
      </c>
      <c r="AX11">
        <f>raw!K51</f>
        <v>4.6390650406504079</v>
      </c>
      <c r="AY11">
        <f>raw!K52</f>
        <v>1.0092682926829268</v>
      </c>
      <c r="AZ11">
        <f>raw!K53</f>
        <v>2.1604878048780489</v>
      </c>
      <c r="BA11">
        <f>raw!K54</f>
        <v>1.7354471544715446</v>
      </c>
      <c r="BB11">
        <f>raw!K55</f>
        <v>0.2785772357723576</v>
      </c>
      <c r="BC11">
        <f>raw!K56</f>
        <v>2.324634146341463</v>
      </c>
      <c r="BD11">
        <f>raw!K57</f>
        <v>1.0752845528455284</v>
      </c>
      <c r="BE11">
        <f>raw!K58</f>
        <v>0.42780487804878098</v>
      </c>
      <c r="BF11">
        <f>raw!K59</f>
        <v>3.0380487804878045</v>
      </c>
      <c r="BG11">
        <f>raw!K60</f>
        <v>2.3258536585365852</v>
      </c>
      <c r="BH11">
        <f>raw!K61</f>
        <v>1.8566666666666665</v>
      </c>
      <c r="BI11">
        <f>raw!K62</f>
        <v>1.1698780487804874</v>
      </c>
      <c r="BJ11">
        <f>raw!K63</f>
        <v>2.5950406504065042</v>
      </c>
      <c r="BK11">
        <f>raw!K64</f>
        <v>2.2521951219512193</v>
      </c>
      <c r="BL11">
        <f>raw!K65</f>
        <v>1.01869918699187</v>
      </c>
      <c r="BM11">
        <f>raw!K66</f>
        <v>1.8848780487804877</v>
      </c>
      <c r="BN11">
        <f>raw!K67</f>
        <v>1.3941463414634145</v>
      </c>
      <c r="BO11">
        <f>raw!K68</f>
        <v>1.6450406504065045</v>
      </c>
      <c r="BP11">
        <f>raw!K69</f>
        <v>3.3288211382113824</v>
      </c>
      <c r="BQ11">
        <f>raw!K70</f>
        <v>3.4915853658536586</v>
      </c>
      <c r="BR11">
        <f>raw!K71</f>
        <v>0.12861788617886177</v>
      </c>
      <c r="BS11">
        <f>raw!K72</f>
        <v>-0.29365853658536578</v>
      </c>
      <c r="BT11">
        <f>raw!K73</f>
        <v>0.51300813008130142</v>
      </c>
      <c r="BU11">
        <f>raw!K74</f>
        <v>-4.3804878048780482</v>
      </c>
      <c r="BV11">
        <f>raw!K75</f>
        <v>1.6526422764227642</v>
      </c>
      <c r="BW11">
        <f>raw!K76</f>
        <v>1.0114227642276423</v>
      </c>
      <c r="BX11">
        <f>raw!K77</f>
        <v>0.44276422764227608</v>
      </c>
      <c r="BY11">
        <f>raw!K78</f>
        <v>3.1955284552845526</v>
      </c>
      <c r="BZ11">
        <f>raw!K79</f>
        <v>3.5421951219512198</v>
      </c>
      <c r="CA11">
        <f>raw!K80</f>
        <v>-0.9770731707317073</v>
      </c>
      <c r="CB11">
        <f>raw!K81</f>
        <v>1.3375609756097564</v>
      </c>
      <c r="CC11">
        <f>raw!K82</f>
        <v>1.3960162601626016</v>
      </c>
      <c r="CD11">
        <f>raw!K83</f>
        <v>1.4146341463414647E-2</v>
      </c>
      <c r="CE11">
        <f>raw!K84</f>
        <v>0.96439024390243833</v>
      </c>
      <c r="CF11">
        <f>raw!K85</f>
        <v>-4.1713414634146346</v>
      </c>
      <c r="CG11">
        <f>raw!K86</f>
        <v>-0.37788617886178871</v>
      </c>
      <c r="CH11">
        <f>raw!K87</f>
        <v>-0.31024390243902406</v>
      </c>
      <c r="CI11">
        <f>raw!K88</f>
        <v>0.28902439024390258</v>
      </c>
      <c r="CJ11">
        <f>raw!K89</f>
        <v>-0.21756097560975562</v>
      </c>
      <c r="CK11">
        <f>raw!K90</f>
        <v>0.40317073170731721</v>
      </c>
      <c r="CL11">
        <f>raw!K91</f>
        <v>0.89609756097560944</v>
      </c>
      <c r="CM11">
        <f>raw!K92</f>
        <v>0.19365853658536558</v>
      </c>
      <c r="CN11">
        <f>raw!K93</f>
        <v>0.64447154471544721</v>
      </c>
      <c r="CO11">
        <f>raw!K94</f>
        <v>1.050284552845528</v>
      </c>
      <c r="CP11">
        <f>raw!K95</f>
        <v>1.0912195121951218</v>
      </c>
      <c r="CQ11">
        <f>raw!K96</f>
        <v>8.1097560975609828E-2</v>
      </c>
      <c r="CR11">
        <f>raw!K97</f>
        <v>0.93601626016260164</v>
      </c>
      <c r="CS11">
        <f>raw!K98</f>
        <v>0.76512195121951199</v>
      </c>
      <c r="CT11">
        <f>raw!K99</f>
        <v>0.11296747967479659</v>
      </c>
      <c r="CU11">
        <f>raw!K100</f>
        <v>-1.0331707317073169</v>
      </c>
      <c r="CV11">
        <f>raw!K101</f>
        <v>0.90260162601626048</v>
      </c>
      <c r="CW11">
        <f>raw!K102</f>
        <v>0.22447154471544761</v>
      </c>
      <c r="CX11">
        <f>raw!K103</f>
        <v>9.4471544715446998E-2</v>
      </c>
      <c r="CY11">
        <f>raw!K104</f>
        <v>-2.087642276422764</v>
      </c>
      <c r="CZ11">
        <f>raw!K105</f>
        <v>1.3566666666666669</v>
      </c>
      <c r="DA11">
        <f>raw!K106</f>
        <v>0.44788617886178828</v>
      </c>
      <c r="DB11">
        <f>raw!K107</f>
        <v>-1.6504065040650495E-2</v>
      </c>
      <c r="DC11">
        <f>raw!K108</f>
        <v>0.76715447154471517</v>
      </c>
      <c r="DD11">
        <f>raw!K109</f>
        <v>-0.27772357723577201</v>
      </c>
      <c r="DE11">
        <f>raw!K110</f>
        <v>-1.0226829268292674</v>
      </c>
      <c r="DF11">
        <f>raw!K111</f>
        <v>0.20341463414634142</v>
      </c>
      <c r="DG11">
        <f>raw!K112</f>
        <v>1.764390243902439</v>
      </c>
      <c r="DH11">
        <f>raw!K113</f>
        <v>0.99040650406504072</v>
      </c>
      <c r="DI11">
        <f>raw!K114</f>
        <v>2.8765853658536593</v>
      </c>
      <c r="DJ11">
        <f>raw!K115</f>
        <v>-0.6411382113821138</v>
      </c>
      <c r="DK11">
        <f>raw!K116</f>
        <v>1.6260162601627881E-4</v>
      </c>
      <c r="DL11">
        <f>raw!K117</f>
        <v>0.66195121951219515</v>
      </c>
      <c r="DM11">
        <f>raw!K118</f>
        <v>0.20451219512195129</v>
      </c>
      <c r="DN11">
        <f>raw!K119</f>
        <v>-1.6515447154471545</v>
      </c>
      <c r="DO11">
        <f>raw!K120</f>
        <v>0.60134146341463457</v>
      </c>
      <c r="DP11">
        <f>raw!K121</f>
        <v>-0.57658536585365838</v>
      </c>
      <c r="DQ11">
        <f>raw!K122</f>
        <v>-2.0806504065040645</v>
      </c>
      <c r="DR11">
        <f>raw!K123</f>
        <v>6.0731707317072892E-2</v>
      </c>
      <c r="DS11">
        <f>raw!K124</f>
        <v>-1.2190243902439026</v>
      </c>
      <c r="DT11">
        <f>raw!K125</f>
        <v>-0.36731707317073115</v>
      </c>
      <c r="DU11">
        <f>raw!K126</f>
        <v>-3.2308536585365855</v>
      </c>
      <c r="DV11">
        <f>raw!K127</f>
        <v>-0.19975609756097557</v>
      </c>
      <c r="DW11">
        <f>raw!K128</f>
        <v>0.27365853658536565</v>
      </c>
      <c r="DX11">
        <f>raw!K129</f>
        <v>-0.32048780487804862</v>
      </c>
      <c r="DY11">
        <f>raw!K130</f>
        <v>-1.4231707317073168</v>
      </c>
      <c r="DZ11">
        <f>raw!K131</f>
        <v>-1.506422764227642</v>
      </c>
      <c r="EA11">
        <f>raw!K132</f>
        <v>-1.3806097560975608</v>
      </c>
      <c r="EB11">
        <f>raw!K133</f>
        <v>-0.70995934959349605</v>
      </c>
      <c r="EC11">
        <f>raw!K134</f>
        <v>-0.82130081300813007</v>
      </c>
      <c r="ED11">
        <f>raw!K135</f>
        <v>-0.64991869918699208</v>
      </c>
      <c r="EE11">
        <f>raw!K136</f>
        <v>-1.3185365853658539</v>
      </c>
      <c r="EF11">
        <f>raw!K137</f>
        <v>-1.794146341463414</v>
      </c>
      <c r="EG11">
        <f>raw!K138</f>
        <v>-0.58365853658536593</v>
      </c>
      <c r="EH11">
        <f>raw!K139</f>
        <v>-0.9608130081300813</v>
      </c>
      <c r="EI11">
        <f>raw!K140</f>
        <v>-1.6691056910569104</v>
      </c>
      <c r="EJ11">
        <f>raw!K141</f>
        <v>-2.4489024390243901</v>
      </c>
      <c r="EK11">
        <f>raw!K142</f>
        <v>-1.5181707317073168</v>
      </c>
      <c r="EL11">
        <f>raw!K143</f>
        <v>-2.6895934959349588</v>
      </c>
      <c r="EM11">
        <f>raw!K144</f>
        <v>-1.3565853658536584</v>
      </c>
      <c r="EN11">
        <f>raw!K145</f>
        <v>-3.6058536585365855</v>
      </c>
      <c r="EO11">
        <f>raw!K146</f>
        <v>-1.4380487804878048</v>
      </c>
      <c r="EP11">
        <f>raw!K147</f>
        <v>-2.7923170731707319</v>
      </c>
      <c r="EQ11">
        <f>raw!K148</f>
        <v>-1.6071544715447155</v>
      </c>
      <c r="ER11">
        <f>raw!K149</f>
        <v>-1.2469918699186993</v>
      </c>
      <c r="ES11">
        <f>raw!K150</f>
        <v>-2.4801626016260165</v>
      </c>
      <c r="ET11">
        <f>raw!K151</f>
        <v>-0.1770731707317077</v>
      </c>
      <c r="EU11">
        <f>raw!K152</f>
        <v>-1.8797560975609751</v>
      </c>
      <c r="EV11">
        <f>raw!K153</f>
        <v>-0.81508130081300822</v>
      </c>
      <c r="EW11">
        <f>raw!K154</f>
        <v>-1.7289430894308939</v>
      </c>
      <c r="EX11">
        <f>raw!K155</f>
        <v>-0.56707317073170782</v>
      </c>
      <c r="EY11">
        <f>raw!K156</f>
        <v>-1.9884552845528454</v>
      </c>
      <c r="EZ11">
        <f>raw!K157</f>
        <v>-1.3960975609756097</v>
      </c>
      <c r="FA11">
        <f>raw!K158</f>
        <v>-2.3988617886178858</v>
      </c>
      <c r="FB11">
        <f>raw!K159</f>
        <v>-1.9745121951219515</v>
      </c>
      <c r="FC11">
        <f>raw!K160</f>
        <v>-2.3253658536585364</v>
      </c>
      <c r="FD11">
        <f>raw!K161</f>
        <v>-2.5126016260162602</v>
      </c>
      <c r="FE11">
        <f>raw!K162</f>
        <v>-1.9443495934959349</v>
      </c>
      <c r="FF11">
        <f>raw!K163</f>
        <v>-4.0491056910569103</v>
      </c>
      <c r="FG11">
        <f>raw!K164</f>
        <v>-1.9558536585365851</v>
      </c>
      <c r="FH11">
        <f>raw!K165</f>
        <v>-2.5075609756097559</v>
      </c>
      <c r="FI11">
        <f>raw!K166</f>
        <v>-2.2317073170731705</v>
      </c>
      <c r="FJ11">
        <f>raw!K167</f>
        <v>-2.1556097560975611</v>
      </c>
      <c r="FK11">
        <f>raw!K168</f>
        <v>-1.341951219512195</v>
      </c>
      <c r="FL11">
        <f>raw!K169</f>
        <v>-1.3462601626016257</v>
      </c>
      <c r="FM11">
        <f>raw!K170</f>
        <v>-1.9228048780487805</v>
      </c>
      <c r="FN11">
        <f>raw!K171</f>
        <v>-1.99390243902439</v>
      </c>
      <c r="FO11">
        <f>raw!K172</f>
        <v>0.26975609756097585</v>
      </c>
      <c r="FP11">
        <f>raw!K173</f>
        <v>-1.8036585365853661</v>
      </c>
      <c r="FQ11">
        <f>raw!K174</f>
        <v>-2.1925609756097559</v>
      </c>
      <c r="FR11">
        <f>raw!K175</f>
        <v>-1.9552032520325198</v>
      </c>
      <c r="FS11">
        <f>raw!K176</f>
        <v>-2.3952845528455287</v>
      </c>
      <c r="FT11">
        <f>raw!K177</f>
        <v>-2.2019512195121949</v>
      </c>
      <c r="FU11">
        <f>raw!K178</f>
        <v>-2.2726829268292681</v>
      </c>
      <c r="FV11">
        <f>raw!K179</f>
        <v>-2.926341463414635</v>
      </c>
      <c r="FW11">
        <f>raw!K180</f>
        <v>0</v>
      </c>
      <c r="FX11">
        <f>raw!K181</f>
        <v>0</v>
      </c>
      <c r="FY11">
        <f>raw!K182</f>
        <v>0</v>
      </c>
      <c r="FZ11">
        <f>raw!K183</f>
        <v>0</v>
      </c>
      <c r="GA11">
        <f>raw!K184</f>
        <v>0</v>
      </c>
      <c r="GB11">
        <f>raw!K185</f>
        <v>0</v>
      </c>
      <c r="GC11">
        <f>raw!K186</f>
        <v>0</v>
      </c>
      <c r="GD11">
        <f>raw!K187</f>
        <v>0</v>
      </c>
      <c r="GE11">
        <f>raw!K188</f>
        <v>0</v>
      </c>
      <c r="GF11">
        <f>raw!K189</f>
        <v>0</v>
      </c>
      <c r="GG11">
        <f>raw!K190</f>
        <v>0</v>
      </c>
      <c r="GH11">
        <f>raw!K191</f>
        <v>0</v>
      </c>
      <c r="GI11">
        <f>raw!K192</f>
        <v>0</v>
      </c>
      <c r="GJ11">
        <f>raw!K193</f>
        <v>0</v>
      </c>
      <c r="GK11">
        <f>raw!K194</f>
        <v>0</v>
      </c>
      <c r="GL11">
        <f>raw!K195</f>
        <v>0</v>
      </c>
      <c r="GM11">
        <f>raw!K196</f>
        <v>0</v>
      </c>
      <c r="GN11">
        <f>raw!K197</f>
        <v>0</v>
      </c>
      <c r="GO11">
        <f>raw!K198</f>
        <v>0</v>
      </c>
      <c r="GP11">
        <f>raw!K199</f>
        <v>0</v>
      </c>
      <c r="GQ11">
        <f>raw!K200</f>
        <v>0</v>
      </c>
      <c r="GR11">
        <f>raw!K201</f>
        <v>0</v>
      </c>
      <c r="GS11">
        <f>raw!K202</f>
        <v>0</v>
      </c>
      <c r="GT11">
        <f>raw!K203</f>
        <v>0</v>
      </c>
      <c r="GU11">
        <f>raw!K204</f>
        <v>0</v>
      </c>
      <c r="GV11">
        <f>raw!K205</f>
        <v>0</v>
      </c>
      <c r="GW11">
        <f>raw!K206</f>
        <v>0</v>
      </c>
      <c r="GX11">
        <f>raw!K207</f>
        <v>0</v>
      </c>
      <c r="GY11">
        <f>raw!K208</f>
        <v>0</v>
      </c>
      <c r="GZ11">
        <f>raw!K209</f>
        <v>0</v>
      </c>
      <c r="HA11">
        <f>raw!K210</f>
        <v>0</v>
      </c>
      <c r="HB11">
        <f>raw!K211</f>
        <v>0</v>
      </c>
      <c r="HC11">
        <f>raw!K212</f>
        <v>0</v>
      </c>
      <c r="HD11">
        <f>raw!K213</f>
        <v>0</v>
      </c>
      <c r="HE11">
        <f>raw!K214</f>
        <v>0</v>
      </c>
      <c r="HF11">
        <f>raw!K215</f>
        <v>0</v>
      </c>
      <c r="HG11">
        <f>raw!K216</f>
        <v>0</v>
      </c>
      <c r="HH11">
        <f>raw!K217</f>
        <v>0</v>
      </c>
      <c r="HI11">
        <f>raw!K218</f>
        <v>0</v>
      </c>
      <c r="HJ11">
        <f>raw!K219</f>
        <v>0</v>
      </c>
      <c r="HK11">
        <f>raw!K220</f>
        <v>0</v>
      </c>
      <c r="HL11">
        <f>raw!K221</f>
        <v>0</v>
      </c>
      <c r="HM11">
        <f>raw!K222</f>
        <v>0</v>
      </c>
      <c r="HN11">
        <f>raw!K223</f>
        <v>0</v>
      </c>
      <c r="HO11">
        <f>raw!K224</f>
        <v>0</v>
      </c>
      <c r="HP11">
        <f>raw!K225</f>
        <v>0</v>
      </c>
      <c r="HQ11">
        <f>raw!K226</f>
        <v>0</v>
      </c>
      <c r="HR11">
        <f>raw!K227</f>
        <v>0</v>
      </c>
      <c r="HS11">
        <f>raw!K228</f>
        <v>0</v>
      </c>
      <c r="HT11">
        <f>raw!K229</f>
        <v>0</v>
      </c>
      <c r="HU11">
        <f>raw!K230</f>
        <v>0</v>
      </c>
      <c r="HV11">
        <f>raw!K231</f>
        <v>0</v>
      </c>
      <c r="HW11">
        <f>raw!K232</f>
        <v>0</v>
      </c>
      <c r="HX11">
        <f>raw!K233</f>
        <v>0</v>
      </c>
      <c r="HY11">
        <f>raw!K234</f>
        <v>0</v>
      </c>
      <c r="HZ11">
        <f>raw!K235</f>
        <v>0</v>
      </c>
      <c r="IA11">
        <f>raw!K236</f>
        <v>0</v>
      </c>
      <c r="IB11">
        <f>raw!K237</f>
        <v>0</v>
      </c>
      <c r="IC11">
        <f>raw!K238</f>
        <v>0</v>
      </c>
      <c r="ID11">
        <f>raw!K239</f>
        <v>0</v>
      </c>
      <c r="IE11">
        <f>raw!K240</f>
        <v>0</v>
      </c>
      <c r="IF11">
        <f>raw!K241</f>
        <v>0</v>
      </c>
      <c r="IG11">
        <f>raw!K242</f>
        <v>0</v>
      </c>
      <c r="IH11">
        <f>raw!K243</f>
        <v>0</v>
      </c>
    </row>
    <row r="12" spans="1:242" x14ac:dyDescent="0.3">
      <c r="A12" t="str">
        <f>raw!L2</f>
        <v>PTO</v>
      </c>
      <c r="B12">
        <f>raw!L3</f>
        <v>14.505934959349592</v>
      </c>
      <c r="C12">
        <f>raw!L4</f>
        <v>11.11841463414634</v>
      </c>
      <c r="D12">
        <f>raw!L5</f>
        <v>11.5519918699187</v>
      </c>
      <c r="E12">
        <f>raw!L6</f>
        <v>9.5271544715447156</v>
      </c>
      <c r="F12">
        <f>raw!L7</f>
        <v>9.76</v>
      </c>
      <c r="G12">
        <f>raw!L8</f>
        <v>9.1661788617886177</v>
      </c>
      <c r="H12">
        <f>raw!L9</f>
        <v>8.6039024390243881</v>
      </c>
      <c r="I12">
        <f>raw!L10</f>
        <v>8.0429268292682927</v>
      </c>
      <c r="J12">
        <f>raw!L11</f>
        <v>6.626747967479675</v>
      </c>
      <c r="K12">
        <f>raw!L12</f>
        <v>5.911626016260163</v>
      </c>
      <c r="L12">
        <f>raw!L13</f>
        <v>7.552032520325203</v>
      </c>
      <c r="M12">
        <f>raw!L14</f>
        <v>5.0509756097560974</v>
      </c>
      <c r="N12">
        <f>raw!L15</f>
        <v>7.5036585365853661</v>
      </c>
      <c r="O12">
        <f>raw!L16</f>
        <v>5.3886585365853659</v>
      </c>
      <c r="P12">
        <f>raw!L17</f>
        <v>5.2232520325203247</v>
      </c>
      <c r="Q12">
        <f>raw!L18</f>
        <v>5.3697560975609759</v>
      </c>
      <c r="R12">
        <f>raw!L19</f>
        <v>3.8986585365853657</v>
      </c>
      <c r="S12">
        <f>raw!L20</f>
        <v>4.2255284552845529</v>
      </c>
      <c r="T12">
        <f>raw!L21</f>
        <v>2.6543089430894309</v>
      </c>
      <c r="U12">
        <f>raw!L22</f>
        <v>6.0136585365853668</v>
      </c>
      <c r="V12">
        <f>raw!L23</f>
        <v>4.081626016260163</v>
      </c>
      <c r="W12">
        <f>raw!L24</f>
        <v>4.8586991869918705</v>
      </c>
      <c r="X12">
        <f>raw!L25</f>
        <v>4.2899999999999991</v>
      </c>
      <c r="Y12">
        <f>raw!L26</f>
        <v>4.7453658536585372</v>
      </c>
      <c r="Z12">
        <f>raw!L27</f>
        <v>4.5957317073170723</v>
      </c>
      <c r="AA12">
        <f>raw!L28</f>
        <v>3.9933739837398385</v>
      </c>
      <c r="AB12">
        <f>raw!L29</f>
        <v>4.6380487804878046</v>
      </c>
      <c r="AC12">
        <f>raw!L30</f>
        <v>4.2770731707317076</v>
      </c>
      <c r="AD12">
        <f>raw!L31</f>
        <v>5.2412195121951219</v>
      </c>
      <c r="AE12">
        <f>raw!L32</f>
        <v>7.3646341463414631</v>
      </c>
      <c r="AF12">
        <f>raw!L33</f>
        <v>5.6357723577235781</v>
      </c>
      <c r="AG12">
        <f>raw!L34</f>
        <v>7.1213008130081299</v>
      </c>
      <c r="AH12">
        <f>raw!L35</f>
        <v>2.6048780487804879</v>
      </c>
      <c r="AI12">
        <f>raw!L36</f>
        <v>4.9066666666666663</v>
      </c>
      <c r="AJ12">
        <f>raw!L37</f>
        <v>3.0551219512195118</v>
      </c>
      <c r="AK12">
        <f>raw!L38</f>
        <v>3.216138211382114</v>
      </c>
      <c r="AL12">
        <f>raw!L39</f>
        <v>4.3841463414634134</v>
      </c>
      <c r="AM12">
        <f>raw!L40</f>
        <v>5.1848780487804875</v>
      </c>
      <c r="AN12">
        <f>raw!L41</f>
        <v>5.1837804878048779</v>
      </c>
      <c r="AO12">
        <f>raw!L42</f>
        <v>3.3045528455284554</v>
      </c>
      <c r="AP12">
        <f>raw!L43</f>
        <v>4.3598373983739842</v>
      </c>
      <c r="AQ12">
        <f>raw!L44</f>
        <v>4.4941463414634146</v>
      </c>
      <c r="AR12">
        <f>raw!L45</f>
        <v>3.0058536585365854</v>
      </c>
      <c r="AS12">
        <f>raw!L46</f>
        <v>2.5397560975609759</v>
      </c>
      <c r="AT12">
        <f>raw!L47</f>
        <v>2.6944715447154475</v>
      </c>
      <c r="AU12">
        <f>raw!L48</f>
        <v>5.559024390243902</v>
      </c>
      <c r="AV12">
        <f>raw!L49</f>
        <v>4.3625609756097568</v>
      </c>
      <c r="AW12">
        <f>raw!L50</f>
        <v>3.0629268292682932</v>
      </c>
      <c r="AX12">
        <f>raw!L51</f>
        <v>2.8771951219512202</v>
      </c>
      <c r="AY12">
        <f>raw!L52</f>
        <v>2.6897560975609762</v>
      </c>
      <c r="AZ12">
        <f>raw!L53</f>
        <v>5.0030894308943097</v>
      </c>
      <c r="BA12">
        <f>raw!L54</f>
        <v>1.6146341463414635</v>
      </c>
      <c r="BB12">
        <f>raw!L55</f>
        <v>1.7472357723577234</v>
      </c>
      <c r="BC12">
        <f>raw!L56</f>
        <v>2.9773170731707315</v>
      </c>
      <c r="BD12">
        <f>raw!L57</f>
        <v>2.114471544715447</v>
      </c>
      <c r="BE12">
        <f>raw!L58</f>
        <v>4.4234146341463418</v>
      </c>
      <c r="BF12">
        <f>raw!L59</f>
        <v>3.1390243902439021</v>
      </c>
      <c r="BG12">
        <f>raw!L60</f>
        <v>2.2453658536585364</v>
      </c>
      <c r="BH12">
        <f>raw!L61</f>
        <v>2.7206504065040651</v>
      </c>
      <c r="BI12">
        <f>raw!L62</f>
        <v>2.4815447154471544</v>
      </c>
      <c r="BJ12">
        <f>raw!L63</f>
        <v>1.9336991869918698</v>
      </c>
      <c r="BK12">
        <f>raw!L64</f>
        <v>1.3795121951219511</v>
      </c>
      <c r="BL12">
        <f>raw!L65</f>
        <v>2.0201626016260161</v>
      </c>
      <c r="BM12">
        <f>raw!L66</f>
        <v>0.78146341463414659</v>
      </c>
      <c r="BN12">
        <f>raw!L67</f>
        <v>8.8780487804878128E-2</v>
      </c>
      <c r="BO12">
        <f>raw!L68</f>
        <v>3.4196747967479677</v>
      </c>
      <c r="BP12">
        <f>raw!L69</f>
        <v>0.66650406504065085</v>
      </c>
      <c r="BQ12">
        <f>raw!L70</f>
        <v>3.3243902439024393</v>
      </c>
      <c r="BR12">
        <f>raw!L71</f>
        <v>2.0760975609756098</v>
      </c>
      <c r="BS12">
        <f>raw!L72</f>
        <v>1.2975609756097559</v>
      </c>
      <c r="BT12">
        <f>raw!L73</f>
        <v>2.4891056910569107</v>
      </c>
      <c r="BU12">
        <f>raw!L74</f>
        <v>-4.5956097560975602</v>
      </c>
      <c r="BV12">
        <f>raw!L75</f>
        <v>1.0690243902439025</v>
      </c>
      <c r="BW12">
        <f>raw!L76</f>
        <v>0.70955284552845566</v>
      </c>
      <c r="BX12">
        <f>raw!L77</f>
        <v>-0.46894308943089413</v>
      </c>
      <c r="BY12">
        <f>raw!L78</f>
        <v>1.5149593495934961</v>
      </c>
      <c r="BZ12">
        <f>raw!L79</f>
        <v>1.2556097560975612</v>
      </c>
      <c r="CA12">
        <f>raw!L80</f>
        <v>1.613658536585366</v>
      </c>
      <c r="CB12">
        <f>raw!L81</f>
        <v>2.3971544715447157</v>
      </c>
      <c r="CC12">
        <f>raw!L82</f>
        <v>1.534308943089431</v>
      </c>
      <c r="CD12">
        <f>raw!L83</f>
        <v>0.71430894308943105</v>
      </c>
      <c r="CE12">
        <f>raw!L84</f>
        <v>-0.16170731707317154</v>
      </c>
      <c r="CF12">
        <f>raw!L85</f>
        <v>-4.2020731707317065</v>
      </c>
      <c r="CG12">
        <f>raw!L86</f>
        <v>1.0884552845528455</v>
      </c>
      <c r="CH12">
        <f>raw!L87</f>
        <v>2.2734146341463415</v>
      </c>
      <c r="CI12">
        <f>raw!L88</f>
        <v>0.62780487804878049</v>
      </c>
      <c r="CJ12">
        <f>raw!L89</f>
        <v>2.2164634146341475</v>
      </c>
      <c r="CK12">
        <f>raw!L90</f>
        <v>0.87512195121951231</v>
      </c>
      <c r="CL12">
        <f>raw!L91</f>
        <v>1.1843902439024387</v>
      </c>
      <c r="CM12">
        <f>raw!L92</f>
        <v>0.43317073170731679</v>
      </c>
      <c r="CN12">
        <f>raw!L93</f>
        <v>0.94353658536585372</v>
      </c>
      <c r="CO12">
        <f>raw!L94</f>
        <v>-1.9105691056911123E-2</v>
      </c>
      <c r="CP12">
        <f>raw!L95</f>
        <v>1.1551219512195119</v>
      </c>
      <c r="CQ12">
        <f>raw!L96</f>
        <v>0.67500000000000004</v>
      </c>
      <c r="CR12">
        <f>raw!L97</f>
        <v>8.7560975609755842E-2</v>
      </c>
      <c r="CS12">
        <f>raw!L98</f>
        <v>2.4380487804878044</v>
      </c>
      <c r="CT12">
        <f>raw!L99</f>
        <v>0.76109756097560988</v>
      </c>
      <c r="CU12">
        <f>raw!L100</f>
        <v>-0.21878048780487769</v>
      </c>
      <c r="CV12">
        <f>raw!L101</f>
        <v>-1.3658536585365533E-2</v>
      </c>
      <c r="CW12">
        <f>raw!L102</f>
        <v>0.52495934959349633</v>
      </c>
      <c r="CX12">
        <f>raw!L103</f>
        <v>-0.78081300813008148</v>
      </c>
      <c r="CY12">
        <f>raw!L104</f>
        <v>-2.8770731707317068</v>
      </c>
      <c r="CZ12">
        <f>raw!L105</f>
        <v>-0.80369918699186993</v>
      </c>
      <c r="DA12">
        <f>raw!L106</f>
        <v>-1.1262601626016255</v>
      </c>
      <c r="DB12">
        <f>raw!L107</f>
        <v>-0.65219512195121954</v>
      </c>
      <c r="DC12">
        <f>raw!L108</f>
        <v>-0.78764227642276463</v>
      </c>
      <c r="DD12">
        <f>raw!L109</f>
        <v>8.3089430894309313E-2</v>
      </c>
      <c r="DE12">
        <f>raw!L110</f>
        <v>0.11211382113821222</v>
      </c>
      <c r="DF12">
        <f>raw!L111</f>
        <v>1.0748780487804881</v>
      </c>
      <c r="DG12">
        <f>raw!L112</f>
        <v>2.9404878048780478</v>
      </c>
      <c r="DH12">
        <f>raw!L113</f>
        <v>-0.31869918699187028</v>
      </c>
      <c r="DI12">
        <f>raw!L114</f>
        <v>0.97333333333333438</v>
      </c>
      <c r="DJ12">
        <f>raw!L115</f>
        <v>-1.5352845528455288</v>
      </c>
      <c r="DK12">
        <f>raw!L116</f>
        <v>-1.3843902439024389</v>
      </c>
      <c r="DL12">
        <f>raw!L117</f>
        <v>-0.12292682926829257</v>
      </c>
      <c r="DM12">
        <f>raw!L118</f>
        <v>-0.17743902439024395</v>
      </c>
      <c r="DN12">
        <f>raw!L119</f>
        <v>-0.42967479674796683</v>
      </c>
      <c r="DO12">
        <f>raw!L120</f>
        <v>0.13548780487804946</v>
      </c>
      <c r="DP12">
        <f>raw!L121</f>
        <v>-0.78</v>
      </c>
      <c r="DQ12">
        <f>raw!L122</f>
        <v>-4.210162601626017</v>
      </c>
      <c r="DR12">
        <f>raw!L123</f>
        <v>-1.9785365853658534</v>
      </c>
      <c r="DS12">
        <f>raw!L124</f>
        <v>-2.4614634146341468</v>
      </c>
      <c r="DT12">
        <f>raw!L125</f>
        <v>1.0653658536585369</v>
      </c>
      <c r="DU12">
        <f>raw!L126</f>
        <v>-2.3098373983739835</v>
      </c>
      <c r="DV12">
        <f>raw!L127</f>
        <v>-1.2565853658536588</v>
      </c>
      <c r="DW12">
        <f>raw!L128</f>
        <v>-1.6107317073170733</v>
      </c>
      <c r="DX12">
        <f>raw!L129</f>
        <v>-1.3938211382113819</v>
      </c>
      <c r="DY12">
        <f>raw!L130</f>
        <v>-1.1129268292682923</v>
      </c>
      <c r="DZ12">
        <f>raw!L131</f>
        <v>1.573008130081301</v>
      </c>
      <c r="EA12">
        <f>raw!L132</f>
        <v>0.46548780487804908</v>
      </c>
      <c r="EB12">
        <f>raw!L133</f>
        <v>-1.2472357723577241</v>
      </c>
      <c r="EC12">
        <f>raw!L134</f>
        <v>-0.94130081300812996</v>
      </c>
      <c r="ED12">
        <f>raw!L135</f>
        <v>-1.7290243902439026</v>
      </c>
      <c r="EE12">
        <f>raw!L136</f>
        <v>-1.4497560975609756</v>
      </c>
      <c r="EF12">
        <f>raw!L137</f>
        <v>-2.3395121951219511</v>
      </c>
      <c r="EG12">
        <f>raw!L138</f>
        <v>0.59792682926829266</v>
      </c>
      <c r="EH12">
        <f>raw!L139</f>
        <v>-1.2723983739837399</v>
      </c>
      <c r="EI12">
        <f>raw!L140</f>
        <v>-2.0917073170731708</v>
      </c>
      <c r="EJ12">
        <f>raw!L141</f>
        <v>-1.9281707317073171</v>
      </c>
      <c r="EK12">
        <f>raw!L142</f>
        <v>-1.3963414634146343</v>
      </c>
      <c r="EL12">
        <f>raw!L143</f>
        <v>-3.3827642276422756</v>
      </c>
      <c r="EM12">
        <f>raw!L144</f>
        <v>-1.17</v>
      </c>
      <c r="EN12">
        <f>raw!L145</f>
        <v>-4.5414634146341459</v>
      </c>
      <c r="EO12">
        <f>raw!L146</f>
        <v>-1.9987398373983742</v>
      </c>
      <c r="EP12">
        <f>raw!L147</f>
        <v>-3.5365853658536581</v>
      </c>
      <c r="EQ12">
        <f>raw!L148</f>
        <v>-1.7704065040650407</v>
      </c>
      <c r="ER12">
        <f>raw!L149</f>
        <v>-2.3713008130081303</v>
      </c>
      <c r="ES12">
        <f>raw!L150</f>
        <v>-1.6767479674796748</v>
      </c>
      <c r="ET12">
        <f>raw!L151</f>
        <v>-1.2841463414634147</v>
      </c>
      <c r="EU12">
        <f>raw!L152</f>
        <v>-2.0926829268292684</v>
      </c>
      <c r="EV12">
        <f>raw!L153</f>
        <v>-0.70890243902439032</v>
      </c>
      <c r="EW12">
        <f>raw!L154</f>
        <v>-1.0004878048780483</v>
      </c>
      <c r="EX12">
        <f>raw!L155</f>
        <v>-2.2829268292682929</v>
      </c>
      <c r="EY12">
        <f>raw!L156</f>
        <v>-2.7544715447154475</v>
      </c>
      <c r="EZ12">
        <f>raw!L157</f>
        <v>-2.3843902439024394</v>
      </c>
      <c r="FA12">
        <f>raw!L158</f>
        <v>-0.82731707317073133</v>
      </c>
      <c r="FB12">
        <f>raw!L159</f>
        <v>-2.7026829268292683</v>
      </c>
      <c r="FC12">
        <f>raw!L160</f>
        <v>-4.0019512195121951</v>
      </c>
      <c r="FD12">
        <f>raw!L161</f>
        <v>-0.46837398373983719</v>
      </c>
      <c r="FE12">
        <f>raw!L162</f>
        <v>-2.1515853658536583</v>
      </c>
      <c r="FF12">
        <f>raw!L163</f>
        <v>-4.5367073170731702</v>
      </c>
      <c r="FG12">
        <f>raw!L164</f>
        <v>-1.598048780487805</v>
      </c>
      <c r="FH12">
        <f>raw!L165</f>
        <v>-2.2258536585365847</v>
      </c>
      <c r="FI12">
        <f>raw!L166</f>
        <v>-1.7597560975609754</v>
      </c>
      <c r="FJ12">
        <f>raw!L167</f>
        <v>-3.0534146341463413</v>
      </c>
      <c r="FK12">
        <f>raw!L168</f>
        <v>-1.6970731707317073</v>
      </c>
      <c r="FL12">
        <f>raw!L169</f>
        <v>-2.5291869918699188</v>
      </c>
      <c r="FM12">
        <f>raw!L170</f>
        <v>-0.61597560975609766</v>
      </c>
      <c r="FN12">
        <f>raw!L171</f>
        <v>-1.027317073170732</v>
      </c>
      <c r="FO12">
        <f>raw!L172</f>
        <v>-3.5384146341463403</v>
      </c>
      <c r="FP12">
        <f>raw!L173</f>
        <v>-2.4256097560975611</v>
      </c>
      <c r="FQ12">
        <f>raw!L174</f>
        <v>-2.7065853658536581</v>
      </c>
      <c r="FR12">
        <f>raw!L175</f>
        <v>-3.2179674796747966</v>
      </c>
      <c r="FS12">
        <f>raw!L176</f>
        <v>-3.6760975609756095</v>
      </c>
      <c r="FT12">
        <f>raw!L177</f>
        <v>-3.1326829268292684</v>
      </c>
      <c r="FU12">
        <f>raw!L178</f>
        <v>-2.978211382113821</v>
      </c>
      <c r="FV12">
        <f>raw!L179</f>
        <v>-4.1203252032520323</v>
      </c>
      <c r="FW12">
        <f>raw!L180</f>
        <v>0</v>
      </c>
      <c r="FX12">
        <f>raw!L181</f>
        <v>0</v>
      </c>
      <c r="FY12">
        <f>raw!L182</f>
        <v>0</v>
      </c>
      <c r="FZ12">
        <f>raw!L183</f>
        <v>0</v>
      </c>
      <c r="GA12">
        <f>raw!L184</f>
        <v>0</v>
      </c>
      <c r="GB12">
        <f>raw!L185</f>
        <v>0</v>
      </c>
      <c r="GC12">
        <f>raw!L186</f>
        <v>0</v>
      </c>
      <c r="GD12">
        <f>raw!L187</f>
        <v>0</v>
      </c>
      <c r="GE12">
        <f>raw!L188</f>
        <v>0</v>
      </c>
      <c r="GF12">
        <f>raw!L189</f>
        <v>0</v>
      </c>
      <c r="GG12">
        <f>raw!L190</f>
        <v>0</v>
      </c>
      <c r="GH12">
        <f>raw!L191</f>
        <v>0</v>
      </c>
      <c r="GI12">
        <f>raw!L192</f>
        <v>0</v>
      </c>
      <c r="GJ12">
        <f>raw!L193</f>
        <v>0</v>
      </c>
      <c r="GK12">
        <f>raw!L194</f>
        <v>0</v>
      </c>
      <c r="GL12">
        <f>raw!L195</f>
        <v>0</v>
      </c>
      <c r="GM12">
        <f>raw!L196</f>
        <v>0</v>
      </c>
      <c r="GN12">
        <f>raw!L197</f>
        <v>0</v>
      </c>
      <c r="GO12">
        <f>raw!L198</f>
        <v>0</v>
      </c>
      <c r="GP12">
        <f>raw!L199</f>
        <v>0</v>
      </c>
      <c r="GQ12">
        <f>raw!L200</f>
        <v>0</v>
      </c>
      <c r="GR12">
        <f>raw!L201</f>
        <v>0</v>
      </c>
      <c r="GS12">
        <f>raw!L202</f>
        <v>0</v>
      </c>
      <c r="GT12">
        <f>raw!L203</f>
        <v>0</v>
      </c>
      <c r="GU12">
        <f>raw!L204</f>
        <v>0</v>
      </c>
      <c r="GV12">
        <f>raw!L205</f>
        <v>0</v>
      </c>
      <c r="GW12">
        <f>raw!L206</f>
        <v>0</v>
      </c>
      <c r="GX12">
        <f>raw!L207</f>
        <v>0</v>
      </c>
      <c r="GY12">
        <f>raw!L208</f>
        <v>0</v>
      </c>
      <c r="GZ12">
        <f>raw!L209</f>
        <v>0</v>
      </c>
      <c r="HA12">
        <f>raw!L210</f>
        <v>0</v>
      </c>
      <c r="HB12">
        <f>raw!L211</f>
        <v>0</v>
      </c>
      <c r="HC12">
        <f>raw!L212</f>
        <v>0</v>
      </c>
      <c r="HD12">
        <f>raw!L213</f>
        <v>0</v>
      </c>
      <c r="HE12">
        <f>raw!L214</f>
        <v>0</v>
      </c>
      <c r="HF12">
        <f>raw!L215</f>
        <v>0</v>
      </c>
      <c r="HG12">
        <f>raw!L216</f>
        <v>0</v>
      </c>
      <c r="HH12">
        <f>raw!L217</f>
        <v>0</v>
      </c>
      <c r="HI12">
        <f>raw!L218</f>
        <v>0</v>
      </c>
      <c r="HJ12">
        <f>raw!L219</f>
        <v>0</v>
      </c>
      <c r="HK12">
        <f>raw!L220</f>
        <v>0</v>
      </c>
      <c r="HL12">
        <f>raw!L221</f>
        <v>0</v>
      </c>
      <c r="HM12">
        <f>raw!L222</f>
        <v>0</v>
      </c>
      <c r="HN12">
        <f>raw!L223</f>
        <v>0</v>
      </c>
      <c r="HO12">
        <f>raw!L224</f>
        <v>0</v>
      </c>
      <c r="HP12">
        <f>raw!L225</f>
        <v>0</v>
      </c>
      <c r="HQ12">
        <f>raw!L226</f>
        <v>0</v>
      </c>
      <c r="HR12">
        <f>raw!L227</f>
        <v>0</v>
      </c>
      <c r="HS12">
        <f>raw!L228</f>
        <v>0</v>
      </c>
      <c r="HT12">
        <f>raw!L229</f>
        <v>0</v>
      </c>
      <c r="HU12">
        <f>raw!L230</f>
        <v>0</v>
      </c>
      <c r="HV12">
        <f>raw!L231</f>
        <v>0</v>
      </c>
      <c r="HW12">
        <f>raw!L232</f>
        <v>0</v>
      </c>
      <c r="HX12">
        <f>raw!L233</f>
        <v>0</v>
      </c>
      <c r="HY12">
        <f>raw!L234</f>
        <v>0</v>
      </c>
      <c r="HZ12">
        <f>raw!L235</f>
        <v>0</v>
      </c>
      <c r="IA12">
        <f>raw!L236</f>
        <v>0</v>
      </c>
      <c r="IB12">
        <f>raw!L237</f>
        <v>0</v>
      </c>
      <c r="IC12">
        <f>raw!L238</f>
        <v>0</v>
      </c>
      <c r="ID12">
        <f>raw!L239</f>
        <v>0</v>
      </c>
      <c r="IE12">
        <f>raw!L240</f>
        <v>0</v>
      </c>
      <c r="IF12">
        <f>raw!L241</f>
        <v>0</v>
      </c>
      <c r="IG12">
        <f>raw!L242</f>
        <v>0</v>
      </c>
      <c r="IH12">
        <f>raw!L243</f>
        <v>0</v>
      </c>
    </row>
    <row r="13" spans="1:242" x14ac:dyDescent="0.3">
      <c r="A13" t="str">
        <f>raw!M2</f>
        <v>PAst</v>
      </c>
      <c r="B13">
        <f>raw!M3</f>
        <v>9.9878455284552832</v>
      </c>
      <c r="C13">
        <f>raw!M4</f>
        <v>7.6240243902439007</v>
      </c>
      <c r="D13">
        <f>raw!M5</f>
        <v>4.9212601626016257</v>
      </c>
      <c r="E13">
        <f>raw!M6</f>
        <v>6.6242276422764226</v>
      </c>
      <c r="F13">
        <f>raw!M7</f>
        <v>5.8931707317073174</v>
      </c>
      <c r="G13">
        <f>raw!M8</f>
        <v>6.5684552845528454</v>
      </c>
      <c r="H13">
        <f>raw!M9</f>
        <v>5.3792682926829265</v>
      </c>
      <c r="I13">
        <f>raw!M10</f>
        <v>5.8248780487804881</v>
      </c>
      <c r="J13">
        <f>raw!M11</f>
        <v>5.4858536585365867</v>
      </c>
      <c r="K13">
        <f>raw!M12</f>
        <v>6.0836178861788621</v>
      </c>
      <c r="L13">
        <f>raw!M13</f>
        <v>3.9470731707317066</v>
      </c>
      <c r="M13">
        <f>raw!M14</f>
        <v>3.5019512195121951</v>
      </c>
      <c r="N13">
        <f>raw!M15</f>
        <v>4.1212195121951218</v>
      </c>
      <c r="O13">
        <f>raw!M16</f>
        <v>3.279634146341464</v>
      </c>
      <c r="P13">
        <f>raw!M17</f>
        <v>4.1413008130081295</v>
      </c>
      <c r="Q13">
        <f>raw!M18</f>
        <v>5.1712195121951217</v>
      </c>
      <c r="R13">
        <f>raw!M19</f>
        <v>5.2249999999999996</v>
      </c>
      <c r="S13">
        <f>raw!M20</f>
        <v>5.2829268292682929</v>
      </c>
      <c r="T13">
        <f>raw!M21</f>
        <v>4.0967479674796747</v>
      </c>
      <c r="U13">
        <f>raw!M22</f>
        <v>4.1663414634146347</v>
      </c>
      <c r="V13">
        <f>raw!M23</f>
        <v>5.4268292682926838</v>
      </c>
      <c r="W13">
        <f>raw!M24</f>
        <v>1.3975609756097567</v>
      </c>
      <c r="X13">
        <f>raw!M25</f>
        <v>4.9287804878048771</v>
      </c>
      <c r="Y13">
        <f>raw!M26</f>
        <v>5.444390243902439</v>
      </c>
      <c r="Z13">
        <f>raw!M27</f>
        <v>4.2120325203252031</v>
      </c>
      <c r="AA13">
        <f>raw!M28</f>
        <v>5.5139024390243918</v>
      </c>
      <c r="AB13">
        <f>raw!M29</f>
        <v>2.4528455284552839</v>
      </c>
      <c r="AC13">
        <f>raw!M30</f>
        <v>5.0931707317073167</v>
      </c>
      <c r="AD13">
        <f>raw!M31</f>
        <v>2.1702439024390237</v>
      </c>
      <c r="AE13">
        <f>raw!M32</f>
        <v>1.0447967479674785</v>
      </c>
      <c r="AF13">
        <f>raw!M33</f>
        <v>1.9156097560975613</v>
      </c>
      <c r="AG13">
        <f>raw!M34</f>
        <v>0.65821138211382202</v>
      </c>
      <c r="AH13">
        <f>raw!M35</f>
        <v>3.7289430894308944</v>
      </c>
      <c r="AI13">
        <f>raw!M36</f>
        <v>2.8365853658536588</v>
      </c>
      <c r="AJ13">
        <f>raw!M37</f>
        <v>2.5295934959349591</v>
      </c>
      <c r="AK13">
        <f>raw!M38</f>
        <v>4.4937804878048784</v>
      </c>
      <c r="AL13">
        <f>raw!M39</f>
        <v>2.344512195121951</v>
      </c>
      <c r="AM13">
        <f>raw!M40</f>
        <v>2.692682926829268</v>
      </c>
      <c r="AN13">
        <f>raw!M41</f>
        <v>1.3040243902439024</v>
      </c>
      <c r="AO13">
        <f>raw!M42</f>
        <v>1.8964227642276423</v>
      </c>
      <c r="AP13">
        <f>raw!M43</f>
        <v>2.9996747967479678</v>
      </c>
      <c r="AQ13">
        <f>raw!M44</f>
        <v>1.8580487804878052</v>
      </c>
      <c r="AR13">
        <f>raw!M45</f>
        <v>3.3878048780487804</v>
      </c>
      <c r="AS13">
        <f>raw!M46</f>
        <v>2.1434552845528456</v>
      </c>
      <c r="AT13">
        <f>raw!M47</f>
        <v>4.0127642276422772</v>
      </c>
      <c r="AU13">
        <f>raw!M48</f>
        <v>0.9865853658536583</v>
      </c>
      <c r="AV13">
        <f>raw!M49</f>
        <v>1.9483333333333335</v>
      </c>
      <c r="AW13">
        <f>raw!M50</f>
        <v>0.90918699186991869</v>
      </c>
      <c r="AX13">
        <f>raw!M51</f>
        <v>3.4436178861788624</v>
      </c>
      <c r="AY13">
        <f>raw!M52</f>
        <v>1.8427642276422769</v>
      </c>
      <c r="AZ13">
        <f>raw!M53</f>
        <v>2.0328861788617885</v>
      </c>
      <c r="BA13">
        <f>raw!M54</f>
        <v>2.0879674796747967</v>
      </c>
      <c r="BB13">
        <f>raw!M55</f>
        <v>0.84699186991869913</v>
      </c>
      <c r="BC13">
        <f>raw!M56</f>
        <v>0.80048780487804883</v>
      </c>
      <c r="BD13">
        <f>raw!M57</f>
        <v>0.5035772357723578</v>
      </c>
      <c r="BE13">
        <f>raw!M58</f>
        <v>1.8053658536585373</v>
      </c>
      <c r="BF13">
        <f>raw!M59</f>
        <v>2.0941463414634143</v>
      </c>
      <c r="BG13">
        <f>raw!M60</f>
        <v>2.8358536585365854</v>
      </c>
      <c r="BH13">
        <f>raw!M61</f>
        <v>1.7831707317073171</v>
      </c>
      <c r="BI13">
        <f>raw!M62</f>
        <v>0.5535365853658536</v>
      </c>
      <c r="BJ13">
        <f>raw!M63</f>
        <v>3.0364634146341465</v>
      </c>
      <c r="BK13">
        <f>raw!M64</f>
        <v>2.8395121951219511</v>
      </c>
      <c r="BL13">
        <f>raw!M65</f>
        <v>0.51300813008130086</v>
      </c>
      <c r="BM13">
        <f>raw!M66</f>
        <v>2.894146341463415</v>
      </c>
      <c r="BN13">
        <f>raw!M67</f>
        <v>2.1980487804878051</v>
      </c>
      <c r="BO13">
        <f>raw!M68</f>
        <v>-0.82813008130081256</v>
      </c>
      <c r="BP13">
        <f>raw!M69</f>
        <v>2.8939837398373989</v>
      </c>
      <c r="BQ13">
        <f>raw!M70</f>
        <v>-0.42048780487804849</v>
      </c>
      <c r="BR13">
        <f>raw!M71</f>
        <v>1.8766666666666667</v>
      </c>
      <c r="BS13">
        <f>raw!M72</f>
        <v>0.33268292682926848</v>
      </c>
      <c r="BT13">
        <f>raw!M73</f>
        <v>-0.21414634146341416</v>
      </c>
      <c r="BU13">
        <f>raw!M74</f>
        <v>-3.2051219512195113</v>
      </c>
      <c r="BV13">
        <f>raw!M75</f>
        <v>1.3071138211382116</v>
      </c>
      <c r="BW13">
        <f>raw!M76</f>
        <v>2.7255691056910574</v>
      </c>
      <c r="BX13">
        <f>raw!M77</f>
        <v>1.3741463414634145</v>
      </c>
      <c r="BY13">
        <f>raw!M78</f>
        <v>2.0217886178861786</v>
      </c>
      <c r="BZ13">
        <f>raw!M79</f>
        <v>1.713658536585366</v>
      </c>
      <c r="CA13">
        <f>raw!M80</f>
        <v>0.93707317073170726</v>
      </c>
      <c r="CB13">
        <f>raw!M81</f>
        <v>1.141382113821138</v>
      </c>
      <c r="CC13">
        <f>raw!M82</f>
        <v>1.3348780487804879</v>
      </c>
      <c r="CD13">
        <f>raw!M83</f>
        <v>0.6396747967479679</v>
      </c>
      <c r="CE13">
        <f>raw!M84</f>
        <v>1.8943902439024387</v>
      </c>
      <c r="CF13">
        <f>raw!M85</f>
        <v>-3.0990243902439021</v>
      </c>
      <c r="CG13">
        <f>raw!M86</f>
        <v>1.6082926829268289</v>
      </c>
      <c r="CH13">
        <f>raw!M87</f>
        <v>-1.1209756097560972</v>
      </c>
      <c r="CI13">
        <f>raw!M88</f>
        <v>0.61975609756097561</v>
      </c>
      <c r="CJ13">
        <f>raw!M89</f>
        <v>0.1960975609756106</v>
      </c>
      <c r="CK13">
        <f>raw!M90</f>
        <v>-0.81658536585365837</v>
      </c>
      <c r="CL13">
        <f>raw!M91</f>
        <v>0.68341463414634129</v>
      </c>
      <c r="CM13">
        <f>raw!M92</f>
        <v>1.6004878048780486</v>
      </c>
      <c r="CN13">
        <f>raw!M93</f>
        <v>0.51532520325203257</v>
      </c>
      <c r="CO13">
        <f>raw!M94</f>
        <v>1.7248780487804873</v>
      </c>
      <c r="CP13">
        <f>raw!M95</f>
        <v>-0.74097560975609778</v>
      </c>
      <c r="CQ13">
        <f>raw!M96</f>
        <v>0.78378048780487819</v>
      </c>
      <c r="CR13">
        <f>raw!M97</f>
        <v>1.3960162601626014</v>
      </c>
      <c r="CS13">
        <f>raw!M98</f>
        <v>-2.039024390243902</v>
      </c>
      <c r="CT13">
        <f>raw!M99</f>
        <v>1.2001626016260163</v>
      </c>
      <c r="CU13">
        <f>raw!M100</f>
        <v>0.8195121951219515</v>
      </c>
      <c r="CV13">
        <f>raw!M101</f>
        <v>0.87048780487804911</v>
      </c>
      <c r="CW13">
        <f>raw!M102</f>
        <v>-0.58739837398373962</v>
      </c>
      <c r="CX13">
        <f>raw!M103</f>
        <v>0.15463414634146311</v>
      </c>
      <c r="CY13">
        <f>raw!M104</f>
        <v>-1.0427642276422757</v>
      </c>
      <c r="CZ13">
        <f>raw!M105</f>
        <v>1.1205284552845529</v>
      </c>
      <c r="DA13">
        <f>raw!M106</f>
        <v>1.0349593495934952</v>
      </c>
      <c r="DB13">
        <f>raw!M107</f>
        <v>0.72536585365853679</v>
      </c>
      <c r="DC13">
        <f>raw!M108</f>
        <v>0.68666666666666631</v>
      </c>
      <c r="DD13">
        <f>raw!M109</f>
        <v>-0.83227642276422731</v>
      </c>
      <c r="DE13">
        <f>raw!M110</f>
        <v>0.27065040650406602</v>
      </c>
      <c r="DF13">
        <f>raw!M111</f>
        <v>-1.8343902439024389</v>
      </c>
      <c r="DG13">
        <f>raw!M112</f>
        <v>-2.4678048780487805</v>
      </c>
      <c r="DH13">
        <f>raw!M113</f>
        <v>-0.65642276422764256</v>
      </c>
      <c r="DI13">
        <f>raw!M114</f>
        <v>-2.5048780487804869</v>
      </c>
      <c r="DJ13">
        <f>raw!M115</f>
        <v>-0.44894308943089445</v>
      </c>
      <c r="DK13">
        <f>raw!M116</f>
        <v>0.56016260162601617</v>
      </c>
      <c r="DL13">
        <f>raw!M117</f>
        <v>0.23463414634146351</v>
      </c>
      <c r="DM13">
        <f>raw!M118</f>
        <v>1.0496341463414631</v>
      </c>
      <c r="DN13">
        <f>raw!M119</f>
        <v>9.650406504065101E-2</v>
      </c>
      <c r="DO13">
        <f>raw!M120</f>
        <v>0.26353658536585423</v>
      </c>
      <c r="DP13">
        <f>raw!M121</f>
        <v>-0.41707317073170724</v>
      </c>
      <c r="DQ13">
        <f>raw!M122</f>
        <v>-1.8611382113821142</v>
      </c>
      <c r="DR13">
        <f>raw!M123</f>
        <v>1.0975609756097349E-2</v>
      </c>
      <c r="DS13">
        <f>raw!M124</f>
        <v>-1.4736585365853658</v>
      </c>
      <c r="DT13">
        <f>raw!M125</f>
        <v>-2.5382926829268291</v>
      </c>
      <c r="DU13">
        <f>raw!M126</f>
        <v>-0.30430894308943079</v>
      </c>
      <c r="DV13">
        <f>raw!M127</f>
        <v>-0.53121951219512231</v>
      </c>
      <c r="DW13">
        <f>raw!M128</f>
        <v>-5.2845528455284785E-2</v>
      </c>
      <c r="DX13">
        <f>raw!M129</f>
        <v>-0.81674796747967449</v>
      </c>
      <c r="DY13">
        <f>raw!M130</f>
        <v>-2.0817073170731701</v>
      </c>
      <c r="DZ13">
        <f>raw!M131</f>
        <v>-1.0547967479674796</v>
      </c>
      <c r="EA13">
        <f>raw!M132</f>
        <v>-2.9995934959349593</v>
      </c>
      <c r="EB13">
        <f>raw!M133</f>
        <v>1.4756097560975068E-2</v>
      </c>
      <c r="EC13">
        <f>raw!M134</f>
        <v>0.24357723577235779</v>
      </c>
      <c r="ED13">
        <f>raw!M135</f>
        <v>-1.418699186991873E-2</v>
      </c>
      <c r="EE13">
        <f>raw!M136</f>
        <v>-0.41902439024390248</v>
      </c>
      <c r="EF13">
        <f>raw!M137</f>
        <v>-0.76780487804878006</v>
      </c>
      <c r="EG13">
        <f>raw!M138</f>
        <v>-2.1546341463414631</v>
      </c>
      <c r="EH13">
        <f>raw!M139</f>
        <v>-0.53882113821138211</v>
      </c>
      <c r="EI13">
        <f>raw!M140</f>
        <v>-0.19430894308943081</v>
      </c>
      <c r="EJ13">
        <f>raw!M141</f>
        <v>-1.9147560975609754</v>
      </c>
      <c r="EK13">
        <f>raw!M142</f>
        <v>-1.6921951219512197</v>
      </c>
      <c r="EL13">
        <f>raw!M143</f>
        <v>-1.0843902439024387</v>
      </c>
      <c r="EM13">
        <f>raw!M144</f>
        <v>-1.4348780487804877</v>
      </c>
      <c r="EN13">
        <f>raw!M145</f>
        <v>-2.2848780487804876</v>
      </c>
      <c r="EO13">
        <f>raw!M146</f>
        <v>-0.2393495934959351</v>
      </c>
      <c r="EP13">
        <f>raw!M147</f>
        <v>-1.4524390243902439</v>
      </c>
      <c r="EQ13">
        <f>raw!M148</f>
        <v>-1.8258536585365852</v>
      </c>
      <c r="ER13">
        <f>raw!M149</f>
        <v>-0.76475609756097573</v>
      </c>
      <c r="ES13">
        <f>raw!M150</f>
        <v>-1.1091056910569104</v>
      </c>
      <c r="ET13">
        <f>raw!M151</f>
        <v>-1.891463414634146</v>
      </c>
      <c r="EU13">
        <f>raw!M152</f>
        <v>-1.2921951219512193</v>
      </c>
      <c r="EV13">
        <f>raw!M153</f>
        <v>-1.209186991869919</v>
      </c>
      <c r="EW13">
        <f>raw!M154</f>
        <v>-0.84195121951219487</v>
      </c>
      <c r="EX13">
        <f>raw!M155</f>
        <v>-0.83560975609756083</v>
      </c>
      <c r="EY13">
        <f>raw!M156</f>
        <v>-2.104227642276423</v>
      </c>
      <c r="EZ13">
        <f>raw!M157</f>
        <v>-1.0295934959349593</v>
      </c>
      <c r="FA13">
        <f>raw!M158</f>
        <v>-0.57146341463414574</v>
      </c>
      <c r="FB13">
        <f>raw!M159</f>
        <v>-1.4326829268292682</v>
      </c>
      <c r="FC13">
        <f>raw!M160</f>
        <v>-1.1390243902439026</v>
      </c>
      <c r="FD13">
        <f>raw!M161</f>
        <v>-2.6898373983739834</v>
      </c>
      <c r="FE13">
        <f>raw!M162</f>
        <v>-1.1659756097560976</v>
      </c>
      <c r="FF13">
        <f>raw!M163</f>
        <v>-4.1055691056910568</v>
      </c>
      <c r="FG13">
        <f>raw!M164</f>
        <v>-0.91170731707317043</v>
      </c>
      <c r="FH13">
        <f>raw!M165</f>
        <v>-3.1470731707317068</v>
      </c>
      <c r="FI13">
        <f>raw!M166</f>
        <v>-2.0531707317073167</v>
      </c>
      <c r="FJ13">
        <f>raw!M167</f>
        <v>-2.100731707317073</v>
      </c>
      <c r="FK13">
        <f>raw!M168</f>
        <v>-1.1708943089430894</v>
      </c>
      <c r="FL13">
        <f>raw!M169</f>
        <v>-0.79772357723577214</v>
      </c>
      <c r="FM13">
        <f>raw!M170</f>
        <v>-1.5669512195121953</v>
      </c>
      <c r="FN13">
        <f>raw!M171</f>
        <v>-1.9009756097560975</v>
      </c>
      <c r="FO13">
        <f>raw!M172</f>
        <v>-1.2918292682926822</v>
      </c>
      <c r="FP13">
        <f>raw!M173</f>
        <v>-1.4253658536585363</v>
      </c>
      <c r="FQ13">
        <f>raw!M174</f>
        <v>-1.4995121951219512</v>
      </c>
      <c r="FR13">
        <f>raw!M175</f>
        <v>-1.6843089430894307</v>
      </c>
      <c r="FS13">
        <f>raw!M176</f>
        <v>-1.5523577235772357</v>
      </c>
      <c r="FT13">
        <f>raw!M177</f>
        <v>-1.4037398373983738</v>
      </c>
      <c r="FU13">
        <f>raw!M178</f>
        <v>-2.2879674796747969</v>
      </c>
      <c r="FV13">
        <f>raw!M179</f>
        <v>-1.7400000000000002</v>
      </c>
      <c r="FW13">
        <f>raw!M180</f>
        <v>0</v>
      </c>
      <c r="FX13">
        <f>raw!M181</f>
        <v>0</v>
      </c>
      <c r="FY13">
        <f>raw!M182</f>
        <v>0</v>
      </c>
      <c r="FZ13">
        <f>raw!M183</f>
        <v>0</v>
      </c>
      <c r="GA13">
        <f>raw!M184</f>
        <v>0</v>
      </c>
      <c r="GB13">
        <f>raw!M185</f>
        <v>0</v>
      </c>
      <c r="GC13">
        <f>raw!M186</f>
        <v>0</v>
      </c>
      <c r="GD13">
        <f>raw!M187</f>
        <v>0</v>
      </c>
      <c r="GE13">
        <f>raw!M188</f>
        <v>0</v>
      </c>
      <c r="GF13">
        <f>raw!M189</f>
        <v>0</v>
      </c>
      <c r="GG13">
        <f>raw!M190</f>
        <v>0</v>
      </c>
      <c r="GH13">
        <f>raw!M191</f>
        <v>0</v>
      </c>
      <c r="GI13">
        <f>raw!M192</f>
        <v>0</v>
      </c>
      <c r="GJ13">
        <f>raw!M193</f>
        <v>0</v>
      </c>
      <c r="GK13">
        <f>raw!M194</f>
        <v>0</v>
      </c>
      <c r="GL13">
        <f>raw!M195</f>
        <v>0</v>
      </c>
      <c r="GM13">
        <f>raw!M196</f>
        <v>0</v>
      </c>
      <c r="GN13">
        <f>raw!M197</f>
        <v>0</v>
      </c>
      <c r="GO13">
        <f>raw!M198</f>
        <v>0</v>
      </c>
      <c r="GP13">
        <f>raw!M199</f>
        <v>0</v>
      </c>
      <c r="GQ13">
        <f>raw!M200</f>
        <v>0</v>
      </c>
      <c r="GR13">
        <f>raw!M201</f>
        <v>0</v>
      </c>
      <c r="GS13">
        <f>raw!M202</f>
        <v>0</v>
      </c>
      <c r="GT13">
        <f>raw!M203</f>
        <v>0</v>
      </c>
      <c r="GU13">
        <f>raw!M204</f>
        <v>0</v>
      </c>
      <c r="GV13">
        <f>raw!M205</f>
        <v>0</v>
      </c>
      <c r="GW13">
        <f>raw!M206</f>
        <v>0</v>
      </c>
      <c r="GX13">
        <f>raw!M207</f>
        <v>0</v>
      </c>
      <c r="GY13">
        <f>raw!M208</f>
        <v>0</v>
      </c>
      <c r="GZ13">
        <f>raw!M209</f>
        <v>0</v>
      </c>
      <c r="HA13">
        <f>raw!M210</f>
        <v>0</v>
      </c>
      <c r="HB13">
        <f>raw!M211</f>
        <v>0</v>
      </c>
      <c r="HC13">
        <f>raw!M212</f>
        <v>0</v>
      </c>
      <c r="HD13">
        <f>raw!M213</f>
        <v>0</v>
      </c>
      <c r="HE13">
        <f>raw!M214</f>
        <v>0</v>
      </c>
      <c r="HF13">
        <f>raw!M215</f>
        <v>0</v>
      </c>
      <c r="HG13">
        <f>raw!M216</f>
        <v>0</v>
      </c>
      <c r="HH13">
        <f>raw!M217</f>
        <v>0</v>
      </c>
      <c r="HI13">
        <f>raw!M218</f>
        <v>0</v>
      </c>
      <c r="HJ13">
        <f>raw!M219</f>
        <v>0</v>
      </c>
      <c r="HK13">
        <f>raw!M220</f>
        <v>0</v>
      </c>
      <c r="HL13">
        <f>raw!M221</f>
        <v>0</v>
      </c>
      <c r="HM13">
        <f>raw!M222</f>
        <v>0</v>
      </c>
      <c r="HN13">
        <f>raw!M223</f>
        <v>0</v>
      </c>
      <c r="HO13">
        <f>raw!M224</f>
        <v>0</v>
      </c>
      <c r="HP13">
        <f>raw!M225</f>
        <v>0</v>
      </c>
      <c r="HQ13">
        <f>raw!M226</f>
        <v>0</v>
      </c>
      <c r="HR13">
        <f>raw!M227</f>
        <v>0</v>
      </c>
      <c r="HS13">
        <f>raw!M228</f>
        <v>0</v>
      </c>
      <c r="HT13">
        <f>raw!M229</f>
        <v>0</v>
      </c>
      <c r="HU13">
        <f>raw!M230</f>
        <v>0</v>
      </c>
      <c r="HV13">
        <f>raw!M231</f>
        <v>0</v>
      </c>
      <c r="HW13">
        <f>raw!M232</f>
        <v>0</v>
      </c>
      <c r="HX13">
        <f>raw!M233</f>
        <v>0</v>
      </c>
      <c r="HY13">
        <f>raw!M234</f>
        <v>0</v>
      </c>
      <c r="HZ13">
        <f>raw!M235</f>
        <v>0</v>
      </c>
      <c r="IA13">
        <f>raw!M236</f>
        <v>0</v>
      </c>
      <c r="IB13">
        <f>raw!M237</f>
        <v>0</v>
      </c>
      <c r="IC13">
        <f>raw!M238</f>
        <v>0</v>
      </c>
      <c r="ID13">
        <f>raw!M239</f>
        <v>0</v>
      </c>
      <c r="IE13">
        <f>raw!M240</f>
        <v>0</v>
      </c>
      <c r="IF13">
        <f>raw!M241</f>
        <v>0</v>
      </c>
      <c r="IG13">
        <f>raw!M242</f>
        <v>0</v>
      </c>
      <c r="IH13">
        <f>raw!M243</f>
        <v>0</v>
      </c>
    </row>
    <row r="14" spans="1:242" x14ac:dyDescent="0.3">
      <c r="A14" t="str">
        <f>raw!N2</f>
        <v>Normal</v>
      </c>
      <c r="B14">
        <f>raw!N3</f>
        <v>12.671585365853657</v>
      </c>
      <c r="C14">
        <f>raw!N4</f>
        <v>9.0971951219512182</v>
      </c>
      <c r="D14">
        <f>raw!N5</f>
        <v>8.8895121951219522</v>
      </c>
      <c r="E14">
        <f>raw!N6</f>
        <v>7.618048780487805</v>
      </c>
      <c r="F14">
        <f>raw!N7</f>
        <v>8.2121951219512201</v>
      </c>
      <c r="G14">
        <f>raw!N8</f>
        <v>7.3707317073170735</v>
      </c>
      <c r="H14">
        <f>raw!N9</f>
        <v>6.8909756097560955</v>
      </c>
      <c r="I14">
        <f>raw!N10</f>
        <v>6.7487804878048783</v>
      </c>
      <c r="J14">
        <f>raw!N11</f>
        <v>5.2654471544715449</v>
      </c>
      <c r="K14">
        <f>raw!N12</f>
        <v>5.5693902439024399</v>
      </c>
      <c r="L14">
        <f>raw!N13</f>
        <v>5.4968292682926823</v>
      </c>
      <c r="M14">
        <f>raw!N14</f>
        <v>5.0336585365853654</v>
      </c>
      <c r="N14">
        <f>raw!N15</f>
        <v>5.409756097560976</v>
      </c>
      <c r="O14">
        <f>raw!N16</f>
        <v>4.4090243902439026</v>
      </c>
      <c r="P14">
        <f>raw!N17</f>
        <v>4.8380487804878038</v>
      </c>
      <c r="Q14">
        <f>raw!N18</f>
        <v>5.1975609756097567</v>
      </c>
      <c r="R14">
        <f>raw!N19</f>
        <v>4.2769512195121946</v>
      </c>
      <c r="S14">
        <f>raw!N20</f>
        <v>4.6941463414634148</v>
      </c>
      <c r="T14">
        <f>raw!N21</f>
        <v>3.3165853658536584</v>
      </c>
      <c r="U14">
        <f>raw!N22</f>
        <v>4.8365853658536597</v>
      </c>
      <c r="V14">
        <f>raw!N23</f>
        <v>4.4159349593495936</v>
      </c>
      <c r="W14">
        <f>raw!N24</f>
        <v>4.2912195121951227</v>
      </c>
      <c r="X14">
        <f>raw!N25</f>
        <v>4.0919512195121941</v>
      </c>
      <c r="Y14">
        <f>raw!N26</f>
        <v>4.6317073170731717</v>
      </c>
      <c r="Z14">
        <f>raw!N27</f>
        <v>4.5272764227642268</v>
      </c>
      <c r="AA14">
        <f>raw!N28</f>
        <v>4.4398373983739852</v>
      </c>
      <c r="AB14">
        <f>raw!N29</f>
        <v>4.0417886178861782</v>
      </c>
      <c r="AC14">
        <f>raw!N30</f>
        <v>4.3585365853658535</v>
      </c>
      <c r="AD14">
        <f>raw!N31</f>
        <v>3.6924390243902439</v>
      </c>
      <c r="AE14">
        <f>raw!N32</f>
        <v>4.1192276422764227</v>
      </c>
      <c r="AF14">
        <f>raw!N33</f>
        <v>3.7060162601626025</v>
      </c>
      <c r="AG14">
        <f>raw!N34</f>
        <v>4.201382113821138</v>
      </c>
      <c r="AH14">
        <f>raw!N35</f>
        <v>3.2515447154471548</v>
      </c>
      <c r="AI14">
        <f>raw!N36</f>
        <v>3.5429268292682923</v>
      </c>
      <c r="AJ14">
        <f>raw!N37</f>
        <v>3.3894308943089428</v>
      </c>
      <c r="AK14">
        <f>raw!N38</f>
        <v>3.6140243902439027</v>
      </c>
      <c r="AL14">
        <f>raw!N39</f>
        <v>3.3841463414634134</v>
      </c>
      <c r="AM14">
        <f>raw!N40</f>
        <v>3.2934959349593491</v>
      </c>
      <c r="AN14">
        <f>raw!N41</f>
        <v>3.3841463414634148</v>
      </c>
      <c r="AO14">
        <f>raw!N42</f>
        <v>3.274308943089431</v>
      </c>
      <c r="AP14">
        <f>raw!N43</f>
        <v>3.2071544715447158</v>
      </c>
      <c r="AQ14">
        <f>raw!N44</f>
        <v>3.1879674796747968</v>
      </c>
      <c r="AR14">
        <f>raw!N45</f>
        <v>2.9885365853658539</v>
      </c>
      <c r="AS14">
        <f>raw!N46</f>
        <v>2.8415853658536587</v>
      </c>
      <c r="AT14">
        <f>raw!N47</f>
        <v>3.6406504065040655</v>
      </c>
      <c r="AU14">
        <f>raw!N48</f>
        <v>3.2813008130081296</v>
      </c>
      <c r="AV14">
        <f>raw!N49</f>
        <v>3.2351219512195128</v>
      </c>
      <c r="AW14">
        <f>raw!N50</f>
        <v>2.9136585365853662</v>
      </c>
      <c r="AX14">
        <f>raw!N51</f>
        <v>3.1197560975609764</v>
      </c>
      <c r="AY14">
        <f>raw!N52</f>
        <v>2.317886178861789</v>
      </c>
      <c r="AZ14">
        <f>raw!N53</f>
        <v>3.0413821138211388</v>
      </c>
      <c r="BA14">
        <f>raw!N54</f>
        <v>2.2141463414634148</v>
      </c>
      <c r="BB14">
        <f>raw!N55</f>
        <v>1.3535772357723577</v>
      </c>
      <c r="BC14">
        <f>raw!N56</f>
        <v>2.2941463414634145</v>
      </c>
      <c r="BD14">
        <f>raw!N57</f>
        <v>1.950081300813008</v>
      </c>
      <c r="BE14">
        <f>raw!N58</f>
        <v>2.6024390243902444</v>
      </c>
      <c r="BF14">
        <f>raw!N59</f>
        <v>2.0943902439024384</v>
      </c>
      <c r="BG14">
        <f>raw!N60</f>
        <v>2.2665853658536586</v>
      </c>
      <c r="BH14">
        <f>raw!N61</f>
        <v>2.4384552845528455</v>
      </c>
      <c r="BI14">
        <f>raw!N62</f>
        <v>2.0182926829268291</v>
      </c>
      <c r="BJ14">
        <f>raw!N63</f>
        <v>2.1955691056910567</v>
      </c>
      <c r="BK14">
        <f>raw!N64</f>
        <v>2.2317073170731705</v>
      </c>
      <c r="BL14">
        <f>raw!N65</f>
        <v>1.5351219512195122</v>
      </c>
      <c r="BM14">
        <f>raw!N66</f>
        <v>1.8832520325203255</v>
      </c>
      <c r="BN14">
        <f>raw!N67</f>
        <v>1.1409756097560977</v>
      </c>
      <c r="BO14">
        <f>raw!N68</f>
        <v>1.7393495934959353</v>
      </c>
      <c r="BP14">
        <f>raw!N69</f>
        <v>1.6361788617886184</v>
      </c>
      <c r="BQ14">
        <f>raw!N70</f>
        <v>1.7656097560975614</v>
      </c>
      <c r="BR14">
        <f>raw!N71</f>
        <v>1.7623577235772356</v>
      </c>
      <c r="BS14">
        <f>raw!N72</f>
        <v>1.1218292682926827</v>
      </c>
      <c r="BT14">
        <f>raw!N73</f>
        <v>1.5474796747967483</v>
      </c>
      <c r="BU14">
        <f>raw!N74</f>
        <v>-3.6707317073170724</v>
      </c>
      <c r="BV14">
        <f>raw!N75</f>
        <v>1.622357723577236</v>
      </c>
      <c r="BW14">
        <f>raw!N76</f>
        <v>1.58349593495935</v>
      </c>
      <c r="BX14">
        <f>raw!N77</f>
        <v>0.32991869918699201</v>
      </c>
      <c r="BY14">
        <f>raw!N78</f>
        <v>1.4527642276422765</v>
      </c>
      <c r="BZ14">
        <f>raw!N79</f>
        <v>1.0100000000000002</v>
      </c>
      <c r="CA14">
        <f>raw!N80</f>
        <v>1.4902439024390244</v>
      </c>
      <c r="CB14">
        <f>raw!N81</f>
        <v>1.4934959349593497</v>
      </c>
      <c r="CC14">
        <f>raw!N82</f>
        <v>1.1238211382113821</v>
      </c>
      <c r="CD14">
        <f>raw!N83</f>
        <v>0.85674796747967497</v>
      </c>
      <c r="CE14">
        <f>raw!N84</f>
        <v>0.70560975609756005</v>
      </c>
      <c r="CF14">
        <f>raw!N85</f>
        <v>-3.4228048780487796</v>
      </c>
      <c r="CG14">
        <f>raw!N86</f>
        <v>1.0685772357723577</v>
      </c>
      <c r="CH14">
        <f>raw!N87</f>
        <v>0.62951219512195133</v>
      </c>
      <c r="CI14">
        <f>raw!N88</f>
        <v>0.63902439024390245</v>
      </c>
      <c r="CJ14">
        <f>raw!N89</f>
        <v>0.86963414634146474</v>
      </c>
      <c r="CK14">
        <f>raw!N90</f>
        <v>0.59146341463414642</v>
      </c>
      <c r="CL14">
        <f>raw!N91</f>
        <v>1.0219512195121949</v>
      </c>
      <c r="CM14">
        <f>raw!N92</f>
        <v>1.0219512195121947</v>
      </c>
      <c r="CN14">
        <f>raw!N93</f>
        <v>0.5280487804878049</v>
      </c>
      <c r="CO14">
        <f>raw!N94</f>
        <v>0.8548373983739832</v>
      </c>
      <c r="CP14">
        <f>raw!N95</f>
        <v>0.91463414634146312</v>
      </c>
      <c r="CQ14">
        <f>raw!N96</f>
        <v>0.65768292682926832</v>
      </c>
      <c r="CR14">
        <f>raw!N97</f>
        <v>0.91569105691056885</v>
      </c>
      <c r="CS14">
        <f>raw!N98</f>
        <v>0.51317073170731664</v>
      </c>
      <c r="CT14">
        <f>raw!N99</f>
        <v>0.82731707317073178</v>
      </c>
      <c r="CU14">
        <f>raw!N100</f>
        <v>0.24902439024390277</v>
      </c>
      <c r="CV14">
        <f>raw!N101</f>
        <v>0.50463414634146375</v>
      </c>
      <c r="CW14">
        <f>raw!N102</f>
        <v>0.59252032520325248</v>
      </c>
      <c r="CX14">
        <f>raw!N103</f>
        <v>2.6178861788617724E-2</v>
      </c>
      <c r="CY14">
        <f>raw!N104</f>
        <v>-1.8897560975609751</v>
      </c>
      <c r="CZ14">
        <f>raw!N105</f>
        <v>-7.5650406504065071E-2</v>
      </c>
      <c r="DA14">
        <f>raw!N106</f>
        <v>0.12731707317073204</v>
      </c>
      <c r="DB14">
        <f>raw!N107</f>
        <v>0.1079674796747967</v>
      </c>
      <c r="DC14">
        <f>raw!N108</f>
        <v>5.9593495934958884E-2</v>
      </c>
      <c r="DD14">
        <f>raw!N109</f>
        <v>7.8943089430894647E-2</v>
      </c>
      <c r="DE14">
        <f>raw!N110</f>
        <v>5.9593495934960189E-2</v>
      </c>
      <c r="DF14">
        <f>raw!N111</f>
        <v>-0.24560975609756075</v>
      </c>
      <c r="DG14">
        <f>raw!N112</f>
        <v>0.18292682926829196</v>
      </c>
      <c r="DH14">
        <f>raw!N113</f>
        <v>-0.44536585365853687</v>
      </c>
      <c r="DI14">
        <f>raw!N114</f>
        <v>-0.49252032520325095</v>
      </c>
      <c r="DJ14">
        <f>raw!N115</f>
        <v>-0.48308943089430922</v>
      </c>
      <c r="DK14">
        <f>raw!N116</f>
        <v>-0.50195121951219501</v>
      </c>
      <c r="DL14">
        <f>raw!N117</f>
        <v>8.5365853658536689E-2</v>
      </c>
      <c r="DM14">
        <f>raw!N118</f>
        <v>0.31268292682926824</v>
      </c>
      <c r="DN14">
        <f>raw!N119</f>
        <v>-8.5528455284552218E-2</v>
      </c>
      <c r="DO14">
        <f>raw!N120</f>
        <v>-0.26719512195121886</v>
      </c>
      <c r="DP14">
        <f>raw!N121</f>
        <v>-0.51195121951219513</v>
      </c>
      <c r="DQ14">
        <f>raw!N122</f>
        <v>-2.9910569105691063</v>
      </c>
      <c r="DR14">
        <f>raw!N123</f>
        <v>-0.7117073170731707</v>
      </c>
      <c r="DS14">
        <f>raw!N124</f>
        <v>-2.0931707317073176</v>
      </c>
      <c r="DT14">
        <f>raw!N125</f>
        <v>-0.77829268292682885</v>
      </c>
      <c r="DU14">
        <f>raw!N126</f>
        <v>-1.1577235772357721</v>
      </c>
      <c r="DV14">
        <f>raw!N127</f>
        <v>-1.0285365853658539</v>
      </c>
      <c r="DW14">
        <f>raw!N128</f>
        <v>-0.99235772357723584</v>
      </c>
      <c r="DX14">
        <f>raw!N129</f>
        <v>-1.0017886178861786</v>
      </c>
      <c r="DY14">
        <f>raw!N130</f>
        <v>-0.87341463414634113</v>
      </c>
      <c r="DZ14">
        <f>raw!N131</f>
        <v>-0.62731707317073138</v>
      </c>
      <c r="EA14">
        <f>raw!N132</f>
        <v>-1.060691056910569</v>
      </c>
      <c r="EB14">
        <f>raw!N133</f>
        <v>-0.47565040650406554</v>
      </c>
      <c r="EC14">
        <f>raw!N134</f>
        <v>-0.31577235772357715</v>
      </c>
      <c r="ED14">
        <f>raw!N135</f>
        <v>-0.68991869918699211</v>
      </c>
      <c r="EE14">
        <f>raw!N136</f>
        <v>-0.62682926829268293</v>
      </c>
      <c r="EF14">
        <f>raw!N137</f>
        <v>-1.4912195121951217</v>
      </c>
      <c r="EG14">
        <f>raw!N138</f>
        <v>-0.87414634146341474</v>
      </c>
      <c r="EH14">
        <f>raw!N139</f>
        <v>-0.74821138211382121</v>
      </c>
      <c r="EI14">
        <f>raw!N140</f>
        <v>-1.2752845528455286</v>
      </c>
      <c r="EJ14">
        <f>raw!N141</f>
        <v>-1.5673170731707318</v>
      </c>
      <c r="EK14">
        <f>raw!N142</f>
        <v>-0.98975609756097571</v>
      </c>
      <c r="EL14">
        <f>raw!N143</f>
        <v>-1.9738211382113813</v>
      </c>
      <c r="EM14">
        <f>raw!N144</f>
        <v>-1.2634146341463413</v>
      </c>
      <c r="EN14">
        <f>raw!N145</f>
        <v>-3.4302439024390239</v>
      </c>
      <c r="EO14">
        <f>raw!N146</f>
        <v>-1.239227642276423</v>
      </c>
      <c r="EP14">
        <f>raw!N147</f>
        <v>-2.3782926829268289</v>
      </c>
      <c r="EQ14">
        <f>raw!N148</f>
        <v>-1.1866666666666668</v>
      </c>
      <c r="ER14">
        <f>raw!N149</f>
        <v>-1.2583333333333335</v>
      </c>
      <c r="ES14">
        <f>raw!N150</f>
        <v>-1.4733333333333334</v>
      </c>
      <c r="ET14">
        <f>raw!N151</f>
        <v>-1.4251219512195124</v>
      </c>
      <c r="EU14">
        <f>raw!N152</f>
        <v>-1.4251219512195124</v>
      </c>
      <c r="EV14">
        <f>raw!N153</f>
        <v>-1.0979674796747969</v>
      </c>
      <c r="EW14">
        <f>raw!N154</f>
        <v>-1.1691056910569102</v>
      </c>
      <c r="EX14">
        <f>raw!N155</f>
        <v>-1.4917073170731709</v>
      </c>
      <c r="EY14">
        <f>raw!N156</f>
        <v>-2.219674796747968</v>
      </c>
      <c r="EZ14">
        <f>raw!N157</f>
        <v>-1.4744715447154475</v>
      </c>
      <c r="FA14">
        <f>raw!N158</f>
        <v>-1.0616260162601623</v>
      </c>
      <c r="FB14">
        <f>raw!N159</f>
        <v>-1.892439024390244</v>
      </c>
      <c r="FC14">
        <f>raw!N160</f>
        <v>-2.3926829268292682</v>
      </c>
      <c r="FD14">
        <f>raw!N161</f>
        <v>-1.44</v>
      </c>
      <c r="FE14">
        <f>raw!N162</f>
        <v>-1.6977642276422762</v>
      </c>
      <c r="FF14">
        <f>raw!N163</f>
        <v>-4.2589837398373982</v>
      </c>
      <c r="FG14">
        <f>raw!N164</f>
        <v>-1.8246341463414635</v>
      </c>
      <c r="FH14">
        <f>raw!N165</f>
        <v>-1.8626829268292675</v>
      </c>
      <c r="FI14">
        <f>raw!N166</f>
        <v>-1.9102439024390241</v>
      </c>
      <c r="FJ14">
        <f>raw!N167</f>
        <v>-1.9292682926829268</v>
      </c>
      <c r="FK14">
        <f>raw!N168</f>
        <v>-1.7205691056910568</v>
      </c>
      <c r="FL14">
        <f>raw!N169</f>
        <v>-1.4747967479674797</v>
      </c>
      <c r="FM14">
        <f>raw!N170</f>
        <v>-1.8375609756097564</v>
      </c>
      <c r="FN14">
        <f>raw!N171</f>
        <v>-2.0909756097560979</v>
      </c>
      <c r="FO14">
        <f>raw!N172</f>
        <v>-2.324390243902438</v>
      </c>
      <c r="FP14">
        <f>raw!N173</f>
        <v>-2.1956097560975611</v>
      </c>
      <c r="FQ14">
        <f>raw!N174</f>
        <v>-1.9917073170731703</v>
      </c>
      <c r="FR14">
        <f>raw!N175</f>
        <v>-2.7669105691056908</v>
      </c>
      <c r="FS14">
        <f>raw!N176</f>
        <v>-2.3504065040650404</v>
      </c>
      <c r="FT14">
        <f>raw!N177</f>
        <v>-2.107642276422764</v>
      </c>
      <c r="FU14">
        <f>raw!N178</f>
        <v>-2.397560975609756</v>
      </c>
      <c r="FV14">
        <f>raw!N179</f>
        <v>-2.9299186991869917</v>
      </c>
      <c r="FW14">
        <f>raw!N180</f>
        <v>0</v>
      </c>
      <c r="FX14">
        <f>raw!N181</f>
        <v>0</v>
      </c>
      <c r="FY14">
        <f>raw!N182</f>
        <v>0</v>
      </c>
      <c r="FZ14">
        <f>raw!N183</f>
        <v>0</v>
      </c>
      <c r="GA14">
        <f>raw!N184</f>
        <v>0</v>
      </c>
      <c r="GB14">
        <f>raw!N185</f>
        <v>0</v>
      </c>
      <c r="GC14">
        <f>raw!N186</f>
        <v>0</v>
      </c>
      <c r="GD14">
        <f>raw!N187</f>
        <v>0</v>
      </c>
      <c r="GE14">
        <f>raw!N188</f>
        <v>0</v>
      </c>
      <c r="GF14">
        <f>raw!N189</f>
        <v>0</v>
      </c>
      <c r="GG14">
        <f>raw!N190</f>
        <v>0</v>
      </c>
      <c r="GH14">
        <f>raw!N191</f>
        <v>0</v>
      </c>
      <c r="GI14">
        <f>raw!N192</f>
        <v>0</v>
      </c>
      <c r="GJ14">
        <f>raw!N193</f>
        <v>0</v>
      </c>
      <c r="GK14">
        <f>raw!N194</f>
        <v>0</v>
      </c>
      <c r="GL14">
        <f>raw!N195</f>
        <v>0</v>
      </c>
      <c r="GM14">
        <f>raw!N196</f>
        <v>0</v>
      </c>
      <c r="GN14">
        <f>raw!N197</f>
        <v>0</v>
      </c>
      <c r="GO14">
        <f>raw!N198</f>
        <v>0</v>
      </c>
      <c r="GP14">
        <f>raw!N199</f>
        <v>0</v>
      </c>
      <c r="GQ14">
        <f>raw!N200</f>
        <v>0</v>
      </c>
      <c r="GR14">
        <f>raw!N201</f>
        <v>0</v>
      </c>
      <c r="GS14">
        <f>raw!N202</f>
        <v>0</v>
      </c>
      <c r="GT14">
        <f>raw!N203</f>
        <v>0</v>
      </c>
      <c r="GU14">
        <f>raw!N204</f>
        <v>0</v>
      </c>
      <c r="GV14">
        <f>raw!N205</f>
        <v>0</v>
      </c>
      <c r="GW14">
        <f>raw!N206</f>
        <v>0</v>
      </c>
      <c r="GX14">
        <f>raw!N207</f>
        <v>0</v>
      </c>
      <c r="GY14">
        <f>raw!N208</f>
        <v>0</v>
      </c>
      <c r="GZ14">
        <f>raw!N209</f>
        <v>0</v>
      </c>
      <c r="HA14">
        <f>raw!N210</f>
        <v>0</v>
      </c>
      <c r="HB14">
        <f>raw!N211</f>
        <v>0</v>
      </c>
      <c r="HC14">
        <f>raw!N212</f>
        <v>0</v>
      </c>
      <c r="HD14">
        <f>raw!N213</f>
        <v>0</v>
      </c>
      <c r="HE14">
        <f>raw!N214</f>
        <v>0</v>
      </c>
      <c r="HF14">
        <f>raw!N215</f>
        <v>0</v>
      </c>
      <c r="HG14">
        <f>raw!N216</f>
        <v>0</v>
      </c>
      <c r="HH14">
        <f>raw!N217</f>
        <v>0</v>
      </c>
      <c r="HI14">
        <f>raw!N218</f>
        <v>0</v>
      </c>
      <c r="HJ14">
        <f>raw!N219</f>
        <v>0</v>
      </c>
      <c r="HK14">
        <f>raw!N220</f>
        <v>0</v>
      </c>
      <c r="HL14">
        <f>raw!N221</f>
        <v>0</v>
      </c>
      <c r="HM14">
        <f>raw!N222</f>
        <v>0</v>
      </c>
      <c r="HN14">
        <f>raw!N223</f>
        <v>0</v>
      </c>
      <c r="HO14">
        <f>raw!N224</f>
        <v>0</v>
      </c>
      <c r="HP14">
        <f>raw!N225</f>
        <v>0</v>
      </c>
      <c r="HQ14">
        <f>raw!N226</f>
        <v>0</v>
      </c>
      <c r="HR14">
        <f>raw!N227</f>
        <v>0</v>
      </c>
      <c r="HS14">
        <f>raw!N228</f>
        <v>0</v>
      </c>
      <c r="HT14">
        <f>raw!N229</f>
        <v>0</v>
      </c>
      <c r="HU14">
        <f>raw!N230</f>
        <v>0</v>
      </c>
      <c r="HV14">
        <f>raw!N231</f>
        <v>0</v>
      </c>
      <c r="HW14">
        <f>raw!N232</f>
        <v>0</v>
      </c>
      <c r="HX14">
        <f>raw!N233</f>
        <v>0</v>
      </c>
      <c r="HY14">
        <f>raw!N234</f>
        <v>0</v>
      </c>
      <c r="HZ14">
        <f>raw!N235</f>
        <v>0</v>
      </c>
      <c r="IA14">
        <f>raw!N236</f>
        <v>0</v>
      </c>
      <c r="IB14">
        <f>raw!N237</f>
        <v>0</v>
      </c>
      <c r="IC14">
        <f>raw!N238</f>
        <v>0</v>
      </c>
      <c r="ID14">
        <f>raw!N239</f>
        <v>0</v>
      </c>
      <c r="IE14">
        <f>raw!N240</f>
        <v>0</v>
      </c>
      <c r="IF14">
        <f>raw!N241</f>
        <v>0</v>
      </c>
      <c r="IG14">
        <f>raw!N242</f>
        <v>0</v>
      </c>
      <c r="IH14">
        <f>raw!N243</f>
        <v>0</v>
      </c>
    </row>
    <row r="15" spans="1:242" x14ac:dyDescent="0.3">
      <c r="A15" t="str">
        <f>raw!O2</f>
        <v>Punt</v>
      </c>
      <c r="B15">
        <f>raw!O3</f>
        <v>12.270934959349592</v>
      </c>
      <c r="C15">
        <f>raw!O4</f>
        <v>10.150609756097559</v>
      </c>
      <c r="D15">
        <f>raw!O5</f>
        <v>8.4251626016260168</v>
      </c>
      <c r="E15">
        <f>raw!O6</f>
        <v>6.2302439024390237</v>
      </c>
      <c r="F15">
        <f>raw!O7</f>
        <v>8.8282926829268291</v>
      </c>
      <c r="G15">
        <f>raw!O8</f>
        <v>5.7822764227642276</v>
      </c>
      <c r="H15">
        <f>raw!O9</f>
        <v>7.2699999999999978</v>
      </c>
      <c r="I15">
        <f>raw!O10</f>
        <v>6.8965853658536593</v>
      </c>
      <c r="J15">
        <f>raw!O11</f>
        <v>3.7319105691056915</v>
      </c>
      <c r="K15">
        <f>raw!O12</f>
        <v>2.6306097560975608</v>
      </c>
      <c r="L15">
        <f>raw!O13</f>
        <v>4.1159349593495929</v>
      </c>
      <c r="M15">
        <f>raw!O14</f>
        <v>4.8682926829268292</v>
      </c>
      <c r="N15">
        <f>raw!O15</f>
        <v>5.7799999999999994</v>
      </c>
      <c r="O15">
        <f>raw!O16</f>
        <v>4.7279674796747972</v>
      </c>
      <c r="P15">
        <f>raw!O17</f>
        <v>5.5040650406504055</v>
      </c>
      <c r="Q15">
        <f>raw!O18</f>
        <v>4.6331707317073176</v>
      </c>
      <c r="R15">
        <f>raw!O19</f>
        <v>3.6569512195121949</v>
      </c>
      <c r="S15">
        <f>raw!O20</f>
        <v>2.2710569105691061</v>
      </c>
      <c r="T15">
        <f>raw!O21</f>
        <v>1.6426016260162601</v>
      </c>
      <c r="U15">
        <f>raw!O22</f>
        <v>3.8721951219512203</v>
      </c>
      <c r="V15">
        <f>raw!O23</f>
        <v>-0.87560975609756098</v>
      </c>
      <c r="W15">
        <f>raw!O24</f>
        <v>4.9380487804878053</v>
      </c>
      <c r="X15">
        <f>raw!O25</f>
        <v>1.4534146341463414</v>
      </c>
      <c r="Y15">
        <f>raw!O26</f>
        <v>-0.13756097560975611</v>
      </c>
      <c r="Z15">
        <f>raw!O27</f>
        <v>4.0240650406504059</v>
      </c>
      <c r="AA15">
        <f>raw!O28</f>
        <v>1.0705691056910578</v>
      </c>
      <c r="AB15">
        <f>raw!O29</f>
        <v>4.036260162601625</v>
      </c>
      <c r="AC15">
        <f>raw!O30</f>
        <v>2.857560975609756</v>
      </c>
      <c r="AD15">
        <f>raw!O31</f>
        <v>3.4414634146341463</v>
      </c>
      <c r="AE15">
        <f>raw!O32</f>
        <v>4.2572357723577223</v>
      </c>
      <c r="AF15">
        <f>raw!O33</f>
        <v>3.911544715447155</v>
      </c>
      <c r="AG15">
        <f>raw!O34</f>
        <v>5.0086991869918709</v>
      </c>
      <c r="AH15">
        <f>raw!O35</f>
        <v>0.18504065040650419</v>
      </c>
      <c r="AI15">
        <f>raw!O36</f>
        <v>3.2495934959349593</v>
      </c>
      <c r="AJ15">
        <f>raw!O37</f>
        <v>3.8156097560975608</v>
      </c>
      <c r="AK15">
        <f>raw!O38</f>
        <v>2.6833333333333336</v>
      </c>
      <c r="AL15">
        <f>raw!O39</f>
        <v>3.3392682926829256</v>
      </c>
      <c r="AM15">
        <f>raw!O40</f>
        <v>3.5469918699186991</v>
      </c>
      <c r="AN15">
        <f>raw!O41</f>
        <v>3.6475609756097565</v>
      </c>
      <c r="AO15">
        <f>raw!O42</f>
        <v>3.3934959349593496</v>
      </c>
      <c r="AP15">
        <f>raw!O43</f>
        <v>3.2016260162601626</v>
      </c>
      <c r="AQ15">
        <f>raw!O44</f>
        <v>3.8156097560975613</v>
      </c>
      <c r="AR15">
        <f>raw!O45</f>
        <v>2.7565853658536588</v>
      </c>
      <c r="AS15">
        <f>raw!O46</f>
        <v>1.9581300813008131</v>
      </c>
      <c r="AT15">
        <f>raw!O47</f>
        <v>2.8739837398373989</v>
      </c>
      <c r="AU15">
        <f>raw!O48</f>
        <v>3.2742276422764225</v>
      </c>
      <c r="AV15">
        <f>raw!O49</f>
        <v>4.2766666666666673</v>
      </c>
      <c r="AW15">
        <f>raw!O50</f>
        <v>3.9611382113821145</v>
      </c>
      <c r="AX15">
        <f>raw!O51</f>
        <v>-0.31788617886178827</v>
      </c>
      <c r="AY15">
        <f>raw!O52</f>
        <v>2.9954471544715453</v>
      </c>
      <c r="AZ15">
        <f>raw!O53</f>
        <v>3.6497967479674802</v>
      </c>
      <c r="BA15">
        <f>raw!O54</f>
        <v>2.8728455284552847</v>
      </c>
      <c r="BB15">
        <f>raw!O55</f>
        <v>1.3116260162601625</v>
      </c>
      <c r="BC15">
        <f>raw!O56</f>
        <v>2.2429268292682925</v>
      </c>
      <c r="BD15">
        <f>raw!O57</f>
        <v>2.8256910569105691</v>
      </c>
      <c r="BE15">
        <f>raw!O58</f>
        <v>3.4234146341463423</v>
      </c>
      <c r="BF15">
        <f>raw!O59</f>
        <v>4.5609756097561016E-2</v>
      </c>
      <c r="BG15">
        <f>raw!O60</f>
        <v>1.5184146341463414</v>
      </c>
      <c r="BH15">
        <f>raw!O61</f>
        <v>2.8387804878048781</v>
      </c>
      <c r="BI15">
        <f>raw!O62</f>
        <v>2.6536991869918696</v>
      </c>
      <c r="BJ15">
        <f>raw!O63</f>
        <v>2.1300813008129998E-2</v>
      </c>
      <c r="BK15">
        <f>raw!O64</f>
        <v>1.2673170731707315</v>
      </c>
      <c r="BL15">
        <f>raw!O65</f>
        <v>1.5713821138211381</v>
      </c>
      <c r="BM15">
        <f>raw!O66</f>
        <v>-0.49186991869918661</v>
      </c>
      <c r="BN15">
        <f>raw!O67</f>
        <v>-1.3658536585365866E-2</v>
      </c>
      <c r="BO15">
        <f>raw!O68</f>
        <v>1.2061788617886182</v>
      </c>
      <c r="BP15">
        <f>raw!O69</f>
        <v>-0.80443089430894288</v>
      </c>
      <c r="BQ15">
        <f>raw!O70</f>
        <v>1.9615853658536588</v>
      </c>
      <c r="BR15">
        <f>raw!O71</f>
        <v>0.72008130081300836</v>
      </c>
      <c r="BS15">
        <f>raw!O72</f>
        <v>1.8258536585365852</v>
      </c>
      <c r="BT15">
        <f>raw!O73</f>
        <v>2.2134959349593499</v>
      </c>
      <c r="BU15">
        <f>raw!O74</f>
        <v>-2.5475609756097555</v>
      </c>
      <c r="BV15">
        <f>raw!O75</f>
        <v>1.1774390243902439</v>
      </c>
      <c r="BW15">
        <f>raw!O76</f>
        <v>-0.45475609756097546</v>
      </c>
      <c r="BX15">
        <f>raw!O77</f>
        <v>-1.8813008130081297</v>
      </c>
      <c r="BY15">
        <f>raw!O78</f>
        <v>-0.56666666666666676</v>
      </c>
      <c r="BZ15">
        <f>raw!O79</f>
        <v>-0.173170731707317</v>
      </c>
      <c r="CA15">
        <f>raw!O80</f>
        <v>2.3697560975609755</v>
      </c>
      <c r="CB15">
        <f>raw!O81</f>
        <v>1.5434959349593496</v>
      </c>
      <c r="CC15">
        <f>raw!O82</f>
        <v>-0.25707317073170732</v>
      </c>
      <c r="CD15">
        <f>raw!O83</f>
        <v>1.7242276422764231</v>
      </c>
      <c r="CE15">
        <f>raw!O84</f>
        <v>-2.3704878048780493</v>
      </c>
      <c r="CF15">
        <f>raw!O85</f>
        <v>-2.2869512195121948</v>
      </c>
      <c r="CG15">
        <f>raw!O86</f>
        <v>1.6923577235772358</v>
      </c>
      <c r="CH15">
        <f>raw!O87</f>
        <v>1.7007317073170733</v>
      </c>
      <c r="CI15">
        <f>raw!O88</f>
        <v>0.86365853658536584</v>
      </c>
      <c r="CJ15">
        <f>raw!O89</f>
        <v>1.7110975609756109</v>
      </c>
      <c r="CK15">
        <f>raw!O90</f>
        <v>0.8446341463414635</v>
      </c>
      <c r="CL15">
        <f>raw!O91</f>
        <v>1.4136585365853656</v>
      </c>
      <c r="CM15">
        <f>raw!O92</f>
        <v>1.7258536585365851</v>
      </c>
      <c r="CN15">
        <f>raw!O93</f>
        <v>0.33235772357723581</v>
      </c>
      <c r="CO15">
        <f>raw!O94</f>
        <v>1.1482926829268287</v>
      </c>
      <c r="CP15">
        <f>raw!O95</f>
        <v>1.5795121951219508</v>
      </c>
      <c r="CQ15">
        <f>raw!O96</f>
        <v>0.69951219512195129</v>
      </c>
      <c r="CR15">
        <f>raw!O97</f>
        <v>1.7230081300813005</v>
      </c>
      <c r="CS15">
        <f>raw!O98</f>
        <v>1.0848780487804874</v>
      </c>
      <c r="CT15">
        <f>raw!O99</f>
        <v>0.35808943089430895</v>
      </c>
      <c r="CU15">
        <f>raw!O100</f>
        <v>0.45463414634146371</v>
      </c>
      <c r="CV15">
        <f>raw!O101</f>
        <v>0.82650406504065077</v>
      </c>
      <c r="CW15">
        <f>raw!O102</f>
        <v>1.5466260162601631</v>
      </c>
      <c r="CX15">
        <f>raw!O103</f>
        <v>-5.0731707317073327E-2</v>
      </c>
      <c r="CY15">
        <f>raw!O104</f>
        <v>-1.3668292682926824</v>
      </c>
      <c r="CZ15">
        <f>raw!O105</f>
        <v>-2.6071544715447157</v>
      </c>
      <c r="DA15">
        <f>raw!O106</f>
        <v>-1.3793495934959346</v>
      </c>
      <c r="DB15">
        <f>raw!O107</f>
        <v>-0.12162601626016267</v>
      </c>
      <c r="DC15">
        <f>raw!O108</f>
        <v>-1.2729268292682931</v>
      </c>
      <c r="DD15">
        <f>raw!O109</f>
        <v>0.93292682926829307</v>
      </c>
      <c r="DE15">
        <f>raw!O110</f>
        <v>1.1070731707317083</v>
      </c>
      <c r="DF15">
        <f>raw!O111</f>
        <v>0.13121951219512229</v>
      </c>
      <c r="DG15">
        <f>raw!O112</f>
        <v>0.71121951219512125</v>
      </c>
      <c r="DH15">
        <f>raw!O113</f>
        <v>-1.0126829268292685</v>
      </c>
      <c r="DI15">
        <f>raw!O114</f>
        <v>-0.48455284552845423</v>
      </c>
      <c r="DJ15">
        <f>raw!O115</f>
        <v>-0.74861788617886194</v>
      </c>
      <c r="DK15">
        <f>raw!O116</f>
        <v>-3.1157723577235772</v>
      </c>
      <c r="DL15">
        <f>raw!O117</f>
        <v>0.19414634146341472</v>
      </c>
      <c r="DM15">
        <f>raw!O118</f>
        <v>-0.60560975609756096</v>
      </c>
      <c r="DN15">
        <f>raw!O119</f>
        <v>0.5943089430894315</v>
      </c>
      <c r="DO15">
        <f>raw!O120</f>
        <v>-2.7495121951219508</v>
      </c>
      <c r="DP15">
        <f>raw!O121</f>
        <v>-0.6963414634146341</v>
      </c>
      <c r="DQ15">
        <f>raw!O122</f>
        <v>-2.9041463414634152</v>
      </c>
      <c r="DR15">
        <f>raw!O123</f>
        <v>-1.3717073170731706</v>
      </c>
      <c r="DS15">
        <f>raw!O124</f>
        <v>-2.5131707317073175</v>
      </c>
      <c r="DT15">
        <f>raw!O125</f>
        <v>-0.30634146341463375</v>
      </c>
      <c r="DU15">
        <f>raw!O126</f>
        <v>-0.24300813008130073</v>
      </c>
      <c r="DV15">
        <f>raw!O127</f>
        <v>-1.6109756097560979</v>
      </c>
      <c r="DW15">
        <f>raw!O128</f>
        <v>-1.3239024390243903</v>
      </c>
      <c r="DX15">
        <f>raw!O129</f>
        <v>-0.62601626016260137</v>
      </c>
      <c r="DY15">
        <f>raw!O130</f>
        <v>0.19780487804878061</v>
      </c>
      <c r="DZ15">
        <f>raw!O131</f>
        <v>-0.70211382113821119</v>
      </c>
      <c r="EA15">
        <f>raw!O132</f>
        <v>-0.49499999999999988</v>
      </c>
      <c r="EB15">
        <f>raw!O133</f>
        <v>0.30910569105691021</v>
      </c>
      <c r="EC15">
        <f>raw!O134</f>
        <v>0.2695934959349594</v>
      </c>
      <c r="ED15">
        <f>raw!O135</f>
        <v>-0.2410162601626018</v>
      </c>
      <c r="EE15">
        <f>raw!O136</f>
        <v>-4.9756097560975765E-2</v>
      </c>
      <c r="EF15">
        <f>raw!O137</f>
        <v>-2.3492682926829271</v>
      </c>
      <c r="EG15">
        <f>raw!O138</f>
        <v>-0.25426829268292694</v>
      </c>
      <c r="EH15">
        <f>raw!O139</f>
        <v>-0.59077235772357728</v>
      </c>
      <c r="EI15">
        <f>raw!O140</f>
        <v>-0.61658536585365853</v>
      </c>
      <c r="EJ15">
        <f>raw!O141</f>
        <v>-1.015650406504065</v>
      </c>
      <c r="EK15">
        <f>raw!O142</f>
        <v>-0.24463414634146352</v>
      </c>
      <c r="EL15">
        <f>raw!O143</f>
        <v>-2.0269918699186986</v>
      </c>
      <c r="EM15">
        <f>raw!O144</f>
        <v>-0.88658536585365832</v>
      </c>
      <c r="EN15">
        <f>raw!O145</f>
        <v>-2.7282926829268286</v>
      </c>
      <c r="EO15">
        <f>raw!O146</f>
        <v>-0.62292682926829279</v>
      </c>
      <c r="EP15">
        <f>raw!O147</f>
        <v>-2.9807317073170729</v>
      </c>
      <c r="EQ15">
        <f>raw!O148</f>
        <v>-0.67414634146341457</v>
      </c>
      <c r="ER15">
        <f>raw!O149</f>
        <v>-1.1674390243902442</v>
      </c>
      <c r="ES15">
        <f>raw!O150</f>
        <v>-1.20130081300813</v>
      </c>
      <c r="ET15">
        <f>raw!O151</f>
        <v>-1.3241463414634147</v>
      </c>
      <c r="EU15">
        <f>raw!O152</f>
        <v>-0.35390243902439034</v>
      </c>
      <c r="EV15">
        <f>raw!O153</f>
        <v>-0.51304878048780489</v>
      </c>
      <c r="EW15">
        <f>raw!O154</f>
        <v>-0.7795121951219508</v>
      </c>
      <c r="EX15">
        <f>raw!O155</f>
        <v>-2.1707317073170733</v>
      </c>
      <c r="EY15">
        <f>raw!O156</f>
        <v>-1.2712195121951222</v>
      </c>
      <c r="EZ15">
        <f>raw!O157</f>
        <v>-1.0674796747967481</v>
      </c>
      <c r="FA15">
        <f>raw!O158</f>
        <v>-3.78861788617883E-2</v>
      </c>
      <c r="FB15">
        <f>raw!O159</f>
        <v>-1.1884146341463415</v>
      </c>
      <c r="FC15">
        <f>raw!O160</f>
        <v>-2.6552845528455284</v>
      </c>
      <c r="FD15">
        <f>raw!O161</f>
        <v>-0.56666666666666654</v>
      </c>
      <c r="FE15">
        <f>raw!O162</f>
        <v>-0.7566666666666666</v>
      </c>
      <c r="FF15">
        <f>raw!O163</f>
        <v>-3.3602439024390245</v>
      </c>
      <c r="FG15">
        <f>raw!O164</f>
        <v>-2.38</v>
      </c>
      <c r="FH15">
        <f>raw!O165</f>
        <v>-0.76292682926829214</v>
      </c>
      <c r="FI15">
        <f>raw!O166</f>
        <v>-1.2480487804878047</v>
      </c>
      <c r="FJ15">
        <f>raw!O167</f>
        <v>-1.3336585365853657</v>
      </c>
      <c r="FK15">
        <f>raw!O168</f>
        <v>-1.746991869918699</v>
      </c>
      <c r="FL15">
        <f>raw!O169</f>
        <v>-1.4151219512195123</v>
      </c>
      <c r="FM15">
        <f>raw!O170</f>
        <v>-0.99609756097560997</v>
      </c>
      <c r="FN15">
        <f>raw!O171</f>
        <v>-3.1219512195121952</v>
      </c>
      <c r="FO15">
        <f>raw!O172</f>
        <v>-4.1463414634146334</v>
      </c>
      <c r="FP15">
        <f>raw!O173</f>
        <v>-2.2943902439024391</v>
      </c>
      <c r="FQ15">
        <f>raw!O174</f>
        <v>-1.2176829268292682</v>
      </c>
      <c r="FR15">
        <f>raw!O175</f>
        <v>-2.4842276422764225</v>
      </c>
      <c r="FS15">
        <f>raw!O176</f>
        <v>-2.1066666666666665</v>
      </c>
      <c r="FT15">
        <f>raw!O177</f>
        <v>-1.5471544715447154</v>
      </c>
      <c r="FU15">
        <f>raw!O178</f>
        <v>-2.1915447154471543</v>
      </c>
      <c r="FV15">
        <f>raw!O179</f>
        <v>-2.6097560975609757</v>
      </c>
      <c r="FW15">
        <f>raw!O180</f>
        <v>0</v>
      </c>
      <c r="FX15">
        <f>raw!O181</f>
        <v>0</v>
      </c>
      <c r="FY15">
        <f>raw!O182</f>
        <v>0</v>
      </c>
      <c r="FZ15">
        <f>raw!O183</f>
        <v>0</v>
      </c>
      <c r="GA15">
        <f>raw!O184</f>
        <v>0</v>
      </c>
      <c r="GB15">
        <f>raw!O185</f>
        <v>0</v>
      </c>
      <c r="GC15">
        <f>raw!O186</f>
        <v>0</v>
      </c>
      <c r="GD15">
        <f>raw!O187</f>
        <v>0</v>
      </c>
      <c r="GE15">
        <f>raw!O188</f>
        <v>0</v>
      </c>
      <c r="GF15">
        <f>raw!O189</f>
        <v>0</v>
      </c>
      <c r="GG15">
        <f>raw!O190</f>
        <v>0</v>
      </c>
      <c r="GH15">
        <f>raw!O191</f>
        <v>0</v>
      </c>
      <c r="GI15">
        <f>raw!O192</f>
        <v>0</v>
      </c>
      <c r="GJ15">
        <f>raw!O193</f>
        <v>0</v>
      </c>
      <c r="GK15">
        <f>raw!O194</f>
        <v>0</v>
      </c>
      <c r="GL15">
        <f>raw!O195</f>
        <v>0</v>
      </c>
      <c r="GM15">
        <f>raw!O196</f>
        <v>0</v>
      </c>
      <c r="GN15">
        <f>raw!O197</f>
        <v>0</v>
      </c>
      <c r="GO15">
        <f>raw!O198</f>
        <v>0</v>
      </c>
      <c r="GP15">
        <f>raw!O199</f>
        <v>0</v>
      </c>
      <c r="GQ15">
        <f>raw!O200</f>
        <v>0</v>
      </c>
      <c r="GR15">
        <f>raw!O201</f>
        <v>0</v>
      </c>
      <c r="GS15">
        <f>raw!O202</f>
        <v>0</v>
      </c>
      <c r="GT15">
        <f>raw!O203</f>
        <v>0</v>
      </c>
      <c r="GU15">
        <f>raw!O204</f>
        <v>0</v>
      </c>
      <c r="GV15">
        <f>raw!O205</f>
        <v>0</v>
      </c>
      <c r="GW15">
        <f>raw!O206</f>
        <v>0</v>
      </c>
      <c r="GX15">
        <f>raw!O207</f>
        <v>0</v>
      </c>
      <c r="GY15">
        <f>raw!O208</f>
        <v>0</v>
      </c>
      <c r="GZ15">
        <f>raw!O209</f>
        <v>0</v>
      </c>
      <c r="HA15">
        <f>raw!O210</f>
        <v>0</v>
      </c>
      <c r="HB15">
        <f>raw!O211</f>
        <v>0</v>
      </c>
      <c r="HC15">
        <f>raw!O212</f>
        <v>0</v>
      </c>
      <c r="HD15">
        <f>raw!O213</f>
        <v>0</v>
      </c>
      <c r="HE15">
        <f>raw!O214</f>
        <v>0</v>
      </c>
      <c r="HF15">
        <f>raw!O215</f>
        <v>0</v>
      </c>
      <c r="HG15">
        <f>raw!O216</f>
        <v>0</v>
      </c>
      <c r="HH15">
        <f>raw!O217</f>
        <v>0</v>
      </c>
      <c r="HI15">
        <f>raw!O218</f>
        <v>0</v>
      </c>
      <c r="HJ15">
        <f>raw!O219</f>
        <v>0</v>
      </c>
      <c r="HK15">
        <f>raw!O220</f>
        <v>0</v>
      </c>
      <c r="HL15">
        <f>raw!O221</f>
        <v>0</v>
      </c>
      <c r="HM15">
        <f>raw!O222</f>
        <v>0</v>
      </c>
      <c r="HN15">
        <f>raw!O223</f>
        <v>0</v>
      </c>
      <c r="HO15">
        <f>raw!O224</f>
        <v>0</v>
      </c>
      <c r="HP15">
        <f>raw!O225</f>
        <v>0</v>
      </c>
      <c r="HQ15">
        <f>raw!O226</f>
        <v>0</v>
      </c>
      <c r="HR15">
        <f>raw!O227</f>
        <v>0</v>
      </c>
      <c r="HS15">
        <f>raw!O228</f>
        <v>0</v>
      </c>
      <c r="HT15">
        <f>raw!O229</f>
        <v>0</v>
      </c>
      <c r="HU15">
        <f>raw!O230</f>
        <v>0</v>
      </c>
      <c r="HV15">
        <f>raw!O231</f>
        <v>0</v>
      </c>
      <c r="HW15">
        <f>raw!O232</f>
        <v>0</v>
      </c>
      <c r="HX15">
        <f>raw!O233</f>
        <v>0</v>
      </c>
      <c r="HY15">
        <f>raw!O234</f>
        <v>0</v>
      </c>
      <c r="HZ15">
        <f>raw!O235</f>
        <v>0</v>
      </c>
      <c r="IA15">
        <f>raw!O236</f>
        <v>0</v>
      </c>
      <c r="IB15">
        <f>raw!O237</f>
        <v>0</v>
      </c>
      <c r="IC15">
        <f>raw!O238</f>
        <v>0</v>
      </c>
      <c r="ID15">
        <f>raw!O239</f>
        <v>0</v>
      </c>
      <c r="IE15">
        <f>raw!O240</f>
        <v>0</v>
      </c>
      <c r="IF15">
        <f>raw!O241</f>
        <v>0</v>
      </c>
      <c r="IG15">
        <f>raw!O242</f>
        <v>0</v>
      </c>
      <c r="IH15">
        <f>raw!O243</f>
        <v>0</v>
      </c>
    </row>
    <row r="16" spans="1:242" x14ac:dyDescent="0.3">
      <c r="A16" t="str">
        <f>raw!P2</f>
        <v>GM</v>
      </c>
      <c r="B16" t="str">
        <f>raw!P3</f>
        <v>mark</v>
      </c>
      <c r="C16" t="str">
        <f>raw!P4</f>
        <v>rob</v>
      </c>
      <c r="D16" t="str">
        <f>raw!P5</f>
        <v>ii</v>
      </c>
      <c r="E16" t="str">
        <f>raw!P6</f>
        <v>other</v>
      </c>
      <c r="F16" t="str">
        <f>raw!P7</f>
        <v>andy</v>
      </c>
      <c r="G16" t="str">
        <f>raw!P8</f>
        <v>weed</v>
      </c>
      <c r="H16" t="str">
        <f>raw!P9</f>
        <v>cock</v>
      </c>
      <c r="I16" t="str">
        <f>raw!P10</f>
        <v>death</v>
      </c>
      <c r="J16" t="str">
        <f>raw!P11</f>
        <v>ja</v>
      </c>
      <c r="K16" t="str">
        <f>raw!P12</f>
        <v>car</v>
      </c>
      <c r="L16" t="str">
        <f>raw!P13</f>
        <v>rain</v>
      </c>
      <c r="M16" t="str">
        <f>raw!P14</f>
        <v>_______</v>
      </c>
      <c r="N16" t="str">
        <f>raw!P15</f>
        <v>choi</v>
      </c>
      <c r="O16" t="str">
        <f>raw!P16</f>
        <v>_______</v>
      </c>
      <c r="P16" t="str">
        <f>raw!P17</f>
        <v>_______</v>
      </c>
      <c r="Q16" t="str">
        <f>raw!P18</f>
        <v>_______</v>
      </c>
      <c r="R16" t="str">
        <f>raw!P19</f>
        <v>_______</v>
      </c>
      <c r="S16" t="str">
        <f>raw!P20</f>
        <v>_______</v>
      </c>
      <c r="T16" t="str">
        <f>raw!P21</f>
        <v>_______</v>
      </c>
      <c r="U16" t="str">
        <f>raw!P22</f>
        <v>_______</v>
      </c>
      <c r="V16" t="str">
        <f>raw!P23</f>
        <v>_______</v>
      </c>
      <c r="W16" t="str">
        <f>raw!P24</f>
        <v>_______</v>
      </c>
      <c r="X16" t="str">
        <f>raw!P25</f>
        <v>_______</v>
      </c>
      <c r="Y16" t="str">
        <f>raw!P26</f>
        <v>_______</v>
      </c>
      <c r="Z16" t="str">
        <f>raw!P27</f>
        <v>_______</v>
      </c>
      <c r="AA16" t="str">
        <f>raw!P28</f>
        <v>_______</v>
      </c>
      <c r="AB16" t="str">
        <f>raw!P29</f>
        <v>_______</v>
      </c>
      <c r="AC16" t="str">
        <f>raw!P30</f>
        <v>_______</v>
      </c>
      <c r="AD16" t="str">
        <f>raw!P31</f>
        <v>_______</v>
      </c>
      <c r="AE16" t="str">
        <f>raw!P32</f>
        <v>_______</v>
      </c>
      <c r="AF16" t="str">
        <f>raw!P33</f>
        <v>_______</v>
      </c>
      <c r="AG16" t="str">
        <f>raw!P34</f>
        <v>_______</v>
      </c>
      <c r="AH16" t="str">
        <f>raw!P35</f>
        <v>_______</v>
      </c>
      <c r="AI16" t="str">
        <f>raw!P36</f>
        <v>_______</v>
      </c>
      <c r="AJ16" t="str">
        <f>raw!P37</f>
        <v>_______</v>
      </c>
      <c r="AK16" t="str">
        <f>raw!P38</f>
        <v>_______</v>
      </c>
      <c r="AL16" t="str">
        <f>raw!P39</f>
        <v>_______</v>
      </c>
      <c r="AM16" t="str">
        <f>raw!P40</f>
        <v>_______</v>
      </c>
      <c r="AN16" t="str">
        <f>raw!P41</f>
        <v>_______</v>
      </c>
      <c r="AO16" t="str">
        <f>raw!P42</f>
        <v>_______</v>
      </c>
      <c r="AP16" t="str">
        <f>raw!P43</f>
        <v>_______</v>
      </c>
      <c r="AQ16" t="str">
        <f>raw!P44</f>
        <v>_______</v>
      </c>
      <c r="AR16" t="str">
        <f>raw!P45</f>
        <v>_______</v>
      </c>
      <c r="AS16" t="str">
        <f>raw!P46</f>
        <v>_______</v>
      </c>
      <c r="AT16" t="str">
        <f>raw!P47</f>
        <v>_______</v>
      </c>
      <c r="AU16" t="str">
        <f>raw!P48</f>
        <v>_______</v>
      </c>
      <c r="AV16" t="str">
        <f>raw!P49</f>
        <v>_______</v>
      </c>
      <c r="AW16" t="str">
        <f>raw!P50</f>
        <v>_______</v>
      </c>
      <c r="AX16" t="str">
        <f>raw!P51</f>
        <v>_______</v>
      </c>
      <c r="AY16" t="str">
        <f>raw!P52</f>
        <v>_______</v>
      </c>
      <c r="AZ16" t="str">
        <f>raw!P53</f>
        <v>_______</v>
      </c>
      <c r="BA16" t="str">
        <f>raw!P54</f>
        <v>_______</v>
      </c>
      <c r="BB16" t="str">
        <f>raw!P55</f>
        <v>_______</v>
      </c>
      <c r="BC16" t="str">
        <f>raw!P56</f>
        <v>_______</v>
      </c>
      <c r="BD16" t="str">
        <f>raw!P57</f>
        <v>_______</v>
      </c>
      <c r="BE16" t="str">
        <f>raw!P58</f>
        <v>_______</v>
      </c>
      <c r="BF16" t="str">
        <f>raw!P59</f>
        <v>_______</v>
      </c>
      <c r="BG16" t="str">
        <f>raw!P60</f>
        <v>_______</v>
      </c>
      <c r="BH16" t="str">
        <f>raw!P61</f>
        <v>_______</v>
      </c>
      <c r="BI16" t="str">
        <f>raw!P62</f>
        <v>_______</v>
      </c>
      <c r="BJ16" t="str">
        <f>raw!P63</f>
        <v>_______</v>
      </c>
      <c r="BK16" t="str">
        <f>raw!P64</f>
        <v>_______</v>
      </c>
      <c r="BL16" t="str">
        <f>raw!P65</f>
        <v>_______</v>
      </c>
      <c r="BM16" t="str">
        <f>raw!P66</f>
        <v>_______</v>
      </c>
      <c r="BN16" t="str">
        <f>raw!P67</f>
        <v>_______</v>
      </c>
      <c r="BO16" t="str">
        <f>raw!P68</f>
        <v>_______</v>
      </c>
      <c r="BP16" t="str">
        <f>raw!P69</f>
        <v>_______</v>
      </c>
      <c r="BQ16" t="str">
        <f>raw!P70</f>
        <v>_______</v>
      </c>
      <c r="BR16" t="str">
        <f>raw!P71</f>
        <v>_______</v>
      </c>
      <c r="BS16" t="str">
        <f>raw!P72</f>
        <v>_______</v>
      </c>
      <c r="BT16" t="str">
        <f>raw!P73</f>
        <v>_______</v>
      </c>
      <c r="BU16" t="str">
        <f>raw!P74</f>
        <v>_______</v>
      </c>
      <c r="BV16" t="str">
        <f>raw!P75</f>
        <v>_______</v>
      </c>
      <c r="BW16" t="str">
        <f>raw!P76</f>
        <v>_______</v>
      </c>
      <c r="BX16" t="str">
        <f>raw!P77</f>
        <v>_______</v>
      </c>
      <c r="BY16" t="str">
        <f>raw!P78</f>
        <v>_______</v>
      </c>
      <c r="BZ16" t="str">
        <f>raw!P79</f>
        <v>_______</v>
      </c>
      <c r="CA16" t="str">
        <f>raw!P80</f>
        <v>_______</v>
      </c>
      <c r="CB16" t="str">
        <f>raw!P81</f>
        <v>_______</v>
      </c>
      <c r="CC16" t="str">
        <f>raw!P82</f>
        <v>_______</v>
      </c>
      <c r="CD16" t="str">
        <f>raw!P83</f>
        <v>_______</v>
      </c>
      <c r="CE16" t="str">
        <f>raw!P84</f>
        <v>_______</v>
      </c>
      <c r="CF16" t="str">
        <f>raw!P85</f>
        <v>_______</v>
      </c>
      <c r="CG16" t="str">
        <f>raw!P86</f>
        <v>_______</v>
      </c>
      <c r="CH16" t="str">
        <f>raw!P87</f>
        <v>_______</v>
      </c>
      <c r="CI16" t="str">
        <f>raw!P88</f>
        <v>_______</v>
      </c>
      <c r="CJ16" t="str">
        <f>raw!P89</f>
        <v>_______</v>
      </c>
      <c r="CK16" t="str">
        <f>raw!P90</f>
        <v>_______</v>
      </c>
      <c r="CL16" t="str">
        <f>raw!P91</f>
        <v>_______</v>
      </c>
      <c r="CM16" t="str">
        <f>raw!P92</f>
        <v>_______</v>
      </c>
      <c r="CN16" t="str">
        <f>raw!P93</f>
        <v>_______</v>
      </c>
      <c r="CO16" t="str">
        <f>raw!P94</f>
        <v>_______</v>
      </c>
      <c r="CP16" t="str">
        <f>raw!P95</f>
        <v>_______</v>
      </c>
      <c r="CQ16" t="str">
        <f>raw!P96</f>
        <v>_______</v>
      </c>
      <c r="CR16" t="str">
        <f>raw!P97</f>
        <v>_______</v>
      </c>
      <c r="CS16" t="str">
        <f>raw!P98</f>
        <v>_______</v>
      </c>
      <c r="CT16" t="str">
        <f>raw!P99</f>
        <v>_______</v>
      </c>
      <c r="CU16" t="str">
        <f>raw!P100</f>
        <v>_______</v>
      </c>
      <c r="CV16" t="str">
        <f>raw!P101</f>
        <v>_______</v>
      </c>
      <c r="CW16" t="str">
        <f>raw!P102</f>
        <v>_______</v>
      </c>
      <c r="CX16" t="str">
        <f>raw!P103</f>
        <v>_______</v>
      </c>
      <c r="CY16" t="str">
        <f>raw!P104</f>
        <v>_______</v>
      </c>
      <c r="CZ16" t="str">
        <f>raw!P105</f>
        <v>_______</v>
      </c>
      <c r="DA16" t="str">
        <f>raw!P106</f>
        <v>_______</v>
      </c>
      <c r="DB16" t="str">
        <f>raw!P107</f>
        <v>_______</v>
      </c>
      <c r="DC16" t="str">
        <f>raw!P108</f>
        <v>_______</v>
      </c>
      <c r="DD16" t="str">
        <f>raw!P109</f>
        <v>_______</v>
      </c>
      <c r="DE16" t="str">
        <f>raw!P110</f>
        <v>_______</v>
      </c>
      <c r="DF16" t="str">
        <f>raw!P111</f>
        <v>_______</v>
      </c>
      <c r="DG16" t="str">
        <f>raw!P112</f>
        <v>_______</v>
      </c>
      <c r="DH16" t="str">
        <f>raw!P113</f>
        <v>_______</v>
      </c>
      <c r="DI16" t="str">
        <f>raw!P114</f>
        <v>_______</v>
      </c>
      <c r="DJ16" t="str">
        <f>raw!P115</f>
        <v>_______</v>
      </c>
      <c r="DK16" t="str">
        <f>raw!P116</f>
        <v>_______</v>
      </c>
      <c r="DL16" t="str">
        <f>raw!P117</f>
        <v>_______</v>
      </c>
      <c r="DM16" t="str">
        <f>raw!P118</f>
        <v>_______</v>
      </c>
      <c r="DN16" t="str">
        <f>raw!P119</f>
        <v>_______</v>
      </c>
      <c r="DO16" t="str">
        <f>raw!P120</f>
        <v>_______</v>
      </c>
      <c r="DP16" t="str">
        <f>raw!P121</f>
        <v>_______</v>
      </c>
      <c r="DQ16" t="str">
        <f>raw!P122</f>
        <v>_______</v>
      </c>
      <c r="DR16" t="str">
        <f>raw!P123</f>
        <v>_______</v>
      </c>
      <c r="DS16" t="str">
        <f>raw!P124</f>
        <v>_______</v>
      </c>
      <c r="DT16" t="str">
        <f>raw!P125</f>
        <v>_______</v>
      </c>
      <c r="DU16" t="str">
        <f>raw!P126</f>
        <v>_______</v>
      </c>
      <c r="DV16" t="str">
        <f>raw!P127</f>
        <v>_______</v>
      </c>
      <c r="DW16" t="str">
        <f>raw!P128</f>
        <v>_______</v>
      </c>
      <c r="DX16" t="str">
        <f>raw!P129</f>
        <v>_______</v>
      </c>
      <c r="DY16" t="str">
        <f>raw!P130</f>
        <v>_______</v>
      </c>
      <c r="DZ16" t="str">
        <f>raw!P131</f>
        <v>_______</v>
      </c>
      <c r="EA16" t="str">
        <f>raw!P132</f>
        <v>_______</v>
      </c>
      <c r="EB16" t="str">
        <f>raw!P133</f>
        <v>_______</v>
      </c>
      <c r="EC16" t="str">
        <f>raw!P134</f>
        <v>_______</v>
      </c>
      <c r="ED16" t="str">
        <f>raw!P135</f>
        <v>_______</v>
      </c>
      <c r="EE16" t="str">
        <f>raw!P136</f>
        <v>_______</v>
      </c>
      <c r="EF16" t="str">
        <f>raw!P137</f>
        <v>_______</v>
      </c>
      <c r="EG16" t="str">
        <f>raw!P138</f>
        <v>_______</v>
      </c>
      <c r="EH16" t="str">
        <f>raw!P139</f>
        <v>_______</v>
      </c>
      <c r="EI16" t="str">
        <f>raw!P140</f>
        <v>_______</v>
      </c>
      <c r="EJ16" t="str">
        <f>raw!P141</f>
        <v>_______</v>
      </c>
      <c r="EK16" t="str">
        <f>raw!P142</f>
        <v>_______</v>
      </c>
      <c r="EL16" t="str">
        <f>raw!P143</f>
        <v>_______</v>
      </c>
      <c r="EM16" t="str">
        <f>raw!P144</f>
        <v>_______</v>
      </c>
      <c r="EN16" t="str">
        <f>raw!P145</f>
        <v>_______</v>
      </c>
      <c r="EO16" t="str">
        <f>raw!P146</f>
        <v>_______</v>
      </c>
      <c r="EP16" t="str">
        <f>raw!P147</f>
        <v>_______</v>
      </c>
      <c r="EQ16" t="str">
        <f>raw!P148</f>
        <v>_______</v>
      </c>
      <c r="ER16" t="str">
        <f>raw!P149</f>
        <v>_______</v>
      </c>
      <c r="ES16" t="str">
        <f>raw!P150</f>
        <v>_______</v>
      </c>
      <c r="ET16" t="str">
        <f>raw!P151</f>
        <v>_______</v>
      </c>
      <c r="EU16" t="str">
        <f>raw!P152</f>
        <v>_______</v>
      </c>
      <c r="EV16" t="str">
        <f>raw!P153</f>
        <v>_______</v>
      </c>
      <c r="EW16" t="str">
        <f>raw!P154</f>
        <v>_______</v>
      </c>
      <c r="EX16" t="str">
        <f>raw!P155</f>
        <v>_______</v>
      </c>
      <c r="EY16" t="str">
        <f>raw!P156</f>
        <v>_______</v>
      </c>
      <c r="EZ16" t="str">
        <f>raw!P157</f>
        <v>_______</v>
      </c>
      <c r="FA16" t="str">
        <f>raw!P158</f>
        <v>_______</v>
      </c>
      <c r="FB16" t="str">
        <f>raw!P159</f>
        <v>_______</v>
      </c>
      <c r="FC16" t="str">
        <f>raw!P160</f>
        <v>_______</v>
      </c>
      <c r="FD16" t="str">
        <f>raw!P161</f>
        <v>_______</v>
      </c>
      <c r="FE16" t="str">
        <f>raw!P162</f>
        <v>_______</v>
      </c>
      <c r="FF16" t="str">
        <f>raw!P163</f>
        <v>_______</v>
      </c>
      <c r="FG16" t="str">
        <f>raw!P164</f>
        <v>_______</v>
      </c>
      <c r="FH16" t="str">
        <f>raw!P165</f>
        <v>_______</v>
      </c>
      <c r="FI16" t="str">
        <f>raw!P166</f>
        <v>_______</v>
      </c>
      <c r="FJ16" t="str">
        <f>raw!P167</f>
        <v>_______</v>
      </c>
      <c r="FK16" t="str">
        <f>raw!P168</f>
        <v>_______</v>
      </c>
      <c r="FL16" t="str">
        <f>raw!P169</f>
        <v>_______</v>
      </c>
      <c r="FM16" t="str">
        <f>raw!P170</f>
        <v>_______</v>
      </c>
      <c r="FN16" t="str">
        <f>raw!P171</f>
        <v>_______</v>
      </c>
      <c r="FO16" t="str">
        <f>raw!P172</f>
        <v>_______</v>
      </c>
      <c r="FP16" t="str">
        <f>raw!P173</f>
        <v>_______</v>
      </c>
      <c r="FQ16" t="str">
        <f>raw!P174</f>
        <v>_______</v>
      </c>
      <c r="FR16" t="str">
        <f>raw!P175</f>
        <v>_______</v>
      </c>
      <c r="FS16" t="str">
        <f>raw!P176</f>
        <v>_______</v>
      </c>
      <c r="FT16" t="str">
        <f>raw!P177</f>
        <v>_______</v>
      </c>
      <c r="FU16" t="str">
        <f>raw!P178</f>
        <v>_______</v>
      </c>
      <c r="FV16" t="str">
        <f>raw!P179</f>
        <v>_______</v>
      </c>
      <c r="FW16" t="str">
        <f>raw!P180</f>
        <v>_______</v>
      </c>
      <c r="FX16" t="str">
        <f>raw!P181</f>
        <v>_______</v>
      </c>
      <c r="FY16" t="str">
        <f>raw!P182</f>
        <v>_______</v>
      </c>
      <c r="FZ16" t="str">
        <f>raw!P183</f>
        <v>_______</v>
      </c>
      <c r="GA16" t="str">
        <f>raw!P184</f>
        <v>_______</v>
      </c>
      <c r="GB16" t="str">
        <f>raw!P185</f>
        <v>_______</v>
      </c>
      <c r="GC16" t="str">
        <f>raw!P186</f>
        <v>_______</v>
      </c>
      <c r="GD16" t="str">
        <f>raw!P187</f>
        <v>_______</v>
      </c>
      <c r="GE16" t="str">
        <f>raw!P188</f>
        <v>_______</v>
      </c>
      <c r="GF16" t="str">
        <f>raw!P189</f>
        <v>_______</v>
      </c>
      <c r="GG16" t="str">
        <f>raw!P190</f>
        <v>_______</v>
      </c>
      <c r="GH16" t="str">
        <f>raw!P191</f>
        <v>_______</v>
      </c>
      <c r="GI16" t="str">
        <f>raw!P192</f>
        <v>_______</v>
      </c>
      <c r="GJ16" t="str">
        <f>raw!P193</f>
        <v>_______</v>
      </c>
      <c r="GK16" t="str">
        <f>raw!P194</f>
        <v>_______</v>
      </c>
      <c r="GL16" t="str">
        <f>raw!P195</f>
        <v>_______</v>
      </c>
      <c r="GM16" t="str">
        <f>raw!P196</f>
        <v>_______</v>
      </c>
      <c r="GN16" t="str">
        <f>raw!P197</f>
        <v>_______</v>
      </c>
      <c r="GO16" t="str">
        <f>raw!P198</f>
        <v>_______</v>
      </c>
      <c r="GP16" t="str">
        <f>raw!P199</f>
        <v>_______</v>
      </c>
      <c r="GQ16" t="str">
        <f>raw!P200</f>
        <v>_______</v>
      </c>
      <c r="GR16" t="str">
        <f>raw!P201</f>
        <v>_______</v>
      </c>
      <c r="GS16" t="str">
        <f>raw!P202</f>
        <v>_______</v>
      </c>
      <c r="GT16" t="str">
        <f>raw!P203</f>
        <v>_______</v>
      </c>
      <c r="GU16" t="str">
        <f>raw!P204</f>
        <v>_______</v>
      </c>
      <c r="GV16" t="str">
        <f>raw!P205</f>
        <v>_______</v>
      </c>
      <c r="GW16" t="str">
        <f>raw!P206</f>
        <v>_______</v>
      </c>
      <c r="GX16" t="str">
        <f>raw!P207</f>
        <v>_______</v>
      </c>
      <c r="GY16" t="str">
        <f>raw!P208</f>
        <v>_______</v>
      </c>
      <c r="GZ16" t="str">
        <f>raw!P209</f>
        <v>_______</v>
      </c>
      <c r="HA16" t="str">
        <f>raw!P210</f>
        <v>_______</v>
      </c>
      <c r="HB16" t="str">
        <f>raw!P211</f>
        <v>_______</v>
      </c>
      <c r="HC16" t="str">
        <f>raw!P212</f>
        <v>_______</v>
      </c>
      <c r="HD16" t="str">
        <f>raw!P213</f>
        <v>_______</v>
      </c>
      <c r="HE16" t="str">
        <f>raw!P214</f>
        <v>_______</v>
      </c>
      <c r="HF16" t="str">
        <f>raw!P215</f>
        <v>_______</v>
      </c>
      <c r="HG16" t="str">
        <f>raw!P216</f>
        <v>_______</v>
      </c>
      <c r="HH16" t="str">
        <f>raw!P217</f>
        <v>_______</v>
      </c>
      <c r="HI16" t="str">
        <f>raw!P218</f>
        <v>_______</v>
      </c>
      <c r="HJ16" t="str">
        <f>raw!P219</f>
        <v>_______</v>
      </c>
      <c r="HK16">
        <f>raw!P220</f>
        <v>0</v>
      </c>
      <c r="HL16">
        <f>raw!P221</f>
        <v>0</v>
      </c>
      <c r="HM16">
        <f>raw!P222</f>
        <v>0</v>
      </c>
      <c r="HN16">
        <f>raw!P223</f>
        <v>0</v>
      </c>
      <c r="HO16">
        <f>raw!P224</f>
        <v>0</v>
      </c>
      <c r="HP16">
        <f>raw!P225</f>
        <v>0</v>
      </c>
      <c r="HQ16">
        <f>raw!P226</f>
        <v>0</v>
      </c>
      <c r="HR16">
        <f>raw!P227</f>
        <v>0</v>
      </c>
      <c r="HS16">
        <f>raw!P228</f>
        <v>0</v>
      </c>
      <c r="HT16">
        <f>raw!P229</f>
        <v>0</v>
      </c>
      <c r="HU16">
        <f>raw!P230</f>
        <v>0</v>
      </c>
      <c r="HV16">
        <f>raw!P231</f>
        <v>0</v>
      </c>
      <c r="HW16">
        <f>raw!P232</f>
        <v>0</v>
      </c>
      <c r="HX16">
        <f>raw!P233</f>
        <v>0</v>
      </c>
      <c r="HY16">
        <f>raw!P234</f>
        <v>0</v>
      </c>
      <c r="HZ16">
        <f>raw!P235</f>
        <v>0</v>
      </c>
      <c r="IA16">
        <f>raw!P236</f>
        <v>0</v>
      </c>
      <c r="IB16">
        <f>raw!P237</f>
        <v>0</v>
      </c>
      <c r="IC16">
        <f>raw!P238</f>
        <v>0</v>
      </c>
      <c r="ID16">
        <f>raw!P239</f>
        <v>0</v>
      </c>
      <c r="IE16">
        <f>raw!P240</f>
        <v>0</v>
      </c>
      <c r="IF16">
        <f>raw!P241</f>
        <v>0</v>
      </c>
      <c r="IG16">
        <f>raw!P242</f>
        <v>0</v>
      </c>
      <c r="IH16">
        <f>raw!P243</f>
        <v>0</v>
      </c>
    </row>
    <row r="17" spans="1:242" x14ac:dyDescent="0.3">
      <c r="A17" t="str">
        <f>raw!Q2</f>
        <v>$pent</v>
      </c>
      <c r="B17">
        <f>raw!Q3</f>
        <v>72</v>
      </c>
      <c r="C17">
        <f>raw!Q4</f>
        <v>61.247810647466885</v>
      </c>
      <c r="D17">
        <f>raw!Q5</f>
        <v>59.872393116833813</v>
      </c>
      <c r="E17">
        <f>raw!Q6</f>
        <v>51.451898005629737</v>
      </c>
      <c r="F17">
        <f>raw!Q7</f>
        <v>55.386738997552449</v>
      </c>
      <c r="G17">
        <f>raw!Q8</f>
        <v>49.813996213425462</v>
      </c>
      <c r="H17">
        <f>raw!Q9</f>
        <v>46.636725182591299</v>
      </c>
      <c r="I17">
        <f>raw!Q10</f>
        <v>45.695012416462028</v>
      </c>
      <c r="J17">
        <f>raw!Q11</f>
        <v>35.871370668017867</v>
      </c>
      <c r="K17">
        <f>raw!Q12</f>
        <v>37.884288435984899</v>
      </c>
      <c r="L17">
        <f>raw!Q13</f>
        <v>37.403740326339161</v>
      </c>
      <c r="M17">
        <f>raw!Q14</f>
        <v>34.336308863424044</v>
      </c>
      <c r="N17">
        <f>raw!Q15</f>
        <v>36.827082594764285</v>
      </c>
      <c r="O17">
        <f>raw!Q16</f>
        <v>30.199556901061943</v>
      </c>
      <c r="P17">
        <f>raw!Q17</f>
        <v>33.040848077084945</v>
      </c>
      <c r="Q17">
        <f>raw!Q18</f>
        <v>35.421782240506168</v>
      </c>
      <c r="R17">
        <f>raw!Q19</f>
        <v>29.324878577118529</v>
      </c>
      <c r="S17">
        <f>raw!Q20</f>
        <v>32.087828296611065</v>
      </c>
      <c r="T17">
        <f>raw!Q21</f>
        <v>22.964683008277937</v>
      </c>
      <c r="U17">
        <f>raw!Q22</f>
        <v>33.031156350503871</v>
      </c>
      <c r="V17">
        <f>raw!Q23</f>
        <v>30.245323387694871</v>
      </c>
      <c r="W17">
        <f>raw!Q24</f>
        <v>29.419372911284171</v>
      </c>
      <c r="X17">
        <f>raw!Q25</f>
        <v>28.099682808492346</v>
      </c>
      <c r="Y17">
        <f>raw!Q26</f>
        <v>31.674314629151208</v>
      </c>
      <c r="Z17">
        <f>raw!Q27</f>
        <v>30.982702251739493</v>
      </c>
      <c r="AA17">
        <f>raw!Q28</f>
        <v>30.403621588519353</v>
      </c>
      <c r="AB17">
        <f>raw!Q29</f>
        <v>27.767471958462746</v>
      </c>
      <c r="AC17">
        <f>raw!Q30</f>
        <v>29.865192334014321</v>
      </c>
      <c r="AD17">
        <f>raw!Q31</f>
        <v>25.453841451854665</v>
      </c>
      <c r="AE17">
        <f>raw!Q32</f>
        <v>28.280325823378785</v>
      </c>
      <c r="AF17">
        <f>raw!Q33</f>
        <v>25.543759137357007</v>
      </c>
      <c r="AG17">
        <f>raw!Q34</f>
        <v>28.824408585056112</v>
      </c>
      <c r="AH17">
        <f>raw!Q35</f>
        <v>22.533939604673922</v>
      </c>
      <c r="AI17">
        <f>raw!Q36</f>
        <v>24.463670052819925</v>
      </c>
      <c r="AJ17">
        <f>raw!Q37</f>
        <v>23.447115620314438</v>
      </c>
      <c r="AK17">
        <f>raw!Q38</f>
        <v>24.934526435884571</v>
      </c>
      <c r="AL17">
        <f>raw!Q39</f>
        <v>23.412117718771604</v>
      </c>
      <c r="AM17">
        <f>raw!Q40</f>
        <v>22.811769099998511</v>
      </c>
      <c r="AN17">
        <f>raw!Q41</f>
        <v>23.412117718771615</v>
      </c>
      <c r="AO17">
        <f>raw!Q42</f>
        <v>22.684699795935327</v>
      </c>
      <c r="AP17">
        <f>raw!Q43</f>
        <v>22.239957231714179</v>
      </c>
      <c r="AQ17">
        <f>raw!Q44</f>
        <v>22.112887927650991</v>
      </c>
      <c r="AR17">
        <f>raw!Q45</f>
        <v>20.792120966350172</v>
      </c>
      <c r="AS17">
        <f>raw!Q46</f>
        <v>19.81891008883234</v>
      </c>
      <c r="AT17">
        <f>raw!Q47</f>
        <v>25.110862016734966</v>
      </c>
      <c r="AU17">
        <f>raw!Q48</f>
        <v>22.731004711822752</v>
      </c>
      <c r="AV17">
        <f>raw!Q49</f>
        <v>22.42517689526391</v>
      </c>
      <c r="AW17">
        <f>raw!Q50</f>
        <v>20.296227622951044</v>
      </c>
      <c r="AX17">
        <f>raw!Q51</f>
        <v>21.661145783121281</v>
      </c>
      <c r="AY17">
        <f>raw!Q52</f>
        <v>16.35061804593823</v>
      </c>
      <c r="AZ17">
        <f>raw!Q53</f>
        <v>21.142099981778436</v>
      </c>
      <c r="BA17">
        <f>raw!Q54</f>
        <v>15.663582317189817</v>
      </c>
      <c r="BB17">
        <f>raw!Q55</f>
        <v>9.96430865825414</v>
      </c>
      <c r="BC17">
        <f>raw!Q56</f>
        <v>16.19339670362276</v>
      </c>
      <c r="BD17">
        <f>raw!Q57</f>
        <v>13.9147640985575</v>
      </c>
      <c r="BE17">
        <f>raw!Q58</f>
        <v>18.235120436705813</v>
      </c>
      <c r="BF17">
        <f>raw!Q59</f>
        <v>14.870476025303912</v>
      </c>
      <c r="BG17">
        <f>raw!Q60</f>
        <v>16.010869186345559</v>
      </c>
      <c r="BH17">
        <f>raw!Q61</f>
        <v>17.149108630369177</v>
      </c>
      <c r="BI17">
        <f>raw!Q62</f>
        <v>14.366506243087214</v>
      </c>
      <c r="BJ17">
        <f>raw!Q63</f>
        <v>15.540551232535419</v>
      </c>
      <c r="BK17">
        <f>raw!Q64</f>
        <v>15.779883036162902</v>
      </c>
      <c r="BL17">
        <f>raw!Q65</f>
        <v>11.16662118356386</v>
      </c>
      <c r="BM17">
        <f>raw!Q66</f>
        <v>13.472175251354372</v>
      </c>
      <c r="BN17">
        <f>raw!Q67</f>
        <v>8.5563161577235043</v>
      </c>
      <c r="BO17">
        <f>raw!Q68</f>
        <v>12.519155470880481</v>
      </c>
      <c r="BP17">
        <f>raw!Q69</f>
        <v>11.835888746913607</v>
      </c>
      <c r="BQ17">
        <f>raw!Q70</f>
        <v>12.693068120085604</v>
      </c>
      <c r="BR17">
        <f>raw!Q71</f>
        <v>12.671530949905398</v>
      </c>
      <c r="BS17">
        <f>raw!Q72</f>
        <v>8.4295160682875689</v>
      </c>
      <c r="BT17">
        <f>raw!Q73</f>
        <v>11.248462430248624</v>
      </c>
      <c r="BU17">
        <f>raw!Q74</f>
        <v>-23.310080840901819</v>
      </c>
      <c r="BV17">
        <f>raw!Q75</f>
        <v>11.744355773647751</v>
      </c>
      <c r="BW17">
        <f>raw!Q76</f>
        <v>11.48698658999435</v>
      </c>
      <c r="BX17">
        <f>raw!Q77</f>
        <v>3.1849459147813874</v>
      </c>
      <c r="BY17">
        <f>raw!Q78</f>
        <v>10.62119234875027</v>
      </c>
      <c r="BZ17">
        <f>raw!Q79</f>
        <v>7.6889066287159116</v>
      </c>
      <c r="CA17">
        <f>raw!Q80</f>
        <v>10.869408235077085</v>
      </c>
      <c r="CB17">
        <f>raw!Q81</f>
        <v>10.890945405257288</v>
      </c>
      <c r="CC17">
        <f>raw!Q82</f>
        <v>8.4427075850229425</v>
      </c>
      <c r="CD17">
        <f>raw!Q83</f>
        <v>6.673967483973942</v>
      </c>
      <c r="CE17">
        <f>raw!Q84</f>
        <v>5.6730274998490948</v>
      </c>
      <c r="CF17">
        <f>raw!Q85</f>
        <v>-21.668140829288745</v>
      </c>
      <c r="CG17">
        <f>raw!Q86</f>
        <v>8.0768449065867784</v>
      </c>
      <c r="CH17">
        <f>raw!Q87</f>
        <v>5.1690577176323993</v>
      </c>
      <c r="CI17">
        <f>raw!Q88</f>
        <v>5.2320539404094868</v>
      </c>
      <c r="CJ17">
        <f>raw!Q89</f>
        <v>6.7593085208129953</v>
      </c>
      <c r="CK17">
        <f>raw!Q90</f>
        <v>4.9170728265240484</v>
      </c>
      <c r="CL17">
        <f>raw!Q91</f>
        <v>7.7680557291281476</v>
      </c>
      <c r="CM17">
        <f>raw!Q92</f>
        <v>7.7680557291281458</v>
      </c>
      <c r="CN17">
        <f>raw!Q93</f>
        <v>4.4970980080101297</v>
      </c>
      <c r="CO17">
        <f>raw!Q94</f>
        <v>6.6613143964930686</v>
      </c>
      <c r="CP17">
        <f>raw!Q95</f>
        <v>7.0573291131815159</v>
      </c>
      <c r="CQ17">
        <f>raw!Q96</f>
        <v>5.3556234543183905</v>
      </c>
      <c r="CR17">
        <f>raw!Q97</f>
        <v>7.0643286934900811</v>
      </c>
      <c r="CS17">
        <f>raw!Q98</f>
        <v>4.3985654544357065</v>
      </c>
      <c r="CT17">
        <f>raw!Q99</f>
        <v>6.4790560938431216</v>
      </c>
      <c r="CU17">
        <f>raw!Q100</f>
        <v>2.6492088065488897</v>
      </c>
      <c r="CV17">
        <f>raw!Q101</f>
        <v>4.342030382712684</v>
      </c>
      <c r="CW17">
        <f>raw!Q102</f>
        <v>4.9240724068326163</v>
      </c>
      <c r="CX17">
        <f>raw!Q103</f>
        <v>1.1733742199506165</v>
      </c>
      <c r="CY17">
        <f>raw!Q104</f>
        <v>-11.515249591714769</v>
      </c>
      <c r="CZ17">
        <f>raw!Q105</f>
        <v>0.4989915786830752</v>
      </c>
      <c r="DA17">
        <f>raw!Q106</f>
        <v>1.8431802125548695</v>
      </c>
      <c r="DB17">
        <f>raw!Q107</f>
        <v>1.7150340499826711</v>
      </c>
      <c r="DC17">
        <f>raw!Q108</f>
        <v>1.3946686435521793</v>
      </c>
      <c r="DD17">
        <f>raw!Q109</f>
        <v>1.5228148061243802</v>
      </c>
      <c r="DE17">
        <f>raw!Q110</f>
        <v>1.394668643552188</v>
      </c>
      <c r="DF17">
        <f>raw!Q111</f>
        <v>-0.62659477785967521</v>
      </c>
      <c r="DG17">
        <f>raw!Q112</f>
        <v>2.2114658226362987</v>
      </c>
      <c r="DH17">
        <f>raw!Q113</f>
        <v>-1.949515456178522</v>
      </c>
      <c r="DI17">
        <f>raw!Q114</f>
        <v>-2.2618044237914265</v>
      </c>
      <c r="DJ17">
        <f>raw!Q115</f>
        <v>-2.1993466302688534</v>
      </c>
      <c r="DK17">
        <f>raw!Q116</f>
        <v>-2.3242622173140162</v>
      </c>
      <c r="DL17">
        <f>raw!Q117</f>
        <v>1.5653507172302756</v>
      </c>
      <c r="DM17">
        <f>raw!Q118</f>
        <v>3.0707989128263211</v>
      </c>
      <c r="DN17">
        <f>raw!Q119</f>
        <v>0.43357242426071918</v>
      </c>
      <c r="DO17">
        <f>raw!Q120</f>
        <v>-0.76954774493075617</v>
      </c>
      <c r="DP17">
        <f>raw!Q121</f>
        <v>-2.3904890156181349</v>
      </c>
      <c r="DQ17">
        <f>raw!Q122</f>
        <v>-18.808812273239827</v>
      </c>
      <c r="DR17">
        <f>raw!Q123</f>
        <v>-3.7134096939369776</v>
      </c>
      <c r="DS17">
        <f>raw!Q124</f>
        <v>-12.862399586486344</v>
      </c>
      <c r="DT17">
        <f>raw!Q125</f>
        <v>-4.1543832533765901</v>
      </c>
      <c r="DU17">
        <f>raw!Q126</f>
        <v>-6.6672325841515363</v>
      </c>
      <c r="DV17">
        <f>raw!Q127</f>
        <v>-5.8116684987430576</v>
      </c>
      <c r="DW17">
        <f>raw!Q128</f>
        <v>-5.5720674804883199</v>
      </c>
      <c r="DX17">
        <f>raw!Q129</f>
        <v>-5.6345252740109002</v>
      </c>
      <c r="DY17">
        <f>raw!Q130</f>
        <v>-4.7843454811474677</v>
      </c>
      <c r="DZ17">
        <f>raw!Q131</f>
        <v>0.46480119105208539</v>
      </c>
      <c r="EA17">
        <f>raw!Q132</f>
        <v>0.40626382132340744</v>
      </c>
      <c r="EB17">
        <f>raw!Q133</f>
        <v>0.11543530187775419</v>
      </c>
      <c r="EC17">
        <f>raw!Q134</f>
        <v>6.6189578137754945E-2</v>
      </c>
      <c r="ED17">
        <f>raw!Q135</f>
        <v>-0.11499751864148755</v>
      </c>
      <c r="EE17">
        <f>raw!Q136</f>
        <v>-0.19862233253959882</v>
      </c>
      <c r="EF17">
        <f>raw!Q137</f>
        <v>-0.20791397852827465</v>
      </c>
      <c r="EG17">
        <f>raw!Q138</f>
        <v>3</v>
      </c>
      <c r="EH17">
        <f>raw!Q139</f>
        <v>4</v>
      </c>
      <c r="EI17">
        <f>raw!Q140</f>
        <v>-0.5219716129456291</v>
      </c>
      <c r="EJ17">
        <f>raw!Q141</f>
        <v>-0.77842104223317277</v>
      </c>
      <c r="EK17">
        <f>raw!Q142</f>
        <v>-1.0162871795433546</v>
      </c>
      <c r="EL17">
        <f>raw!Q143</f>
        <v>-1.2114117453056172</v>
      </c>
      <c r="EM17">
        <f>raw!Q144</f>
        <v>-1.3712280563108972</v>
      </c>
      <c r="EN17">
        <f>raw!Q145</f>
        <v>-1.3786613731018389</v>
      </c>
      <c r="EO17">
        <f>raw!Q146</f>
        <v>-1.4251196030452347</v>
      </c>
      <c r="EP17">
        <f>raw!Q147</f>
        <v>9</v>
      </c>
      <c r="EQ17">
        <f>raw!Q148</f>
        <v>-1.6667023987508895</v>
      </c>
      <c r="ER17">
        <f>raw!Q149</f>
        <v>-1.8543936477222061</v>
      </c>
      <c r="ES17">
        <f>raw!Q150</f>
        <v>-1.8562519769199421</v>
      </c>
      <c r="ET17">
        <f>raw!Q151</f>
        <v>-2.0569515302754109</v>
      </c>
      <c r="EU17">
        <f>raw!Q152</f>
        <v>-2.1219930521961636</v>
      </c>
      <c r="EV17">
        <f>raw!Q153</f>
        <v>4</v>
      </c>
      <c r="EW17">
        <f>raw!Q154</f>
        <v>2</v>
      </c>
      <c r="EX17">
        <f>raw!Q155</f>
        <v>-2.6646251779350201</v>
      </c>
      <c r="EY17">
        <f>raw!Q156</f>
        <v>1</v>
      </c>
      <c r="EZ17">
        <f>raw!Q157</f>
        <v>-2.6869251283078479</v>
      </c>
      <c r="FA17">
        <f>raw!Q158</f>
        <v>1</v>
      </c>
      <c r="FB17">
        <f>raw!Q159</f>
        <v>-3.2955279405663287</v>
      </c>
      <c r="FC17">
        <f>raw!Q160</f>
        <v>-3.9803222499319766</v>
      </c>
      <c r="FD17">
        <f>raw!Q161</f>
        <v>1</v>
      </c>
      <c r="FE17">
        <f>raw!Q162</f>
        <v>-4.0732387098187637</v>
      </c>
      <c r="FF17">
        <f>raw!Q163</f>
        <v>-4.3148215055244235</v>
      </c>
      <c r="FG17">
        <f>raw!Q164</f>
        <v>-4.6493207611168677</v>
      </c>
      <c r="FH17">
        <f>raw!Q165</f>
        <v>-4.7422372210036574</v>
      </c>
      <c r="FI17">
        <f>raw!Q166</f>
        <v>-5.0386407280425214</v>
      </c>
      <c r="FJ17">
        <f>raw!Q167</f>
        <v>-5.0488615386300699</v>
      </c>
      <c r="FK17">
        <f>raw!Q168</f>
        <v>1</v>
      </c>
      <c r="FL17">
        <f>raw!Q169</f>
        <v>-6.4704833748979622</v>
      </c>
      <c r="FM17">
        <f>raw!Q170</f>
        <v>1</v>
      </c>
      <c r="FN17">
        <f>raw!Q171</f>
        <v>-6.5187999340390901</v>
      </c>
      <c r="FO17">
        <f>raw!Q172</f>
        <v>-6.594991431146263</v>
      </c>
      <c r="FP17">
        <f>raw!Q173</f>
        <v>-6.6145038877224884</v>
      </c>
      <c r="FQ17">
        <f>raw!Q174</f>
        <v>-6.6711829282534305</v>
      </c>
      <c r="FR17">
        <f>raw!Q175</f>
        <v>-7.0930236561394562</v>
      </c>
      <c r="FS17">
        <f>raw!Q176</f>
        <v>-7.2175317123877605</v>
      </c>
      <c r="FT17">
        <f>raw!Q177</f>
        <v>-7.2454066503537984</v>
      </c>
      <c r="FU17">
        <f>raw!Q178</f>
        <v>-7.5018560796413372</v>
      </c>
      <c r="FV17">
        <f>raw!Q179</f>
        <v>3</v>
      </c>
      <c r="FW17">
        <f>raw!Q180</f>
        <v>1</v>
      </c>
      <c r="FX17">
        <f>raw!Q181</f>
        <v>1</v>
      </c>
      <c r="FY17">
        <f>raw!Q182</f>
        <v>1</v>
      </c>
      <c r="FZ17">
        <f>raw!Q183</f>
        <v>1</v>
      </c>
      <c r="GA17">
        <f>raw!Q184</f>
        <v>1</v>
      </c>
      <c r="GB17">
        <f>raw!Q185</f>
        <v>1</v>
      </c>
      <c r="GC17">
        <f>raw!Q186</f>
        <v>1</v>
      </c>
      <c r="GD17">
        <f>raw!Q187</f>
        <v>1</v>
      </c>
      <c r="GE17">
        <f>raw!Q188</f>
        <v>1</v>
      </c>
      <c r="GF17">
        <f>raw!Q189</f>
        <v>1</v>
      </c>
      <c r="GG17">
        <f>raw!Q190</f>
        <v>1</v>
      </c>
      <c r="GH17">
        <f>raw!Q191</f>
        <v>1</v>
      </c>
      <c r="GI17">
        <f>raw!Q192</f>
        <v>1</v>
      </c>
      <c r="GJ17">
        <f>raw!Q193</f>
        <v>1</v>
      </c>
      <c r="GK17">
        <f>raw!Q194</f>
        <v>1</v>
      </c>
      <c r="GL17">
        <f>raw!Q195</f>
        <v>1</v>
      </c>
      <c r="GM17">
        <f>raw!Q196</f>
        <v>1</v>
      </c>
      <c r="GN17">
        <f>raw!Q197</f>
        <v>1</v>
      </c>
      <c r="GO17">
        <f>raw!Q198</f>
        <v>1</v>
      </c>
      <c r="GP17">
        <f>raw!Q199</f>
        <v>1</v>
      </c>
      <c r="GQ17">
        <f>raw!Q200</f>
        <v>1</v>
      </c>
      <c r="GR17">
        <f>raw!Q201</f>
        <v>1</v>
      </c>
      <c r="GS17">
        <f>raw!Q202</f>
        <v>1</v>
      </c>
      <c r="GT17">
        <f>raw!Q203</f>
        <v>1</v>
      </c>
      <c r="GU17">
        <f>raw!Q204</f>
        <v>1</v>
      </c>
      <c r="GV17">
        <f>raw!Q205</f>
        <v>1</v>
      </c>
      <c r="GW17">
        <f>raw!Q206</f>
        <v>1</v>
      </c>
      <c r="GX17">
        <f>raw!Q207</f>
        <v>1</v>
      </c>
      <c r="GY17">
        <f>raw!Q208</f>
        <v>1</v>
      </c>
      <c r="GZ17">
        <f>raw!Q209</f>
        <v>1</v>
      </c>
      <c r="HA17">
        <f>raw!Q210</f>
        <v>1</v>
      </c>
      <c r="HB17">
        <f>raw!Q211</f>
        <v>1</v>
      </c>
      <c r="HC17">
        <f>raw!Q212</f>
        <v>1</v>
      </c>
      <c r="HD17">
        <f>raw!Q213</f>
        <v>1</v>
      </c>
      <c r="HE17">
        <f>raw!Q214</f>
        <v>1</v>
      </c>
      <c r="HF17">
        <f>raw!Q215</f>
        <v>1</v>
      </c>
      <c r="HG17">
        <f>raw!Q216</f>
        <v>1</v>
      </c>
      <c r="HH17">
        <f>raw!Q217</f>
        <v>1</v>
      </c>
      <c r="HI17">
        <f>raw!Q218</f>
        <v>1</v>
      </c>
      <c r="HJ17">
        <f>raw!Q219</f>
        <v>1</v>
      </c>
      <c r="HK17">
        <f>raw!Q220</f>
        <v>0</v>
      </c>
      <c r="HL17">
        <f>raw!Q221</f>
        <v>0</v>
      </c>
      <c r="HM17">
        <f>raw!Q222</f>
        <v>0</v>
      </c>
      <c r="HN17">
        <f>raw!Q223</f>
        <v>0</v>
      </c>
      <c r="HO17">
        <f>raw!Q224</f>
        <v>0</v>
      </c>
      <c r="HP17">
        <f>raw!Q225</f>
        <v>0</v>
      </c>
      <c r="HQ17">
        <f>raw!Q226</f>
        <v>0</v>
      </c>
      <c r="HR17">
        <f>raw!Q227</f>
        <v>0</v>
      </c>
      <c r="HS17">
        <f>raw!Q228</f>
        <v>0</v>
      </c>
      <c r="HT17">
        <f>raw!Q229</f>
        <v>0</v>
      </c>
      <c r="HU17">
        <f>raw!Q230</f>
        <v>0</v>
      </c>
      <c r="HV17">
        <f>raw!Q231</f>
        <v>0</v>
      </c>
      <c r="HW17">
        <f>raw!Q232</f>
        <v>0</v>
      </c>
      <c r="HX17">
        <f>raw!Q233</f>
        <v>0</v>
      </c>
      <c r="HY17">
        <f>raw!Q234</f>
        <v>0</v>
      </c>
      <c r="HZ17">
        <f>raw!Q235</f>
        <v>0</v>
      </c>
      <c r="IA17">
        <f>raw!Q236</f>
        <v>0</v>
      </c>
      <c r="IB17">
        <f>raw!Q237</f>
        <v>0</v>
      </c>
      <c r="IC17">
        <f>raw!Q238</f>
        <v>0</v>
      </c>
      <c r="ID17">
        <f>raw!Q239</f>
        <v>0</v>
      </c>
      <c r="IE17">
        <f>raw!Q240</f>
        <v>0</v>
      </c>
      <c r="IF17">
        <f>raw!Q241</f>
        <v>0</v>
      </c>
      <c r="IG17">
        <f>raw!Q242</f>
        <v>0</v>
      </c>
      <c r="IH17">
        <f>raw!Q243</f>
        <v>0</v>
      </c>
    </row>
    <row r="18" spans="1:242" x14ac:dyDescent="0.3">
      <c r="A18" t="str">
        <f>raw!R2</f>
        <v>POS</v>
      </c>
      <c r="B18" t="str">
        <f>raw!R3</f>
        <v xml:space="preserve"> C</v>
      </c>
      <c r="C18" t="str">
        <f>raw!R4</f>
        <v xml:space="preserve"> PG</v>
      </c>
      <c r="D18" t="str">
        <f>raw!R5</f>
        <v xml:space="preserve"> SG, PG</v>
      </c>
      <c r="E18" t="str">
        <f>raw!R6</f>
        <v xml:space="preserve"> SF, PF</v>
      </c>
      <c r="F18" t="str">
        <f>raw!R7</f>
        <v xml:space="preserve"> PG</v>
      </c>
      <c r="G18" t="str">
        <f>raw!R8</f>
        <v xml:space="preserve"> C</v>
      </c>
      <c r="H18" t="str">
        <f>raw!R9</f>
        <v xml:space="preserve"> SG</v>
      </c>
      <c r="I18" t="str">
        <f>raw!R10</f>
        <v xml:space="preserve"> PF, SF</v>
      </c>
      <c r="J18" t="str">
        <f>raw!R11</f>
        <v xml:space="preserve"> C</v>
      </c>
      <c r="K18" t="str">
        <f>raw!R12</f>
        <v xml:space="preserve"> PF</v>
      </c>
      <c r="L18" t="str">
        <f>raw!R13</f>
        <v xml:space="preserve"> PF</v>
      </c>
      <c r="M18" t="str">
        <f>raw!R14</f>
        <v xml:space="preserve"> SG, PG</v>
      </c>
      <c r="N18" t="str">
        <f>raw!R15</f>
        <v xml:space="preserve"> SF, SG</v>
      </c>
      <c r="O18" t="str">
        <f>raw!R16</f>
        <v xml:space="preserve"> PG, SG</v>
      </c>
      <c r="P18" t="str">
        <f>raw!R17</f>
        <v xml:space="preserve"> SF, SG</v>
      </c>
      <c r="Q18" t="str">
        <f>raw!R18</f>
        <v xml:space="preserve"> C</v>
      </c>
      <c r="R18" t="str">
        <f>raw!R19</f>
        <v xml:space="preserve"> SF, PF</v>
      </c>
      <c r="S18" t="str">
        <f>raw!R20</f>
        <v xml:space="preserve"> C, PF</v>
      </c>
      <c r="T18" t="str">
        <f>raw!R21</f>
        <v xml:space="preserve"> C, PF</v>
      </c>
      <c r="U18" t="str">
        <f>raw!R22</f>
        <v xml:space="preserve"> C, PF</v>
      </c>
      <c r="V18" t="str">
        <f>raw!R23</f>
        <v xml:space="preserve"> C, PF</v>
      </c>
      <c r="W18" t="str">
        <f>raw!R24</f>
        <v xml:space="preserve"> PG</v>
      </c>
      <c r="X18" t="str">
        <f>raw!R25</f>
        <v xml:space="preserve"> PF</v>
      </c>
      <c r="Y18" t="str">
        <f>raw!R26</f>
        <v xml:space="preserve"> C</v>
      </c>
      <c r="Z18" t="str">
        <f>raw!R27</f>
        <v xml:space="preserve"> SF, PF</v>
      </c>
      <c r="AA18" t="str">
        <f>raw!R28</f>
        <v xml:space="preserve"> C</v>
      </c>
      <c r="AB18" t="str">
        <f>raw!R29</f>
        <v xml:space="preserve"> PG, SG</v>
      </c>
      <c r="AC18" t="str">
        <f>raw!R30</f>
        <v xml:space="preserve"> C</v>
      </c>
      <c r="AD18" t="str">
        <f>raw!R31</f>
        <v xml:space="preserve"> SG, PG</v>
      </c>
      <c r="AE18" t="str">
        <f>raw!R32</f>
        <v xml:space="preserve"> PG</v>
      </c>
      <c r="AF18" t="str">
        <f>raw!R33</f>
        <v xml:space="preserve"> PF</v>
      </c>
      <c r="AG18" t="str">
        <f>raw!R34</f>
        <v xml:space="preserve"> PG</v>
      </c>
      <c r="AH18" t="str">
        <f>raw!R35</f>
        <v xml:space="preserve"> C, PF</v>
      </c>
      <c r="AI18" t="str">
        <f>raw!R36</f>
        <v xml:space="preserve"> PF</v>
      </c>
      <c r="AJ18" t="str">
        <f>raw!R37</f>
        <v xml:space="preserve"> SG</v>
      </c>
      <c r="AK18" t="str">
        <f>raw!R38</f>
        <v xml:space="preserve"> PF</v>
      </c>
      <c r="AL18" t="str">
        <f>raw!R39</f>
        <v xml:space="preserve"> SF, PF</v>
      </c>
      <c r="AM18" t="str">
        <f>raw!R40</f>
        <v xml:space="preserve"> SG</v>
      </c>
      <c r="AN18" t="str">
        <f>raw!R41</f>
        <v xml:space="preserve"> PG</v>
      </c>
      <c r="AO18" t="str">
        <f>raw!R42</f>
        <v xml:space="preserve"> PG, SG</v>
      </c>
      <c r="AP18" t="str">
        <f>raw!R43</f>
        <v xml:space="preserve"> SG, SF</v>
      </c>
      <c r="AQ18" t="str">
        <f>raw!R44</f>
        <v xml:space="preserve"> SG, PG</v>
      </c>
      <c r="AR18" t="str">
        <f>raw!R45</f>
        <v xml:space="preserve"> SF, PF</v>
      </c>
      <c r="AS18" t="str">
        <f>raw!R46</f>
        <v xml:space="preserve"> PG, SG</v>
      </c>
      <c r="AT18" t="str">
        <f>raw!R47</f>
        <v xml:space="preserve"> SF</v>
      </c>
      <c r="AU18" t="str">
        <f>raw!R48</f>
        <v xml:space="preserve"> SF, PG, PF</v>
      </c>
      <c r="AV18" t="str">
        <f>raw!R49</f>
        <v xml:space="preserve"> SF, SG</v>
      </c>
      <c r="AW18" t="str">
        <f>raw!R50</f>
        <v xml:space="preserve"> PG, SG</v>
      </c>
      <c r="AX18" t="str">
        <f>raw!R51</f>
        <v xml:space="preserve"> C</v>
      </c>
      <c r="AY18" t="str">
        <f>raw!R52</f>
        <v xml:space="preserve"> SF</v>
      </c>
      <c r="AZ18" t="str">
        <f>raw!R53</f>
        <v xml:space="preserve"> PF</v>
      </c>
      <c r="BA18" t="str">
        <f>raw!R54</f>
        <v xml:space="preserve"> SG, SF</v>
      </c>
      <c r="BB18" t="str">
        <f>raw!R55</f>
        <v xml:space="preserve"> PF</v>
      </c>
      <c r="BC18" t="str">
        <f>raw!R56</f>
        <v xml:space="preserve"> PG</v>
      </c>
      <c r="BD18" t="str">
        <f>raw!R57</f>
        <v xml:space="preserve"> PG</v>
      </c>
      <c r="BE18" t="str">
        <f>raw!R58</f>
        <v xml:space="preserve"> SG, PG</v>
      </c>
      <c r="BF18" t="str">
        <f>raw!R59</f>
        <v xml:space="preserve"> C</v>
      </c>
      <c r="BG18" t="str">
        <f>raw!R60</f>
        <v xml:space="preserve"> C</v>
      </c>
      <c r="BH18" t="str">
        <f>raw!R61</f>
        <v xml:space="preserve"> PG, SG</v>
      </c>
      <c r="BI18" t="str">
        <f>raw!R62</f>
        <v xml:space="preserve"> PG, SG</v>
      </c>
      <c r="BJ18" t="str">
        <f>raw!R63</f>
        <v xml:space="preserve"> C, PF</v>
      </c>
      <c r="BK18" t="str">
        <f>raw!R64</f>
        <v xml:space="preserve"> PF, SF</v>
      </c>
      <c r="BL18" t="str">
        <f>raw!R65</f>
        <v xml:space="preserve"> SG, SF</v>
      </c>
      <c r="BM18" t="str">
        <f>raw!R66</f>
        <v xml:space="preserve"> C, PF</v>
      </c>
      <c r="BN18" t="str">
        <f>raw!R67</f>
        <v>C, PF</v>
      </c>
      <c r="BO18" t="str">
        <f>raw!R68</f>
        <v xml:space="preserve"> PF</v>
      </c>
      <c r="BP18" t="str">
        <f>raw!R69</f>
        <v xml:space="preserve"> C</v>
      </c>
      <c r="BQ18" t="str">
        <f>raw!R70</f>
        <v xml:space="preserve"> PG</v>
      </c>
      <c r="BR18" t="str">
        <f>raw!R71</f>
        <v xml:space="preserve"> SF, PF</v>
      </c>
      <c r="BS18" t="str">
        <f>raw!R72</f>
        <v xml:space="preserve"> PG</v>
      </c>
      <c r="BT18" t="str">
        <f>raw!R73</f>
        <v xml:space="preserve"> PG</v>
      </c>
      <c r="BU18" t="str">
        <f>raw!R74</f>
        <v xml:space="preserve"> SF, PF</v>
      </c>
      <c r="BV18" t="str">
        <f>raw!R75</f>
        <v xml:space="preserve"> SF, PF</v>
      </c>
      <c r="BW18" t="str">
        <f>raw!R76</f>
        <v xml:space="preserve"> C</v>
      </c>
      <c r="BX18" t="str">
        <f>raw!R77</f>
        <v xml:space="preserve"> PF, SF</v>
      </c>
      <c r="BY18" t="str">
        <f>raw!R78</f>
        <v xml:space="preserve"> C</v>
      </c>
      <c r="BZ18" t="str">
        <f>raw!R79</f>
        <v xml:space="preserve"> C, PF</v>
      </c>
      <c r="CA18" t="str">
        <f>raw!R80</f>
        <v xml:space="preserve"> SG, SF</v>
      </c>
      <c r="CB18" t="str">
        <f>raw!R81</f>
        <v xml:space="preserve"> SG, SF</v>
      </c>
      <c r="CC18" t="str">
        <f>raw!R82</f>
        <v xml:space="preserve"> PF</v>
      </c>
      <c r="CD18" t="str">
        <f>raw!R83</f>
        <v xml:space="preserve"> SF, PF</v>
      </c>
      <c r="CE18" t="str">
        <f>raw!R84</f>
        <v xml:space="preserve"> C</v>
      </c>
      <c r="CF18" t="str">
        <f>raw!R85</f>
        <v xml:space="preserve"> PG, SG</v>
      </c>
      <c r="CG18" t="str">
        <f>raw!R86</f>
        <v xml:space="preserve"> SG, SF</v>
      </c>
      <c r="CH18" t="str">
        <f>raw!R87</f>
        <v xml:space="preserve"> PG, SG</v>
      </c>
      <c r="CI18" t="str">
        <f>raw!R88</f>
        <v xml:space="preserve"> SG, SF</v>
      </c>
      <c r="CJ18" t="str">
        <f>raw!R89</f>
        <v xml:space="preserve"> SG, PG</v>
      </c>
      <c r="CK18" t="str">
        <f>raw!R90</f>
        <v xml:space="preserve"> SG, PG</v>
      </c>
      <c r="CL18" t="str">
        <f>raw!R91</f>
        <v xml:space="preserve"> SG, SF</v>
      </c>
      <c r="CM18" t="str">
        <f>raw!R92</f>
        <v xml:space="preserve"> SF</v>
      </c>
      <c r="CN18" t="str">
        <f>raw!R93</f>
        <v xml:space="preserve"> SG</v>
      </c>
      <c r="CO18" t="str">
        <f>raw!R94</f>
        <v xml:space="preserve"> PF</v>
      </c>
      <c r="CP18" t="str">
        <f>raw!R95</f>
        <v xml:space="preserve"> PG</v>
      </c>
      <c r="CQ18" t="str">
        <f>raw!R96</f>
        <v xml:space="preserve"> C, PF</v>
      </c>
      <c r="CR18" t="str">
        <f>raw!R97</f>
        <v xml:space="preserve"> SG, SF</v>
      </c>
      <c r="CS18" t="str">
        <f>raw!R98</f>
        <v xml:space="preserve"> PG</v>
      </c>
      <c r="CT18" t="str">
        <f>raw!R99</f>
        <v xml:space="preserve"> SF, PF</v>
      </c>
      <c r="CU18" t="str">
        <f>raw!R100</f>
        <v xml:space="preserve"> SF, PF</v>
      </c>
      <c r="CV18" t="str">
        <f>raw!R101</f>
        <v xml:space="preserve"> SF, PF</v>
      </c>
      <c r="CW18" t="str">
        <f>raw!R102</f>
        <v xml:space="preserve"> PG</v>
      </c>
      <c r="CX18" t="str">
        <f>raw!R103</f>
        <v>PF</v>
      </c>
      <c r="CY18" t="str">
        <f>raw!R104</f>
        <v xml:space="preserve"> SG</v>
      </c>
      <c r="CZ18" t="str">
        <f>raw!R105</f>
        <v xml:space="preserve"> C, PF</v>
      </c>
      <c r="DA18" t="str">
        <f>raw!R106</f>
        <v xml:space="preserve"> SF, SG</v>
      </c>
      <c r="DB18" t="str">
        <f>raw!R107</f>
        <v xml:space="preserve"> SG, SF</v>
      </c>
      <c r="DC18" t="str">
        <f>raw!R108</f>
        <v xml:space="preserve"> C</v>
      </c>
      <c r="DD18" t="str">
        <f>raw!R109</f>
        <v xml:space="preserve"> SF, SG, PF</v>
      </c>
      <c r="DE18" t="str">
        <f>raw!R110</f>
        <v xml:space="preserve"> SG</v>
      </c>
      <c r="DF18" t="str">
        <f>raw!R111</f>
        <v xml:space="preserve"> PG, SG</v>
      </c>
      <c r="DG18" t="str">
        <f>raw!R112</f>
        <v xml:space="preserve"> PG</v>
      </c>
      <c r="DH18" t="str">
        <f>raw!R113</f>
        <v xml:space="preserve"> C</v>
      </c>
      <c r="DI18" t="str">
        <f>raw!R114</f>
        <v xml:space="preserve"> PG</v>
      </c>
      <c r="DJ18" t="str">
        <f>raw!R115</f>
        <v xml:space="preserve"> C, PF</v>
      </c>
      <c r="DK18" t="str">
        <f>raw!R116</f>
        <v xml:space="preserve"> C</v>
      </c>
      <c r="DL18" t="str">
        <f>raw!R117</f>
        <v xml:space="preserve"> SF</v>
      </c>
      <c r="DM18" t="str">
        <f>raw!R118</f>
        <v xml:space="preserve"> C</v>
      </c>
      <c r="DN18" t="str">
        <f>raw!R119</f>
        <v xml:space="preserve"> SG, PG</v>
      </c>
      <c r="DO18" t="str">
        <f>raw!R120</f>
        <v xml:space="preserve"> PF, C</v>
      </c>
      <c r="DP18" t="str">
        <f>raw!R121</f>
        <v>PG</v>
      </c>
      <c r="DQ18" t="str">
        <f>raw!R122</f>
        <v xml:space="preserve"> C</v>
      </c>
      <c r="DR18" t="str">
        <f>raw!R123</f>
        <v xml:space="preserve"> PF, C</v>
      </c>
      <c r="DS18" t="str">
        <f>raw!R124</f>
        <v xml:space="preserve"> SF, SG</v>
      </c>
      <c r="DT18" t="str">
        <f>raw!R125</f>
        <v xml:space="preserve"> SG, PG</v>
      </c>
      <c r="DU18" t="str">
        <f>raw!R126</f>
        <v xml:space="preserve"> PF, SF</v>
      </c>
      <c r="DV18" t="str">
        <f>raw!R127</f>
        <v xml:space="preserve"> C</v>
      </c>
      <c r="DW18" t="str">
        <f>raw!R128</f>
        <v xml:space="preserve"> C, PF</v>
      </c>
      <c r="DX18" t="str">
        <f>raw!R129</f>
        <v>PF</v>
      </c>
      <c r="DY18" t="str">
        <f>raw!R130</f>
        <v xml:space="preserve"> PG, SG</v>
      </c>
      <c r="DZ18" t="str">
        <f>raw!R131</f>
        <v xml:space="preserve"> PG</v>
      </c>
      <c r="EA18" t="str">
        <f>raw!R132</f>
        <v xml:space="preserve"> SG, PG</v>
      </c>
      <c r="EB18" t="str">
        <f>raw!R133</f>
        <v xml:space="preserve"> SG, SF</v>
      </c>
      <c r="EC18" t="str">
        <f>raw!R134</f>
        <v xml:space="preserve"> SG, SF</v>
      </c>
      <c r="ED18" t="str">
        <f>raw!R135</f>
        <v xml:space="preserve"> SF, PF</v>
      </c>
      <c r="EE18" t="str">
        <f>raw!R136</f>
        <v xml:space="preserve"> SF</v>
      </c>
      <c r="EF18" t="str">
        <f>raw!R137</f>
        <v xml:space="preserve"> C, PF</v>
      </c>
      <c r="EG18" t="str">
        <f>raw!R138</f>
        <v xml:space="preserve"> PG, SG</v>
      </c>
      <c r="EH18" t="str">
        <f>raw!R139</f>
        <v>SF, PF</v>
      </c>
      <c r="EI18" t="str">
        <f>raw!R140</f>
        <v xml:space="preserve"> PF</v>
      </c>
      <c r="EJ18" t="str">
        <f>raw!R141</f>
        <v xml:space="preserve"> PG</v>
      </c>
      <c r="EK18" t="str">
        <f>raw!R142</f>
        <v xml:space="preserve"> PG</v>
      </c>
      <c r="EL18" t="str">
        <f>raw!R143</f>
        <v xml:space="preserve"> SG, SF</v>
      </c>
      <c r="EM18" t="str">
        <f>raw!R144</f>
        <v>SF</v>
      </c>
      <c r="EN18" t="str">
        <f>raw!R145</f>
        <v xml:space="preserve"> SF</v>
      </c>
      <c r="EO18" t="str">
        <f>raw!R146</f>
        <v xml:space="preserve"> PF, SF</v>
      </c>
      <c r="EP18" t="str">
        <f>raw!R147</f>
        <v xml:space="preserve"> PF</v>
      </c>
      <c r="EQ18" t="str">
        <f>raw!R148</f>
        <v xml:space="preserve"> PG</v>
      </c>
      <c r="ER18" t="str">
        <f>raw!R149</f>
        <v>SF, SG</v>
      </c>
      <c r="ES18" t="str">
        <f>raw!R150</f>
        <v>SG,SF</v>
      </c>
      <c r="ET18" t="str">
        <f>raw!R151</f>
        <v xml:space="preserve"> PF, SF, C</v>
      </c>
      <c r="EU18" t="str">
        <f>raw!R152</f>
        <v xml:space="preserve"> SG, PG</v>
      </c>
      <c r="EV18" t="str">
        <f>raw!R153</f>
        <v xml:space="preserve"> SF, SG</v>
      </c>
      <c r="EW18" t="str">
        <f>raw!R154</f>
        <v xml:space="preserve"> SG, SF</v>
      </c>
      <c r="EX18" t="str">
        <f>raw!R155</f>
        <v xml:space="preserve"> C, PF</v>
      </c>
      <c r="EY18" t="str">
        <f>raw!R156</f>
        <v xml:space="preserve"> SG, PG</v>
      </c>
      <c r="EZ18" t="str">
        <f>raw!R157</f>
        <v xml:space="preserve"> PF, SF</v>
      </c>
      <c r="FA18" t="str">
        <f>raw!R158</f>
        <v xml:space="preserve"> PF, SF</v>
      </c>
      <c r="FB18" t="str">
        <f>raw!R159</f>
        <v xml:space="preserve"> SG, SF</v>
      </c>
      <c r="FC18" t="str">
        <f>raw!R160</f>
        <v xml:space="preserve"> PF</v>
      </c>
      <c r="FD18" t="str">
        <f>raw!R161</f>
        <v xml:space="preserve"> PG</v>
      </c>
      <c r="FE18" t="str">
        <f>raw!R162</f>
        <v xml:space="preserve"> SG, SF</v>
      </c>
      <c r="FF18" t="str">
        <f>raw!R163</f>
        <v xml:space="preserve"> SG</v>
      </c>
      <c r="FG18" t="str">
        <f>raw!R164</f>
        <v xml:space="preserve"> C</v>
      </c>
      <c r="FH18" t="str">
        <f>raw!R165</f>
        <v xml:space="preserve"> PG</v>
      </c>
      <c r="FI18" t="str">
        <f>raw!R166</f>
        <v xml:space="preserve"> SG, PG</v>
      </c>
      <c r="FJ18" t="str">
        <f>raw!R167</f>
        <v xml:space="preserve"> PG</v>
      </c>
      <c r="FK18" t="str">
        <f>raw!R168</f>
        <v xml:space="preserve"> PF, SF</v>
      </c>
      <c r="FL18" t="str">
        <f>raw!R169</f>
        <v xml:space="preserve"> SG, SF</v>
      </c>
      <c r="FM18" t="str">
        <f>raw!R170</f>
        <v xml:space="preserve"> SG</v>
      </c>
      <c r="FN18" t="str">
        <f>raw!R171</f>
        <v xml:space="preserve"> PF</v>
      </c>
      <c r="FO18" t="str">
        <f>raw!R172</f>
        <v xml:space="preserve"> C, PF</v>
      </c>
      <c r="FP18" t="str">
        <f>raw!R173</f>
        <v xml:space="preserve"> SF, PF</v>
      </c>
      <c r="FQ18" t="str">
        <f>raw!R174</f>
        <v xml:space="preserve"> SG</v>
      </c>
      <c r="FR18" t="str">
        <f>raw!R175</f>
        <v xml:space="preserve"> PF</v>
      </c>
      <c r="FS18" t="str">
        <f>raw!R176</f>
        <v xml:space="preserve"> SF</v>
      </c>
      <c r="FT18" t="str">
        <f>raw!R177</f>
        <v xml:space="preserve"> SF</v>
      </c>
      <c r="FU18" t="str">
        <f>raw!R178</f>
        <v xml:space="preserve"> PF, SF</v>
      </c>
      <c r="FV18" t="str">
        <f>raw!R179</f>
        <v xml:space="preserve"> C</v>
      </c>
      <c r="FW18">
        <f>raw!R180</f>
        <v>0</v>
      </c>
      <c r="FX18">
        <f>raw!R181</f>
        <v>0</v>
      </c>
      <c r="FY18">
        <f>raw!R182</f>
        <v>0</v>
      </c>
      <c r="FZ18">
        <f>raw!R183</f>
        <v>0</v>
      </c>
      <c r="GA18">
        <f>raw!R184</f>
        <v>0</v>
      </c>
      <c r="GB18">
        <f>raw!R185</f>
        <v>0</v>
      </c>
      <c r="GC18">
        <f>raw!R186</f>
        <v>0</v>
      </c>
      <c r="GD18">
        <f>raw!R187</f>
        <v>0</v>
      </c>
      <c r="GE18">
        <f>raw!R188</f>
        <v>0</v>
      </c>
      <c r="GF18">
        <f>raw!R189</f>
        <v>0</v>
      </c>
      <c r="GG18">
        <f>raw!R190</f>
        <v>0</v>
      </c>
      <c r="GH18">
        <f>raw!R191</f>
        <v>0</v>
      </c>
      <c r="GI18">
        <f>raw!R192</f>
        <v>0</v>
      </c>
      <c r="GJ18">
        <f>raw!R193</f>
        <v>0</v>
      </c>
      <c r="GK18">
        <f>raw!R194</f>
        <v>0</v>
      </c>
      <c r="GL18">
        <f>raw!R195</f>
        <v>0</v>
      </c>
      <c r="GM18">
        <f>raw!R196</f>
        <v>0</v>
      </c>
      <c r="GN18">
        <f>raw!R197</f>
        <v>0</v>
      </c>
      <c r="GO18">
        <f>raw!R198</f>
        <v>0</v>
      </c>
      <c r="GP18">
        <f>raw!R199</f>
        <v>0</v>
      </c>
      <c r="GQ18">
        <f>raw!R200</f>
        <v>0</v>
      </c>
      <c r="GR18">
        <f>raw!R201</f>
        <v>0</v>
      </c>
      <c r="GS18">
        <f>raw!R202</f>
        <v>0</v>
      </c>
      <c r="GT18">
        <f>raw!R203</f>
        <v>0</v>
      </c>
      <c r="GU18">
        <f>raw!R204</f>
        <v>0</v>
      </c>
      <c r="GV18">
        <f>raw!R205</f>
        <v>0</v>
      </c>
      <c r="GW18">
        <f>raw!R206</f>
        <v>0</v>
      </c>
      <c r="GX18">
        <f>raw!R207</f>
        <v>0</v>
      </c>
      <c r="GY18">
        <f>raw!R208</f>
        <v>0</v>
      </c>
      <c r="GZ18">
        <f>raw!R209</f>
        <v>0</v>
      </c>
      <c r="HA18">
        <f>raw!R210</f>
        <v>0</v>
      </c>
      <c r="HB18">
        <f>raw!R211</f>
        <v>0</v>
      </c>
      <c r="HC18">
        <f>raw!R212</f>
        <v>0</v>
      </c>
      <c r="HD18">
        <f>raw!R213</f>
        <v>0</v>
      </c>
      <c r="HE18">
        <f>raw!R214</f>
        <v>0</v>
      </c>
      <c r="HF18">
        <f>raw!R215</f>
        <v>0</v>
      </c>
      <c r="HG18">
        <f>raw!R216</f>
        <v>0</v>
      </c>
      <c r="HH18">
        <f>raw!R217</f>
        <v>0</v>
      </c>
      <c r="HI18">
        <f>raw!R218</f>
        <v>0</v>
      </c>
      <c r="HJ18">
        <f>raw!R219</f>
        <v>0</v>
      </c>
      <c r="HK18">
        <f>raw!R220</f>
        <v>0</v>
      </c>
      <c r="HL18">
        <f>raw!R221</f>
        <v>0</v>
      </c>
      <c r="HM18">
        <f>raw!R222</f>
        <v>0</v>
      </c>
      <c r="HN18">
        <f>raw!R223</f>
        <v>0</v>
      </c>
      <c r="HO18">
        <f>raw!R224</f>
        <v>0</v>
      </c>
      <c r="HP18">
        <f>raw!R225</f>
        <v>0</v>
      </c>
      <c r="HQ18">
        <f>raw!R226</f>
        <v>0</v>
      </c>
      <c r="HR18">
        <f>raw!R227</f>
        <v>0</v>
      </c>
      <c r="HS18">
        <f>raw!R228</f>
        <v>0</v>
      </c>
      <c r="HT18">
        <f>raw!R229</f>
        <v>0</v>
      </c>
      <c r="HU18">
        <f>raw!R230</f>
        <v>0</v>
      </c>
      <c r="HV18">
        <f>raw!R231</f>
        <v>0</v>
      </c>
      <c r="HW18">
        <f>raw!R232</f>
        <v>0</v>
      </c>
      <c r="HX18">
        <f>raw!R233</f>
        <v>0</v>
      </c>
      <c r="HY18">
        <f>raw!R234</f>
        <v>0</v>
      </c>
      <c r="HZ18">
        <f>raw!R235</f>
        <v>0</v>
      </c>
      <c r="IA18">
        <f>raw!R236</f>
        <v>0</v>
      </c>
      <c r="IB18">
        <f>raw!R237</f>
        <v>0</v>
      </c>
      <c r="IC18">
        <f>raw!R238</f>
        <v>0</v>
      </c>
      <c r="ID18">
        <f>raw!R239</f>
        <v>0</v>
      </c>
      <c r="IE18">
        <f>raw!R240</f>
        <v>0</v>
      </c>
      <c r="IF18">
        <f>raw!R241</f>
        <v>0</v>
      </c>
      <c r="IG18">
        <f>raw!R242</f>
        <v>0</v>
      </c>
      <c r="IH18">
        <f>raw!R243</f>
        <v>0</v>
      </c>
    </row>
    <row r="19" spans="1:242" x14ac:dyDescent="0.3">
      <c r="A19" t="str">
        <f>raw!S2</f>
        <v>TEAM</v>
      </c>
      <c r="B19" t="str">
        <f>raw!S3</f>
        <v>DEN</v>
      </c>
      <c r="C19" t="str">
        <f>raw!S4</f>
        <v>GSW</v>
      </c>
      <c r="D19" t="str">
        <f>raw!S5</f>
        <v>BRO</v>
      </c>
      <c r="E19" t="str">
        <f>raw!S6</f>
        <v>BRO</v>
      </c>
      <c r="F19" t="str">
        <f>raw!S7</f>
        <v>POR</v>
      </c>
      <c r="G19" t="str">
        <f>raw!S8</f>
        <v>MIN</v>
      </c>
      <c r="H19" t="str">
        <f>raw!S9</f>
        <v>WAS</v>
      </c>
      <c r="I19" t="str">
        <f>raw!S10</f>
        <v>BOS</v>
      </c>
      <c r="J19" t="str">
        <f>raw!S11</f>
        <v>PHI</v>
      </c>
      <c r="K19" t="str">
        <f>raw!S12</f>
        <v>LAL</v>
      </c>
      <c r="L19" t="str">
        <f>raw!S13</f>
        <v>MIL</v>
      </c>
      <c r="M19" t="str">
        <f>raw!S14</f>
        <v>TOR</v>
      </c>
      <c r="N19" t="str">
        <f>raw!S15</f>
        <v>LAC</v>
      </c>
      <c r="O19" t="str">
        <f>raw!S16</f>
        <v>BRO</v>
      </c>
      <c r="P19" t="str">
        <f>raw!S17</f>
        <v>MIA</v>
      </c>
      <c r="Q19" t="str">
        <f>raw!S18</f>
        <v>CHI</v>
      </c>
      <c r="R19" t="str">
        <f>raw!S19</f>
        <v>DEN</v>
      </c>
      <c r="S19" t="str">
        <f>raw!S20</f>
        <v>SAC</v>
      </c>
      <c r="T19" t="str">
        <f>raw!S21</f>
        <v>DAL</v>
      </c>
      <c r="U19" t="str">
        <f>raw!S22</f>
        <v>MIA</v>
      </c>
      <c r="V19" t="str">
        <f>raw!S23</f>
        <v>IND</v>
      </c>
      <c r="W19" t="str">
        <f>raw!S24</f>
        <v>PHX</v>
      </c>
      <c r="X19" t="str">
        <f>raw!S25</f>
        <v>MEM</v>
      </c>
      <c r="Y19" t="str">
        <f>raw!S26</f>
        <v>UTA</v>
      </c>
      <c r="Z19" t="str">
        <f>raw!S27</f>
        <v>PHI</v>
      </c>
      <c r="AA19" t="str">
        <f>raw!S28</f>
        <v>ATL</v>
      </c>
      <c r="AB19" t="str">
        <f>raw!S29</f>
        <v>MIL</v>
      </c>
      <c r="AC19" t="str">
        <f>raw!S30</f>
        <v>PHX</v>
      </c>
      <c r="AD19" t="str">
        <f>raw!S31</f>
        <v>OKL</v>
      </c>
      <c r="AE19" t="str">
        <f>raw!S32</f>
        <v>DAL</v>
      </c>
      <c r="AF19" t="str">
        <f>raw!S33</f>
        <v>IND</v>
      </c>
      <c r="AG19" t="str">
        <f>raw!S34</f>
        <v>ATL</v>
      </c>
      <c r="AH19" t="str">
        <f>raw!S35</f>
        <v>BOS</v>
      </c>
      <c r="AI19" t="str">
        <f>raw!S36</f>
        <v>NOP</v>
      </c>
      <c r="AJ19" t="str">
        <f>raw!S37</f>
        <v>POR</v>
      </c>
      <c r="AK19" t="str">
        <f>raw!S38</f>
        <v>ATL</v>
      </c>
      <c r="AL19" t="str">
        <f>raw!S39</f>
        <v>NOP</v>
      </c>
      <c r="AM19" t="str">
        <f>raw!S40</f>
        <v>CHI</v>
      </c>
      <c r="AN19" t="str">
        <f>raw!S41</f>
        <v>CHA</v>
      </c>
      <c r="AO19" t="str">
        <f>raw!S42</f>
        <v>SAC</v>
      </c>
      <c r="AP19" t="str">
        <f>raw!S43</f>
        <v>BOS</v>
      </c>
      <c r="AQ19" t="str">
        <f>raw!S44</f>
        <v>UTA</v>
      </c>
      <c r="AR19" t="str">
        <f>raw!S45</f>
        <v>TOR</v>
      </c>
      <c r="AS19" t="str">
        <f>raw!S46</f>
        <v>SAS</v>
      </c>
      <c r="AT19" t="str">
        <f>raw!S47</f>
        <v>PHX</v>
      </c>
      <c r="AU19" t="str">
        <f>raw!S48</f>
        <v>LAL</v>
      </c>
      <c r="AV19" t="str">
        <f>raw!S49</f>
        <v>MIL</v>
      </c>
      <c r="AW19" t="str">
        <f>raw!S50</f>
        <v>SAS</v>
      </c>
      <c r="AX19" t="str">
        <f>raw!S51</f>
        <v>SAS</v>
      </c>
      <c r="AY19" t="str">
        <f>raw!S52</f>
        <v>CHA</v>
      </c>
      <c r="AZ19" t="str">
        <f>raw!S53</f>
        <v>NYK</v>
      </c>
      <c r="BA19" t="str">
        <f>raw!S54</f>
        <v>ATL</v>
      </c>
      <c r="BB19" t="str">
        <f>raw!S55</f>
        <v>TOR</v>
      </c>
      <c r="BC19" t="str">
        <f>raw!S56</f>
        <v>CHI</v>
      </c>
      <c r="BD19" t="str">
        <f>raw!S57</f>
        <v>UTA</v>
      </c>
      <c r="BE19" t="str">
        <f>raw!S58</f>
        <v>PHX</v>
      </c>
      <c r="BF19" t="str">
        <f>raw!S59</f>
        <v>POR</v>
      </c>
      <c r="BG19" t="str">
        <f>raw!S60</f>
        <v>NOP</v>
      </c>
      <c r="BH19" t="str">
        <f>raw!S61</f>
        <v>CHA</v>
      </c>
      <c r="BI19" t="str">
        <f>raw!S62</f>
        <v>IND</v>
      </c>
      <c r="BJ19" t="str">
        <f>raw!S63</f>
        <v>DET</v>
      </c>
      <c r="BK19" t="str">
        <f>raw!S64</f>
        <v>POR</v>
      </c>
      <c r="BL19" t="str">
        <f>raw!S65</f>
        <v>IND</v>
      </c>
      <c r="BM19" t="str">
        <f>raw!S66</f>
        <v>TOR</v>
      </c>
      <c r="BN19" t="str">
        <f>raw!S67</f>
        <v>OKL</v>
      </c>
      <c r="BO19" t="str">
        <f>raw!S68</f>
        <v>GSW</v>
      </c>
      <c r="BP19" t="str">
        <f>raw!S69</f>
        <v>NYK</v>
      </c>
      <c r="BQ19" t="str">
        <f>raw!S70</f>
        <v>SAC</v>
      </c>
      <c r="BR19" t="str">
        <f>raw!S71</f>
        <v>DET</v>
      </c>
      <c r="BS19" t="str">
        <f>raw!S72</f>
        <v>NYK</v>
      </c>
      <c r="BT19" t="str">
        <f>raw!S73</f>
        <v>MIA</v>
      </c>
      <c r="BU19" t="str">
        <f>raw!S74</f>
        <v>LAC</v>
      </c>
      <c r="BV19" t="str">
        <f>raw!S75</f>
        <v>MEM</v>
      </c>
      <c r="BW19" t="str">
        <f>raw!S76</f>
        <v>MIL</v>
      </c>
      <c r="BX19" t="str">
        <f>raw!S77</f>
        <v>ORL</v>
      </c>
      <c r="BY19" t="str">
        <f>raw!S78</f>
        <v>CLE</v>
      </c>
      <c r="BZ19" t="str">
        <f>raw!S79</f>
        <v>HOU</v>
      </c>
      <c r="CA19" t="str">
        <f>raw!S80</f>
        <v>CHI</v>
      </c>
      <c r="CB19" t="str">
        <f>raw!S81</f>
        <v>MIN</v>
      </c>
      <c r="CC19" t="str">
        <f>raw!S82</f>
        <v>CHA</v>
      </c>
      <c r="CD19" t="str">
        <f>raw!S83</f>
        <v>SAC</v>
      </c>
      <c r="CE19" t="str">
        <f>raw!S84</f>
        <v>NYK</v>
      </c>
      <c r="CF19" t="str">
        <f>raw!S85</f>
        <v>DEN</v>
      </c>
      <c r="CG19" t="str">
        <f>raw!S86</f>
        <v>POR</v>
      </c>
      <c r="CH19" t="str">
        <f>raw!S87</f>
        <v>CLE</v>
      </c>
      <c r="CI19" t="str">
        <f>raw!S88</f>
        <v>NYK</v>
      </c>
      <c r="CJ19" t="str">
        <f>raw!S89</f>
        <v>CLE</v>
      </c>
      <c r="CK19" t="str">
        <f>raw!S90</f>
        <v>BOS</v>
      </c>
      <c r="CL19" t="str">
        <f>raw!S91</f>
        <v>SAC</v>
      </c>
      <c r="CM19" t="str">
        <f>raw!S92</f>
        <v>DET</v>
      </c>
      <c r="CN19" t="str">
        <f>raw!S93</f>
        <v>NOP</v>
      </c>
      <c r="CO19" t="str">
        <f>raw!S94</f>
        <v>MIL</v>
      </c>
      <c r="CP19" t="str">
        <f>raw!S95</f>
        <v>IND</v>
      </c>
      <c r="CQ19" t="str">
        <f>raw!S96</f>
        <v>DET</v>
      </c>
      <c r="CR19" t="str">
        <f>raw!S97</f>
        <v>BRO</v>
      </c>
      <c r="CS19" t="str">
        <f>raw!S98</f>
        <v>MEM</v>
      </c>
      <c r="CT19" t="str">
        <f>raw!S99</f>
        <v>CHA</v>
      </c>
      <c r="CU19" t="str">
        <f>raw!S100</f>
        <v>ATL</v>
      </c>
      <c r="CV19" t="str">
        <f>raw!S101</f>
        <v>SAS</v>
      </c>
      <c r="CW19" t="str">
        <f>raw!S102</f>
        <v>LAC</v>
      </c>
      <c r="CX19" t="str">
        <f>raw!S103</f>
        <v>ORL</v>
      </c>
      <c r="CY19" t="str">
        <f>raw!S104</f>
        <v>GSW</v>
      </c>
      <c r="CZ19" t="str">
        <f>raw!S105</f>
        <v>WAS</v>
      </c>
      <c r="DA19" t="str">
        <f>raw!S106</f>
        <v>PHI</v>
      </c>
      <c r="DB19" t="str">
        <f>raw!S107</f>
        <v>PHI</v>
      </c>
      <c r="DC19" t="str">
        <f>raw!S108</f>
        <v>TOR</v>
      </c>
      <c r="DD19" t="str">
        <f>raw!S109</f>
        <v>UTA</v>
      </c>
      <c r="DE19" t="str">
        <f>raw!S110</f>
        <v>UTA</v>
      </c>
      <c r="DF19" t="str">
        <f>raw!S111</f>
        <v>MIN</v>
      </c>
      <c r="DG19" t="str">
        <f>raw!S112</f>
        <v>LAL</v>
      </c>
      <c r="DH19" t="str">
        <f>raw!S113</f>
        <v>CHA</v>
      </c>
      <c r="DI19" t="str">
        <f>raw!S114</f>
        <v>PHI</v>
      </c>
      <c r="DJ19" t="str">
        <f>raw!S115</f>
        <v>BOS</v>
      </c>
      <c r="DK19" t="str">
        <f>raw!S116</f>
        <v>ORL</v>
      </c>
      <c r="DL19" t="str">
        <f>raw!S117</f>
        <v>HOU</v>
      </c>
      <c r="DM19" t="str">
        <f>raw!S118</f>
        <v>LAC</v>
      </c>
      <c r="DN19" t="str">
        <f>raw!S119</f>
        <v>GSW</v>
      </c>
      <c r="DO19" t="str">
        <f>raw!S120</f>
        <v>CLE</v>
      </c>
      <c r="DP19" t="str">
        <f>raw!S121</f>
        <v>MEM</v>
      </c>
      <c r="DQ19" t="str">
        <f>raw!S122</f>
        <v>WAS</v>
      </c>
      <c r="DR19" t="str">
        <f>raw!S123</f>
        <v>MEM</v>
      </c>
      <c r="DS19" t="str">
        <f>raw!S124</f>
        <v>GSW</v>
      </c>
      <c r="DT19" t="str">
        <f>raw!S125</f>
        <v>HOU</v>
      </c>
      <c r="DU19" t="str">
        <f>raw!S126</f>
        <v>ATL</v>
      </c>
      <c r="DV19" t="str">
        <f>raw!S127</f>
        <v>ORL</v>
      </c>
      <c r="DW19" t="str">
        <f>raw!S128</f>
        <v>WAS</v>
      </c>
      <c r="DX19" t="str">
        <f>raw!S129</f>
        <v>POR</v>
      </c>
      <c r="DY19" t="str">
        <f>raw!S130</f>
        <v>NOP</v>
      </c>
      <c r="DZ19" t="str">
        <f>raw!S131</f>
        <v>DET</v>
      </c>
      <c r="EA19" t="str">
        <f>raw!S132</f>
        <v>WAS</v>
      </c>
      <c r="EB19" t="str">
        <f>raw!S133</f>
        <v>DAL</v>
      </c>
      <c r="EC19" t="str">
        <f>raw!S134</f>
        <v>MIA</v>
      </c>
      <c r="ED19" t="str">
        <f>raw!S135</f>
        <v>DAL</v>
      </c>
      <c r="EE19" t="str">
        <f>raw!S136</f>
        <v>LAC</v>
      </c>
      <c r="EF19" t="str">
        <f>raw!S137</f>
        <v>LAC</v>
      </c>
      <c r="EG19" t="str">
        <f>raw!S138</f>
        <v>ORL</v>
      </c>
      <c r="EH19" t="str">
        <f>raw!S139</f>
        <v>UTA</v>
      </c>
      <c r="EI19" t="str">
        <f>raw!S140</f>
        <v>CLE</v>
      </c>
      <c r="EJ19" t="str">
        <f>raw!S141</f>
        <v>NYK</v>
      </c>
      <c r="EK19" t="str">
        <f>raw!S142</f>
        <v>DEN</v>
      </c>
      <c r="EL19" t="str">
        <f>raw!S143</f>
        <v>IND</v>
      </c>
      <c r="EM19" t="str">
        <f>raw!S144</f>
        <v>DEN</v>
      </c>
      <c r="EN19" t="str">
        <f>raw!S145</f>
        <v>IND</v>
      </c>
      <c r="EO19" t="str">
        <f>raw!S146</f>
        <v>LAC</v>
      </c>
      <c r="EP19" t="str">
        <f>raw!S147</f>
        <v>BRO</v>
      </c>
      <c r="EQ19" t="str">
        <f>raw!S148</f>
        <v>PHX</v>
      </c>
      <c r="ER19" t="str">
        <f>raw!S149</f>
        <v>LAC</v>
      </c>
      <c r="ES19" t="str">
        <f>raw!S150</f>
        <v>ORL</v>
      </c>
      <c r="ET19" t="str">
        <f>raw!S151</f>
        <v>SAS</v>
      </c>
      <c r="EU19" t="str">
        <f>raw!S152</f>
        <v>PHI</v>
      </c>
      <c r="EV19" t="str">
        <f>raw!S153</f>
        <v>NYK</v>
      </c>
      <c r="EW19" t="str">
        <f>raw!S154</f>
        <v>MEM</v>
      </c>
      <c r="EX19" t="str">
        <f>raw!S155</f>
        <v>HOU</v>
      </c>
      <c r="EY19" t="str">
        <f>raw!S156</f>
        <v>MIL</v>
      </c>
      <c r="EZ19" t="str">
        <f>raw!S157</f>
        <v>PHX</v>
      </c>
      <c r="FA19" t="str">
        <f>raw!S158</f>
        <v>UTA</v>
      </c>
      <c r="FB19" t="str">
        <f>raw!S159</f>
        <v>NOP</v>
      </c>
      <c r="FC19" t="str">
        <f>raw!S160</f>
        <v>IND</v>
      </c>
      <c r="FD19" t="str">
        <f>raw!S161</f>
        <v>BOS</v>
      </c>
      <c r="FE19" t="str">
        <f>raw!S162</f>
        <v>MIN</v>
      </c>
      <c r="FF19" t="str">
        <f>raw!S163</f>
        <v>MIA</v>
      </c>
      <c r="FG19" t="str">
        <f>raw!S164</f>
        <v>HOU</v>
      </c>
      <c r="FH19" t="str">
        <f>raw!S165</f>
        <v>CLE</v>
      </c>
      <c r="FI19" t="str">
        <f>raw!S166</f>
        <v>MIA</v>
      </c>
      <c r="FJ19" t="str">
        <f>raw!S167</f>
        <v>DEN</v>
      </c>
      <c r="FK19" t="str">
        <f>raw!S168</f>
        <v>WAS</v>
      </c>
      <c r="FL19" t="str">
        <f>raw!S169</f>
        <v>IND</v>
      </c>
      <c r="FM19" t="str">
        <f>raw!S170</f>
        <v>HOU</v>
      </c>
      <c r="FN19" t="str">
        <f>raw!S171</f>
        <v>OKL</v>
      </c>
      <c r="FO19" t="str">
        <f>raw!S172</f>
        <v>BRO</v>
      </c>
      <c r="FP19" t="str">
        <f>raw!S173</f>
        <v>CHI</v>
      </c>
      <c r="FQ19" t="str">
        <f>raw!S174</f>
        <v>MEM</v>
      </c>
      <c r="FR19" t="str">
        <f>raw!S175</f>
        <v>SAC</v>
      </c>
      <c r="FS19" t="str">
        <f>raw!S176</f>
        <v>LAL</v>
      </c>
      <c r="FT19" t="str">
        <f>raw!S177</f>
        <v>PHX</v>
      </c>
      <c r="FU19" t="str">
        <f>raw!S178</f>
        <v>GSW</v>
      </c>
      <c r="FV19" t="str">
        <f>raw!S179</f>
        <v>BOS</v>
      </c>
      <c r="FW19">
        <f>raw!S180</f>
        <v>0</v>
      </c>
      <c r="FX19">
        <f>raw!S181</f>
        <v>0</v>
      </c>
      <c r="FY19">
        <f>raw!S182</f>
        <v>0</v>
      </c>
      <c r="FZ19">
        <f>raw!S183</f>
        <v>0</v>
      </c>
      <c r="GA19">
        <f>raw!S184</f>
        <v>0</v>
      </c>
      <c r="GB19">
        <f>raw!S185</f>
        <v>0</v>
      </c>
      <c r="GC19">
        <f>raw!S186</f>
        <v>0</v>
      </c>
      <c r="GD19">
        <f>raw!S187</f>
        <v>0</v>
      </c>
      <c r="GE19">
        <f>raw!S188</f>
        <v>0</v>
      </c>
      <c r="GF19">
        <f>raw!S189</f>
        <v>0</v>
      </c>
      <c r="GG19">
        <f>raw!S190</f>
        <v>0</v>
      </c>
      <c r="GH19">
        <f>raw!S191</f>
        <v>0</v>
      </c>
      <c r="GI19">
        <f>raw!S192</f>
        <v>0</v>
      </c>
      <c r="GJ19">
        <f>raw!S193</f>
        <v>0</v>
      </c>
      <c r="GK19">
        <f>raw!S194</f>
        <v>0</v>
      </c>
      <c r="GL19">
        <f>raw!S195</f>
        <v>0</v>
      </c>
      <c r="GM19">
        <f>raw!S196</f>
        <v>0</v>
      </c>
      <c r="GN19">
        <f>raw!S197</f>
        <v>0</v>
      </c>
      <c r="GO19">
        <f>raw!S198</f>
        <v>0</v>
      </c>
      <c r="GP19">
        <f>raw!S199</f>
        <v>0</v>
      </c>
      <c r="GQ19">
        <f>raw!S200</f>
        <v>0</v>
      </c>
      <c r="GR19">
        <f>raw!S201</f>
        <v>0</v>
      </c>
      <c r="GS19">
        <f>raw!S202</f>
        <v>0</v>
      </c>
      <c r="GT19">
        <f>raw!S203</f>
        <v>0</v>
      </c>
      <c r="GU19">
        <f>raw!S204</f>
        <v>0</v>
      </c>
      <c r="GV19">
        <f>raw!S205</f>
        <v>0</v>
      </c>
      <c r="GW19">
        <f>raw!S206</f>
        <v>0</v>
      </c>
      <c r="GX19">
        <f>raw!S207</f>
        <v>0</v>
      </c>
      <c r="GY19">
        <f>raw!S208</f>
        <v>0</v>
      </c>
      <c r="GZ19">
        <f>raw!S209</f>
        <v>0</v>
      </c>
      <c r="HA19">
        <f>raw!S210</f>
        <v>0</v>
      </c>
      <c r="HB19">
        <f>raw!S211</f>
        <v>0</v>
      </c>
      <c r="HC19">
        <f>raw!S212</f>
        <v>0</v>
      </c>
      <c r="HD19">
        <f>raw!S213</f>
        <v>0</v>
      </c>
      <c r="HE19">
        <f>raw!S214</f>
        <v>0</v>
      </c>
      <c r="HF19">
        <f>raw!S215</f>
        <v>0</v>
      </c>
      <c r="HG19">
        <f>raw!S216</f>
        <v>0</v>
      </c>
      <c r="HH19">
        <f>raw!S217</f>
        <v>0</v>
      </c>
      <c r="HI19">
        <f>raw!S218</f>
        <v>0</v>
      </c>
      <c r="HJ19">
        <f>raw!S219</f>
        <v>0</v>
      </c>
      <c r="HK19">
        <f>raw!S220</f>
        <v>0</v>
      </c>
      <c r="HL19">
        <f>raw!S221</f>
        <v>0</v>
      </c>
      <c r="HM19">
        <f>raw!S222</f>
        <v>0</v>
      </c>
      <c r="HN19">
        <f>raw!S223</f>
        <v>0</v>
      </c>
      <c r="HO19">
        <f>raw!S224</f>
        <v>0</v>
      </c>
      <c r="HP19">
        <f>raw!S225</f>
        <v>0</v>
      </c>
      <c r="HQ19">
        <f>raw!S226</f>
        <v>0</v>
      </c>
      <c r="HR19">
        <f>raw!S227</f>
        <v>0</v>
      </c>
      <c r="HS19">
        <f>raw!S228</f>
        <v>0</v>
      </c>
      <c r="HT19">
        <f>raw!S229</f>
        <v>0</v>
      </c>
      <c r="HU19">
        <f>raw!S230</f>
        <v>0</v>
      </c>
      <c r="HV19">
        <f>raw!S231</f>
        <v>0</v>
      </c>
      <c r="HW19">
        <f>raw!S232</f>
        <v>0</v>
      </c>
      <c r="HX19">
        <f>raw!S233</f>
        <v>0</v>
      </c>
      <c r="HY19">
        <f>raw!S234</f>
        <v>0</v>
      </c>
      <c r="HZ19">
        <f>raw!S235</f>
        <v>0</v>
      </c>
      <c r="IA19">
        <f>raw!S236</f>
        <v>0</v>
      </c>
      <c r="IB19">
        <f>raw!S237</f>
        <v>0</v>
      </c>
      <c r="IC19">
        <f>raw!S238</f>
        <v>0</v>
      </c>
      <c r="ID19">
        <f>raw!S239</f>
        <v>0</v>
      </c>
      <c r="IE19">
        <f>raw!S240</f>
        <v>0</v>
      </c>
      <c r="IF19">
        <f>raw!S241</f>
        <v>0</v>
      </c>
      <c r="IG19">
        <f>raw!S242</f>
        <v>0</v>
      </c>
      <c r="IH19">
        <f>raw!S243</f>
        <v>0</v>
      </c>
    </row>
    <row r="20" spans="1:242" x14ac:dyDescent="0.3">
      <c r="A20" t="str">
        <f>raw!T2</f>
        <v>GP</v>
      </c>
      <c r="B20">
        <f>raw!T3</f>
        <v>77</v>
      </c>
      <c r="C20">
        <f>raw!T4</f>
        <v>73</v>
      </c>
      <c r="D20">
        <f>raw!T5</f>
        <v>75</v>
      </c>
      <c r="E20">
        <f>raw!T6</f>
        <v>68</v>
      </c>
      <c r="F20">
        <f>raw!T7</f>
        <v>76</v>
      </c>
      <c r="G20">
        <f>raw!T8</f>
        <v>72</v>
      </c>
      <c r="H20">
        <f>raw!T9</f>
        <v>73</v>
      </c>
      <c r="I20">
        <f>raw!T10</f>
        <v>76</v>
      </c>
      <c r="J20">
        <f>raw!T11</f>
        <v>65</v>
      </c>
      <c r="K20">
        <f>raw!T12</f>
        <v>69</v>
      </c>
      <c r="L20">
        <f>raw!T13</f>
        <v>74</v>
      </c>
      <c r="M20">
        <f>raw!T14</f>
        <v>70</v>
      </c>
      <c r="N20">
        <f>raw!T15</f>
        <v>74</v>
      </c>
      <c r="O20">
        <f>raw!T16</f>
        <v>65</v>
      </c>
      <c r="P20">
        <f>raw!T17</f>
        <v>72</v>
      </c>
      <c r="Q20">
        <f>raw!T18</f>
        <v>76</v>
      </c>
      <c r="R20">
        <f>raw!T19</f>
        <v>67</v>
      </c>
      <c r="S20">
        <f>raw!T20</f>
        <v>72</v>
      </c>
      <c r="T20">
        <f>raw!T21</f>
        <v>60</v>
      </c>
      <c r="U20">
        <f>raw!T22</f>
        <v>76</v>
      </c>
      <c r="V20">
        <f>raw!T23</f>
        <v>72</v>
      </c>
      <c r="W20">
        <f>raw!T24</f>
        <v>72</v>
      </c>
      <c r="X20">
        <f>raw!T25</f>
        <v>70</v>
      </c>
      <c r="Y20">
        <f>raw!T26</f>
        <v>76</v>
      </c>
      <c r="Z20">
        <f>raw!T27</f>
        <v>75</v>
      </c>
      <c r="AA20">
        <f>raw!T28</f>
        <v>75</v>
      </c>
      <c r="AB20">
        <f>raw!T29</f>
        <v>72</v>
      </c>
      <c r="AC20">
        <f>raw!T30</f>
        <v>76</v>
      </c>
      <c r="AD20">
        <f>raw!T31</f>
        <v>70</v>
      </c>
      <c r="AE20">
        <f>raw!T32</f>
        <v>75</v>
      </c>
      <c r="AF20">
        <f>raw!T33</f>
        <v>72</v>
      </c>
      <c r="AG20">
        <f>raw!T34</f>
        <v>78</v>
      </c>
      <c r="AH20">
        <f>raw!T35</f>
        <v>68</v>
      </c>
      <c r="AI20">
        <f>raw!T36</f>
        <v>72</v>
      </c>
      <c r="AJ20">
        <f>raw!T37</f>
        <v>72</v>
      </c>
      <c r="AK20">
        <f>raw!T38</f>
        <v>75</v>
      </c>
      <c r="AL20">
        <f>raw!T39</f>
        <v>73</v>
      </c>
      <c r="AM20">
        <f>raw!T40</f>
        <v>72</v>
      </c>
      <c r="AN20">
        <f>raw!T41</f>
        <v>73</v>
      </c>
      <c r="AO20">
        <f>raw!T42</f>
        <v>72</v>
      </c>
      <c r="AP20">
        <f>raw!T43</f>
        <v>72</v>
      </c>
      <c r="AQ20">
        <f>raw!T44</f>
        <v>72</v>
      </c>
      <c r="AR20">
        <f>raw!T45</f>
        <v>70</v>
      </c>
      <c r="AS20">
        <f>raw!T46</f>
        <v>69</v>
      </c>
      <c r="AT20">
        <f>raw!T47</f>
        <v>78</v>
      </c>
      <c r="AU20">
        <f>raw!T48</f>
        <v>74</v>
      </c>
      <c r="AV20">
        <f>raw!T49</f>
        <v>75</v>
      </c>
      <c r="AW20">
        <f>raw!T50</f>
        <v>74</v>
      </c>
      <c r="AX20">
        <f>raw!T51</f>
        <v>77</v>
      </c>
      <c r="AY20">
        <f>raw!T52</f>
        <v>68</v>
      </c>
      <c r="AZ20">
        <f>raw!T53</f>
        <v>77</v>
      </c>
      <c r="BA20">
        <f>raw!T54</f>
        <v>68</v>
      </c>
      <c r="BB20">
        <f>raw!T55</f>
        <v>59</v>
      </c>
      <c r="BC20">
        <f>raw!T56</f>
        <v>70</v>
      </c>
      <c r="BD20">
        <f>raw!T57</f>
        <v>68</v>
      </c>
      <c r="BE20">
        <f>raw!T58</f>
        <v>76</v>
      </c>
      <c r="BF20">
        <f>raw!T59</f>
        <v>70</v>
      </c>
      <c r="BG20">
        <f>raw!T60</f>
        <v>73</v>
      </c>
      <c r="BH20">
        <f>raw!T61</f>
        <v>75</v>
      </c>
      <c r="BI20">
        <f>raw!T62</f>
        <v>71</v>
      </c>
      <c r="BJ20">
        <f>raw!T63</f>
        <v>75</v>
      </c>
      <c r="BK20">
        <f>raw!T64</f>
        <v>76</v>
      </c>
      <c r="BL20">
        <f>raw!T65</f>
        <v>68</v>
      </c>
      <c r="BM20">
        <f>raw!T66</f>
        <v>72</v>
      </c>
      <c r="BN20">
        <f>raw!T67</f>
        <v>64</v>
      </c>
      <c r="BO20">
        <f>raw!T68</f>
        <v>72</v>
      </c>
      <c r="BP20">
        <f>raw!T69</f>
        <v>71</v>
      </c>
      <c r="BQ20">
        <f>raw!T70</f>
        <v>73</v>
      </c>
      <c r="BR20">
        <f>raw!T71</f>
        <v>74</v>
      </c>
      <c r="BS20">
        <f>raw!T72</f>
        <v>67</v>
      </c>
      <c r="BT20">
        <f>raw!T73</f>
        <v>72</v>
      </c>
      <c r="BU20">
        <f>raw!T74</f>
        <v>10</v>
      </c>
      <c r="BV20">
        <f>raw!T75</f>
        <v>75</v>
      </c>
      <c r="BW20">
        <f>raw!T76</f>
        <v>75</v>
      </c>
      <c r="BX20">
        <f>raw!T77</f>
        <v>60</v>
      </c>
      <c r="BY20">
        <f>raw!T78</f>
        <v>74</v>
      </c>
      <c r="BZ20">
        <f>raw!T79</f>
        <v>70</v>
      </c>
      <c r="CA20">
        <f>raw!T80</f>
        <v>76</v>
      </c>
      <c r="CB20">
        <f>raw!T81</f>
        <v>77</v>
      </c>
      <c r="CC20">
        <f>raw!T82</f>
        <v>74</v>
      </c>
      <c r="CD20">
        <f>raw!T83</f>
        <v>72</v>
      </c>
      <c r="CE20">
        <f>raw!T84</f>
        <v>70</v>
      </c>
      <c r="CF20">
        <f>raw!T85</f>
        <v>19</v>
      </c>
      <c r="CG20">
        <f>raw!T86</f>
        <v>75</v>
      </c>
      <c r="CH20">
        <f>raw!T87</f>
        <v>70</v>
      </c>
      <c r="CI20">
        <f>raw!T88</f>
        <v>70</v>
      </c>
      <c r="CJ20">
        <f>raw!T89</f>
        <v>73</v>
      </c>
      <c r="CK20">
        <f>raw!T90</f>
        <v>70</v>
      </c>
      <c r="CL20">
        <f>raw!T91</f>
        <v>76</v>
      </c>
      <c r="CM20">
        <f>raw!T92</f>
        <v>76</v>
      </c>
      <c r="CN20">
        <f>raw!T93</f>
        <v>71</v>
      </c>
      <c r="CO20">
        <f>raw!T94</f>
        <v>75</v>
      </c>
      <c r="CP20">
        <f>raw!T95</f>
        <v>76</v>
      </c>
      <c r="CQ20">
        <f>raw!T96</f>
        <v>73</v>
      </c>
      <c r="CR20">
        <f>raw!T97</f>
        <v>78</v>
      </c>
      <c r="CS20">
        <f>raw!T98</f>
        <v>73</v>
      </c>
      <c r="CT20">
        <f>raw!T99</f>
        <v>77</v>
      </c>
      <c r="CU20">
        <f>raw!T100</f>
        <v>70</v>
      </c>
      <c r="CV20">
        <f>raw!T101</f>
        <v>74</v>
      </c>
      <c r="CW20">
        <f>raw!T102</f>
        <v>75</v>
      </c>
      <c r="CX20">
        <f>raw!T103</f>
        <v>68</v>
      </c>
      <c r="CY20">
        <f>raw!T104</f>
        <v>45</v>
      </c>
      <c r="CZ20">
        <f>raw!T105</f>
        <v>69</v>
      </c>
      <c r="DA20">
        <f>raw!T106</f>
        <v>74</v>
      </c>
      <c r="DB20">
        <f>raw!T107</f>
        <v>74</v>
      </c>
      <c r="DC20">
        <f>raw!T108</f>
        <v>74</v>
      </c>
      <c r="DD20">
        <f>raw!T109</f>
        <v>74</v>
      </c>
      <c r="DE20">
        <f>raw!T110</f>
        <v>74</v>
      </c>
      <c r="DF20">
        <f>raw!T111</f>
        <v>70</v>
      </c>
      <c r="DG20">
        <f>raw!T112</f>
        <v>76</v>
      </c>
      <c r="DH20">
        <f>raw!T113</f>
        <v>68</v>
      </c>
      <c r="DI20">
        <f>raw!T114</f>
        <v>68</v>
      </c>
      <c r="DJ20">
        <f>raw!T115</f>
        <v>68</v>
      </c>
      <c r="DK20">
        <f>raw!T116</f>
        <v>68</v>
      </c>
      <c r="DL20">
        <f>raw!T117</f>
        <v>76</v>
      </c>
      <c r="DM20">
        <f>raw!T118</f>
        <v>79</v>
      </c>
      <c r="DN20">
        <f>raw!T119</f>
        <v>74</v>
      </c>
      <c r="DO20">
        <f>raw!T120</f>
        <v>73</v>
      </c>
      <c r="DP20">
        <f>raw!T121</f>
        <v>70</v>
      </c>
      <c r="DQ20">
        <f>raw!T122</f>
        <v>38</v>
      </c>
      <c r="DR20">
        <f>raw!T123</f>
        <v>70</v>
      </c>
      <c r="DS20">
        <f>raw!T124</f>
        <v>52</v>
      </c>
      <c r="DT20">
        <f>raw!T125</f>
        <v>70</v>
      </c>
      <c r="DU20">
        <f>raw!T126</f>
        <v>65</v>
      </c>
      <c r="DV20">
        <f>raw!T127</f>
        <v>67</v>
      </c>
      <c r="DW20">
        <f>raw!T128</f>
        <v>68</v>
      </c>
      <c r="DX20">
        <f>raw!T129</f>
        <v>68</v>
      </c>
      <c r="DY20">
        <f>raw!T130</f>
        <v>70</v>
      </c>
      <c r="DZ20">
        <f>raw!T131</f>
        <v>74</v>
      </c>
      <c r="EA20">
        <f>raw!T132</f>
        <v>69</v>
      </c>
      <c r="EB20">
        <f>raw!T133</f>
        <v>77</v>
      </c>
      <c r="EC20">
        <f>raw!T134</f>
        <v>80</v>
      </c>
      <c r="ED20">
        <f>raw!T135</f>
        <v>75</v>
      </c>
      <c r="EE20">
        <f>raw!T136</f>
        <v>76</v>
      </c>
      <c r="EF20">
        <f>raw!T137</f>
        <v>64</v>
      </c>
      <c r="EG20">
        <f>raw!T138</f>
        <v>73</v>
      </c>
      <c r="EH20">
        <f>raw!T139</f>
        <v>75</v>
      </c>
      <c r="EI20">
        <f>raw!T140</f>
        <v>68</v>
      </c>
      <c r="EJ20">
        <f>raw!T141</f>
        <v>65</v>
      </c>
      <c r="EK20">
        <f>raw!T142</f>
        <v>73</v>
      </c>
      <c r="EL20">
        <f>raw!T143</f>
        <v>60</v>
      </c>
      <c r="EM20">
        <f>raw!T144</f>
        <v>70</v>
      </c>
      <c r="EN20">
        <f>raw!T145</f>
        <v>40</v>
      </c>
      <c r="EO20">
        <f>raw!T146</f>
        <v>71</v>
      </c>
      <c r="EP20">
        <f>raw!T147</f>
        <v>55</v>
      </c>
      <c r="EQ20">
        <f>raw!T148</f>
        <v>72</v>
      </c>
      <c r="ER20">
        <f>raw!T149</f>
        <v>71</v>
      </c>
      <c r="ES20">
        <f>raw!T150</f>
        <v>68</v>
      </c>
      <c r="ET20">
        <f>raw!T151</f>
        <v>70</v>
      </c>
      <c r="EU20">
        <f>raw!T152</f>
        <v>70</v>
      </c>
      <c r="EV20">
        <f>raw!T153</f>
        <v>75</v>
      </c>
      <c r="EW20">
        <f>raw!T154</f>
        <v>74</v>
      </c>
      <c r="EX20">
        <f>raw!T155</f>
        <v>70</v>
      </c>
      <c r="EY20">
        <f>raw!T156</f>
        <v>60</v>
      </c>
      <c r="EZ20">
        <f>raw!T157</f>
        <v>72</v>
      </c>
      <c r="FA20">
        <f>raw!T158</f>
        <v>78</v>
      </c>
      <c r="FB20">
        <f>raw!T159</f>
        <v>67</v>
      </c>
      <c r="FC20">
        <f>raw!T160</f>
        <v>60</v>
      </c>
      <c r="FD20">
        <f>raw!T161</f>
        <v>74</v>
      </c>
      <c r="FE20">
        <f>raw!T162</f>
        <v>71</v>
      </c>
      <c r="FF20">
        <f>raw!T163</f>
        <v>35</v>
      </c>
      <c r="FG20">
        <f>raw!T164</f>
        <v>70</v>
      </c>
      <c r="FH20">
        <f>raw!T165</f>
        <v>70</v>
      </c>
      <c r="FI20">
        <f>raw!T166</f>
        <v>70</v>
      </c>
      <c r="FJ20">
        <f>raw!T167</f>
        <v>70</v>
      </c>
      <c r="FK20">
        <f>raw!T168</f>
        <v>74</v>
      </c>
      <c r="FL20">
        <f>raw!T169</f>
        <v>78</v>
      </c>
      <c r="FM20">
        <f>raw!T170</f>
        <v>73</v>
      </c>
      <c r="FN20">
        <f>raw!T171</f>
        <v>70</v>
      </c>
      <c r="FO20">
        <f>raw!T172</f>
        <v>67</v>
      </c>
      <c r="FP20">
        <f>raw!T173</f>
        <v>70</v>
      </c>
      <c r="FQ20">
        <f>raw!T174</f>
        <v>73</v>
      </c>
      <c r="FR20">
        <f>raw!T175</f>
        <v>62</v>
      </c>
      <c r="FS20">
        <f>raw!T176</f>
        <v>68</v>
      </c>
      <c r="FT20">
        <f>raw!T177</f>
        <v>72</v>
      </c>
      <c r="FU20">
        <f>raw!T178</f>
        <v>68</v>
      </c>
      <c r="FV20">
        <f>raw!T179</f>
        <v>60</v>
      </c>
      <c r="FW20">
        <f>raw!T180</f>
        <v>82</v>
      </c>
      <c r="FX20">
        <f>raw!T181</f>
        <v>82</v>
      </c>
      <c r="FY20">
        <f>raw!T182</f>
        <v>82</v>
      </c>
      <c r="FZ20">
        <f>raw!T183</f>
        <v>82</v>
      </c>
      <c r="GA20">
        <f>raw!T184</f>
        <v>82</v>
      </c>
      <c r="GB20">
        <f>raw!T185</f>
        <v>82</v>
      </c>
      <c r="GC20">
        <f>raw!T186</f>
        <v>82</v>
      </c>
      <c r="GD20">
        <f>raw!T187</f>
        <v>82</v>
      </c>
      <c r="GE20">
        <f>raw!T188</f>
        <v>82</v>
      </c>
      <c r="GF20">
        <f>raw!T189</f>
        <v>82</v>
      </c>
      <c r="GG20">
        <f>raw!T190</f>
        <v>82</v>
      </c>
      <c r="GH20">
        <f>raw!T191</f>
        <v>82</v>
      </c>
      <c r="GI20">
        <f>raw!T192</f>
        <v>82</v>
      </c>
      <c r="GJ20">
        <f>raw!T193</f>
        <v>82</v>
      </c>
      <c r="GK20">
        <f>raw!T194</f>
        <v>82</v>
      </c>
      <c r="GL20">
        <f>raw!T195</f>
        <v>82</v>
      </c>
      <c r="GM20">
        <f>raw!T196</f>
        <v>82</v>
      </c>
      <c r="GN20">
        <f>raw!T197</f>
        <v>82</v>
      </c>
      <c r="GO20">
        <f>raw!T198</f>
        <v>82</v>
      </c>
      <c r="GP20">
        <f>raw!T199</f>
        <v>82</v>
      </c>
      <c r="GQ20">
        <f>raw!T200</f>
        <v>82</v>
      </c>
      <c r="GR20">
        <f>raw!T201</f>
        <v>82</v>
      </c>
      <c r="GS20">
        <f>raw!T202</f>
        <v>82</v>
      </c>
      <c r="GT20">
        <f>raw!T203</f>
        <v>82</v>
      </c>
      <c r="GU20">
        <f>raw!T204</f>
        <v>82</v>
      </c>
      <c r="GV20">
        <f>raw!T205</f>
        <v>82</v>
      </c>
      <c r="GW20">
        <f>raw!T206</f>
        <v>82</v>
      </c>
      <c r="GX20">
        <f>raw!T207</f>
        <v>82</v>
      </c>
      <c r="GY20">
        <f>raw!T208</f>
        <v>82</v>
      </c>
      <c r="GZ20">
        <f>raw!T209</f>
        <v>82</v>
      </c>
      <c r="HA20">
        <f>raw!T210</f>
        <v>82</v>
      </c>
      <c r="HB20">
        <f>raw!T211</f>
        <v>82</v>
      </c>
      <c r="HC20">
        <f>raw!T212</f>
        <v>82</v>
      </c>
      <c r="HD20">
        <f>raw!T213</f>
        <v>82</v>
      </c>
      <c r="HE20">
        <f>raw!T214</f>
        <v>82</v>
      </c>
      <c r="HF20">
        <f>raw!T215</f>
        <v>82</v>
      </c>
      <c r="HG20">
        <f>raw!T216</f>
        <v>82</v>
      </c>
      <c r="HH20">
        <f>raw!T217</f>
        <v>82</v>
      </c>
      <c r="HI20">
        <f>raw!T218</f>
        <v>82</v>
      </c>
      <c r="HJ20">
        <f>raw!T219</f>
        <v>82</v>
      </c>
      <c r="HK20">
        <f>raw!T220</f>
        <v>0</v>
      </c>
      <c r="HL20">
        <f>raw!T221</f>
        <v>0</v>
      </c>
      <c r="HM20">
        <f>raw!T222</f>
        <v>0</v>
      </c>
      <c r="HN20">
        <f>raw!T223</f>
        <v>0</v>
      </c>
      <c r="HO20">
        <f>raw!T224</f>
        <v>0</v>
      </c>
      <c r="HP20">
        <f>raw!T225</f>
        <v>0</v>
      </c>
      <c r="HQ20">
        <f>raw!T226</f>
        <v>0</v>
      </c>
      <c r="HR20">
        <f>raw!T227</f>
        <v>0</v>
      </c>
      <c r="HS20">
        <f>raw!T228</f>
        <v>0</v>
      </c>
      <c r="HT20">
        <f>raw!T229</f>
        <v>0</v>
      </c>
      <c r="HU20">
        <f>raw!T230</f>
        <v>0</v>
      </c>
      <c r="HV20">
        <f>raw!T231</f>
        <v>0</v>
      </c>
      <c r="HW20">
        <f>raw!T232</f>
        <v>0</v>
      </c>
      <c r="HX20">
        <f>raw!T233</f>
        <v>0</v>
      </c>
      <c r="HY20">
        <f>raw!T234</f>
        <v>0</v>
      </c>
      <c r="HZ20">
        <f>raw!T235</f>
        <v>0</v>
      </c>
      <c r="IA20">
        <f>raw!T236</f>
        <v>0</v>
      </c>
      <c r="IB20">
        <f>raw!T237</f>
        <v>0</v>
      </c>
      <c r="IC20">
        <f>raw!T238</f>
        <v>0</v>
      </c>
      <c r="ID20">
        <f>raw!T239</f>
        <v>0</v>
      </c>
      <c r="IE20">
        <f>raw!T240</f>
        <v>0</v>
      </c>
      <c r="IF20">
        <f>raw!T241</f>
        <v>0</v>
      </c>
      <c r="IG20">
        <f>raw!T242</f>
        <v>0</v>
      </c>
      <c r="IH20">
        <f>raw!T243</f>
        <v>0</v>
      </c>
    </row>
    <row r="21" spans="1:242" x14ac:dyDescent="0.3">
      <c r="A21" t="str">
        <f>raw!U2</f>
        <v>MPG</v>
      </c>
      <c r="B21">
        <f>raw!U3</f>
        <v>35.1</v>
      </c>
      <c r="C21">
        <f>raw!U4</f>
        <v>34</v>
      </c>
      <c r="D21">
        <f>raw!U5</f>
        <v>35.5</v>
      </c>
      <c r="E21">
        <f>raw!U6</f>
        <v>33.1</v>
      </c>
      <c r="F21">
        <f>raw!U7</f>
        <v>34.799999999999997</v>
      </c>
      <c r="G21">
        <f>raw!U8</f>
        <v>33.9</v>
      </c>
      <c r="H21">
        <f>raw!U9</f>
        <v>34.6</v>
      </c>
      <c r="I21">
        <f>raw!U10</f>
        <v>35.1</v>
      </c>
      <c r="J21">
        <f>raw!U11</f>
        <v>30.4</v>
      </c>
      <c r="K21">
        <f>raw!U12</f>
        <v>32.6</v>
      </c>
      <c r="L21">
        <f>raw!U13</f>
        <v>33</v>
      </c>
      <c r="M21">
        <f>raw!U14</f>
        <v>34.799999999999997</v>
      </c>
      <c r="N21">
        <f>raw!U15</f>
        <v>34</v>
      </c>
      <c r="O21">
        <f>raw!U16</f>
        <v>34.1</v>
      </c>
      <c r="P21">
        <f>raw!U17</f>
        <v>32.799999999999997</v>
      </c>
      <c r="Q21">
        <f>raw!U18</f>
        <v>32.799999999999997</v>
      </c>
      <c r="R21">
        <f>raw!U19</f>
        <v>32.5</v>
      </c>
      <c r="S21">
        <f>raw!U20</f>
        <v>31.2</v>
      </c>
      <c r="T21">
        <f>raw!U21</f>
        <v>30.9</v>
      </c>
      <c r="U21">
        <f>raw!U22</f>
        <v>33.6</v>
      </c>
      <c r="V21">
        <f>raw!U23</f>
        <v>30.6</v>
      </c>
      <c r="W21">
        <f>raw!U24</f>
        <v>30.4</v>
      </c>
      <c r="X21">
        <f>raw!U25</f>
        <v>31.4</v>
      </c>
      <c r="Y21">
        <f>raw!U26</f>
        <v>30.9</v>
      </c>
      <c r="Z21">
        <f>raw!U27</f>
        <v>32.5</v>
      </c>
      <c r="AA21">
        <f>raw!U28</f>
        <v>31.5</v>
      </c>
      <c r="AB21">
        <f>raw!U29</f>
        <v>32.1</v>
      </c>
      <c r="AC21">
        <f>raw!U30</f>
        <v>31.8</v>
      </c>
      <c r="AD21">
        <f>raw!U31</f>
        <v>34.1</v>
      </c>
      <c r="AE21">
        <f>raw!U32</f>
        <v>34.1</v>
      </c>
      <c r="AF21">
        <f>raw!U33</f>
        <v>35.299999999999997</v>
      </c>
      <c r="AG21">
        <f>raw!U34</f>
        <v>33.200000000000003</v>
      </c>
      <c r="AH21">
        <f>raw!U35</f>
        <v>23.5</v>
      </c>
      <c r="AI21">
        <f>raw!U36</f>
        <v>33.799999999999997</v>
      </c>
      <c r="AJ21">
        <f>raw!U37</f>
        <v>33.5</v>
      </c>
      <c r="AK21">
        <f>raw!U38</f>
        <v>30.2</v>
      </c>
      <c r="AL21">
        <f>raw!U39</f>
        <v>34.5</v>
      </c>
      <c r="AM21">
        <f>raw!U40</f>
        <v>34</v>
      </c>
      <c r="AN21">
        <f>raw!U41</f>
        <v>32.799999999999997</v>
      </c>
      <c r="AO21">
        <f>raw!U42</f>
        <v>32.1</v>
      </c>
      <c r="AP21">
        <f>raw!U43</f>
        <v>34.1</v>
      </c>
      <c r="AQ21">
        <f>raw!U44</f>
        <v>33.4</v>
      </c>
      <c r="AR21">
        <f>raw!U45</f>
        <v>33.9</v>
      </c>
      <c r="AS21">
        <f>raw!U46</f>
        <v>33</v>
      </c>
      <c r="AT21">
        <f>raw!U47</f>
        <v>32.799999999999997</v>
      </c>
      <c r="AU21">
        <f>raw!U48</f>
        <v>32.4</v>
      </c>
      <c r="AV21">
        <f>raw!U49</f>
        <v>33.1</v>
      </c>
      <c r="AW21">
        <f>raw!U50</f>
        <v>33.4</v>
      </c>
      <c r="AX21">
        <f>raw!U51</f>
        <v>31.3</v>
      </c>
      <c r="AY21">
        <f>raw!U52</f>
        <v>33.1</v>
      </c>
      <c r="AZ21">
        <f>raw!U53</f>
        <v>36.4</v>
      </c>
      <c r="BA21">
        <f>raw!U54</f>
        <v>29.6</v>
      </c>
      <c r="BB21">
        <f>raw!U55</f>
        <v>34.5</v>
      </c>
      <c r="BC21">
        <f>raw!U56</f>
        <v>33.1</v>
      </c>
      <c r="BD21">
        <f>raw!U57</f>
        <v>29.5</v>
      </c>
      <c r="BE21">
        <f>raw!U58</f>
        <v>34.6</v>
      </c>
      <c r="BF21">
        <f>raw!U59</f>
        <v>31.1</v>
      </c>
      <c r="BG21">
        <f>raw!U60</f>
        <v>29.4</v>
      </c>
      <c r="BH21">
        <f>raw!U61</f>
        <v>34.1</v>
      </c>
      <c r="BI21">
        <f>raw!U62</f>
        <v>34.1</v>
      </c>
      <c r="BJ21">
        <f>raw!U63</f>
        <v>30.1</v>
      </c>
      <c r="BK21">
        <f>raw!U64</f>
        <v>32</v>
      </c>
      <c r="BL21">
        <f>raw!U65</f>
        <v>31.2</v>
      </c>
      <c r="BM21">
        <f>raw!U66</f>
        <v>26.1</v>
      </c>
      <c r="BN21">
        <f>raw!U67</f>
        <v>27.1</v>
      </c>
      <c r="BO21">
        <f>raw!U68</f>
        <v>32.700000000000003</v>
      </c>
      <c r="BP21">
        <f>raw!U69</f>
        <v>27.1</v>
      </c>
      <c r="BQ21">
        <f>raw!U70</f>
        <v>34.700000000000003</v>
      </c>
      <c r="BR21">
        <f>raw!U71</f>
        <v>32.4</v>
      </c>
      <c r="BS21">
        <f>raw!U72</f>
        <v>30.1</v>
      </c>
      <c r="BT21">
        <f>raw!U73</f>
        <v>32.1</v>
      </c>
      <c r="BU21">
        <f>raw!U74</f>
        <v>25.1</v>
      </c>
      <c r="BV21">
        <f>raw!U75</f>
        <v>26.5</v>
      </c>
      <c r="BW21">
        <f>raw!U76</f>
        <v>27.1</v>
      </c>
      <c r="BX21">
        <f>raw!U77</f>
        <v>28.8</v>
      </c>
      <c r="BY21">
        <f>raw!U78</f>
        <v>31.4</v>
      </c>
      <c r="BZ21">
        <f>raw!U79</f>
        <v>32.5</v>
      </c>
      <c r="CA21">
        <f>raw!U80</f>
        <v>32.200000000000003</v>
      </c>
      <c r="CB21">
        <f>raw!U81</f>
        <v>34.5</v>
      </c>
      <c r="CC21">
        <f>raw!U82</f>
        <v>30.5</v>
      </c>
      <c r="CD21">
        <f>raw!U83</f>
        <v>35.1</v>
      </c>
      <c r="CE21">
        <f>raw!U84</f>
        <v>23.1</v>
      </c>
      <c r="CF21">
        <f>raw!U85</f>
        <v>28.1</v>
      </c>
      <c r="CG21">
        <f>raw!U86</f>
        <v>32.1</v>
      </c>
      <c r="CH21">
        <f>raw!U87</f>
        <v>33.700000000000003</v>
      </c>
      <c r="CI21">
        <f>raw!U88</f>
        <v>31</v>
      </c>
      <c r="CJ21">
        <f>raw!U89</f>
        <v>35.4</v>
      </c>
      <c r="CK21">
        <f>raw!U90</f>
        <v>32</v>
      </c>
      <c r="CL21">
        <f>raw!U91</f>
        <v>33.299999999999997</v>
      </c>
      <c r="CM21">
        <f>raw!U92</f>
        <v>33.5</v>
      </c>
      <c r="CN21">
        <f>raw!U93</f>
        <v>28.5</v>
      </c>
      <c r="CO21">
        <f>raw!U94</f>
        <v>25.2</v>
      </c>
      <c r="CP21">
        <f>raw!U95</f>
        <v>23.7</v>
      </c>
      <c r="CQ21">
        <f>raw!U96</f>
        <v>27.2</v>
      </c>
      <c r="CR21">
        <f>raw!U97</f>
        <v>31.2</v>
      </c>
      <c r="CS21">
        <f>raw!U98</f>
        <v>33.6</v>
      </c>
      <c r="CT21">
        <f>raw!U99</f>
        <v>28.4</v>
      </c>
      <c r="CU21">
        <f>raw!U100</f>
        <v>29.4</v>
      </c>
      <c r="CV21">
        <f>raw!U101</f>
        <v>31.2</v>
      </c>
      <c r="CW21">
        <f>raw!U102</f>
        <v>30.2</v>
      </c>
      <c r="CX21">
        <f>raw!U103</f>
        <v>30.1</v>
      </c>
      <c r="CY21">
        <f>raw!U104</f>
        <v>26.8</v>
      </c>
      <c r="CZ21">
        <f>raw!U105</f>
        <v>20.2</v>
      </c>
      <c r="DA21">
        <f>raw!U106</f>
        <v>24.6</v>
      </c>
      <c r="DB21">
        <f>raw!U107</f>
        <v>28.2</v>
      </c>
      <c r="DC21">
        <f>raw!U108</f>
        <v>29.8</v>
      </c>
      <c r="DD21">
        <f>raw!U109</f>
        <v>27.1</v>
      </c>
      <c r="DE21">
        <f>raw!U110</f>
        <v>26.7</v>
      </c>
      <c r="DF21">
        <f>raw!U111</f>
        <v>30.2</v>
      </c>
      <c r="DG21">
        <f>raw!U112</f>
        <v>34.1</v>
      </c>
      <c r="DH21">
        <f>raw!U113</f>
        <v>28.1</v>
      </c>
      <c r="DI21">
        <f>raw!U114</f>
        <v>32.5</v>
      </c>
      <c r="DJ21">
        <f>raw!U115</f>
        <v>24.8</v>
      </c>
      <c r="DK21">
        <f>raw!U116</f>
        <v>22.5</v>
      </c>
      <c r="DL21">
        <f>raw!U117</f>
        <v>30.1</v>
      </c>
      <c r="DM21">
        <f>raw!U118</f>
        <v>22.9</v>
      </c>
      <c r="DN21">
        <f>raw!U119</f>
        <v>26.1</v>
      </c>
      <c r="DO21">
        <f>raw!U120</f>
        <v>28.5</v>
      </c>
      <c r="DP21">
        <f>raw!U121</f>
        <v>22.8</v>
      </c>
      <c r="DQ21">
        <f>raw!U122</f>
        <v>25.2</v>
      </c>
      <c r="DR21">
        <f>raw!U123</f>
        <v>24</v>
      </c>
      <c r="DS21">
        <f>raw!U124</f>
        <v>30.1</v>
      </c>
      <c r="DT21">
        <f>raw!U125</f>
        <v>33.1</v>
      </c>
      <c r="DU21">
        <f>raw!U126</f>
        <v>22.6</v>
      </c>
      <c r="DV21">
        <f>raw!U127</f>
        <v>28.8</v>
      </c>
      <c r="DW21">
        <f>raw!U128</f>
        <v>25</v>
      </c>
      <c r="DX21">
        <f>raw!U129</f>
        <v>27.1</v>
      </c>
      <c r="DY21">
        <f>raw!U130</f>
        <v>30</v>
      </c>
      <c r="DZ21">
        <f>raw!U131</f>
        <v>31.7</v>
      </c>
      <c r="EA21">
        <f>raw!U132</f>
        <v>30.7</v>
      </c>
      <c r="EB21">
        <f>raw!U133</f>
        <v>30.2</v>
      </c>
      <c r="EC21">
        <f>raw!U134</f>
        <v>30</v>
      </c>
      <c r="ED21">
        <f>raw!U135</f>
        <v>28.1</v>
      </c>
      <c r="EE21">
        <f>raw!U136</f>
        <v>25.7</v>
      </c>
      <c r="EF21">
        <f>raw!U137</f>
        <v>22</v>
      </c>
      <c r="EG21">
        <f>raw!U138</f>
        <v>31.2</v>
      </c>
      <c r="EH21">
        <f>raw!U139</f>
        <v>31.4</v>
      </c>
      <c r="EI21">
        <f>raw!U140</f>
        <v>27.4</v>
      </c>
      <c r="EJ21">
        <f>raw!U141</f>
        <v>23.2</v>
      </c>
      <c r="EK21">
        <f>raw!U142</f>
        <v>26.1</v>
      </c>
      <c r="EL21">
        <f>raw!U143</f>
        <v>20.399999999999999</v>
      </c>
      <c r="EM21">
        <f>raw!U144</f>
        <v>32.5</v>
      </c>
      <c r="EN21">
        <f>raw!U145</f>
        <v>29.2</v>
      </c>
      <c r="EO21">
        <f>raw!U146</f>
        <v>26.9</v>
      </c>
      <c r="EP21">
        <f>raw!U147</f>
        <v>21.6</v>
      </c>
      <c r="EQ21">
        <f>raw!U148</f>
        <v>20.5</v>
      </c>
      <c r="ER21">
        <f>raw!U149</f>
        <v>25.1</v>
      </c>
      <c r="ES21">
        <f>raw!U150</f>
        <v>28.4</v>
      </c>
      <c r="ET21">
        <f>raw!U151</f>
        <v>22.1</v>
      </c>
      <c r="EU21">
        <f>raw!U152</f>
        <v>29.2</v>
      </c>
      <c r="EV21">
        <f>raw!U153</f>
        <v>34.4</v>
      </c>
      <c r="EW21">
        <f>raw!U154</f>
        <v>29.6</v>
      </c>
      <c r="EX21">
        <f>raw!U155</f>
        <v>25.2</v>
      </c>
      <c r="EY21">
        <f>raw!U156</f>
        <v>26.9</v>
      </c>
      <c r="EZ21">
        <f>raw!U157</f>
        <v>27.4</v>
      </c>
      <c r="FA21">
        <f>raw!U158</f>
        <v>30.7</v>
      </c>
      <c r="FB21">
        <f>raw!U159</f>
        <v>27</v>
      </c>
      <c r="FC21">
        <f>raw!U160</f>
        <v>19.2</v>
      </c>
      <c r="FD21">
        <f>raw!U161</f>
        <v>29.4</v>
      </c>
      <c r="FE21">
        <f>raw!U162</f>
        <v>28.5</v>
      </c>
      <c r="FF21">
        <f>raw!U163</f>
        <v>26.5</v>
      </c>
      <c r="FG21">
        <f>raw!U164</f>
        <v>20.8</v>
      </c>
      <c r="FH21">
        <f>raw!U165</f>
        <v>22.5</v>
      </c>
      <c r="FI21">
        <f>raw!U166</f>
        <v>27</v>
      </c>
      <c r="FJ21">
        <f>raw!U167</f>
        <v>26.4</v>
      </c>
      <c r="FK21">
        <f>raw!U168</f>
        <v>28.1</v>
      </c>
      <c r="FL21">
        <f>raw!U169</f>
        <v>27.1</v>
      </c>
      <c r="FM21">
        <f>raw!U170</f>
        <v>31.8</v>
      </c>
      <c r="FN21">
        <f>raw!U171</f>
        <v>27.3</v>
      </c>
      <c r="FO21">
        <f>raw!U172</f>
        <v>20.8</v>
      </c>
      <c r="FP21">
        <f>raw!U173</f>
        <v>30.2</v>
      </c>
      <c r="FQ21">
        <f>raw!U174</f>
        <v>25.2</v>
      </c>
      <c r="FR21">
        <f>raw!U175</f>
        <v>26.7</v>
      </c>
      <c r="FS21">
        <f>raw!U176</f>
        <v>22.1</v>
      </c>
      <c r="FT21">
        <f>raw!U177</f>
        <v>26.7</v>
      </c>
      <c r="FU21">
        <f>raw!U178</f>
        <v>20.100000000000001</v>
      </c>
      <c r="FV21">
        <f>raw!U179</f>
        <v>18.399999999999999</v>
      </c>
      <c r="FW21">
        <f>raw!U180</f>
        <v>0</v>
      </c>
      <c r="FX21">
        <f>raw!U181</f>
        <v>0</v>
      </c>
      <c r="FY21">
        <f>raw!U182</f>
        <v>0</v>
      </c>
      <c r="FZ21">
        <f>raw!U183</f>
        <v>0</v>
      </c>
      <c r="GA21">
        <f>raw!U184</f>
        <v>0</v>
      </c>
      <c r="GB21">
        <f>raw!U185</f>
        <v>0</v>
      </c>
      <c r="GC21">
        <f>raw!U186</f>
        <v>0</v>
      </c>
      <c r="GD21">
        <f>raw!U187</f>
        <v>0</v>
      </c>
      <c r="GE21">
        <f>raw!U188</f>
        <v>0</v>
      </c>
      <c r="GF21">
        <f>raw!U189</f>
        <v>0</v>
      </c>
      <c r="GG21">
        <f>raw!U190</f>
        <v>0</v>
      </c>
      <c r="GH21">
        <f>raw!U191</f>
        <v>0</v>
      </c>
      <c r="GI21">
        <f>raw!U192</f>
        <v>0</v>
      </c>
      <c r="GJ21">
        <f>raw!U193</f>
        <v>0</v>
      </c>
      <c r="GK21">
        <f>raw!U194</f>
        <v>0</v>
      </c>
      <c r="GL21">
        <f>raw!U195</f>
        <v>0</v>
      </c>
      <c r="GM21">
        <f>raw!U196</f>
        <v>0</v>
      </c>
      <c r="GN21">
        <f>raw!U197</f>
        <v>0</v>
      </c>
      <c r="GO21">
        <f>raw!U198</f>
        <v>0</v>
      </c>
      <c r="GP21">
        <f>raw!U199</f>
        <v>0</v>
      </c>
      <c r="GQ21">
        <f>raw!U200</f>
        <v>0</v>
      </c>
      <c r="GR21">
        <f>raw!U201</f>
        <v>0</v>
      </c>
      <c r="GS21">
        <f>raw!U202</f>
        <v>0</v>
      </c>
      <c r="GT21">
        <f>raw!U203</f>
        <v>0</v>
      </c>
      <c r="GU21">
        <f>raw!U204</f>
        <v>0</v>
      </c>
      <c r="GV21">
        <f>raw!U205</f>
        <v>0</v>
      </c>
      <c r="GW21">
        <f>raw!U206</f>
        <v>0</v>
      </c>
      <c r="GX21">
        <f>raw!U207</f>
        <v>0</v>
      </c>
      <c r="GY21">
        <f>raw!U208</f>
        <v>0</v>
      </c>
      <c r="GZ21">
        <f>raw!U209</f>
        <v>0</v>
      </c>
      <c r="HA21">
        <f>raw!U210</f>
        <v>0</v>
      </c>
      <c r="HB21">
        <f>raw!U211</f>
        <v>0</v>
      </c>
      <c r="HC21">
        <f>raw!U212</f>
        <v>0</v>
      </c>
      <c r="HD21">
        <f>raw!U213</f>
        <v>0</v>
      </c>
      <c r="HE21">
        <f>raw!U214</f>
        <v>0</v>
      </c>
      <c r="HF21">
        <f>raw!U215</f>
        <v>0</v>
      </c>
      <c r="HG21">
        <f>raw!U216</f>
        <v>0</v>
      </c>
      <c r="HH21">
        <f>raw!U217</f>
        <v>0</v>
      </c>
      <c r="HI21">
        <f>raw!U218</f>
        <v>0</v>
      </c>
      <c r="HJ21">
        <f>raw!U219</f>
        <v>0</v>
      </c>
      <c r="HK21">
        <f>raw!U220</f>
        <v>0</v>
      </c>
      <c r="HL21">
        <f>raw!U221</f>
        <v>0</v>
      </c>
      <c r="HM21">
        <f>raw!U222</f>
        <v>0</v>
      </c>
      <c r="HN21">
        <f>raw!U223</f>
        <v>0</v>
      </c>
      <c r="HO21">
        <f>raw!U224</f>
        <v>0</v>
      </c>
      <c r="HP21">
        <f>raw!U225</f>
        <v>0</v>
      </c>
      <c r="HQ21">
        <f>raw!U226</f>
        <v>0</v>
      </c>
      <c r="HR21">
        <f>raw!U227</f>
        <v>0</v>
      </c>
      <c r="HS21">
        <f>raw!U228</f>
        <v>0</v>
      </c>
      <c r="HT21">
        <f>raw!U229</f>
        <v>0</v>
      </c>
      <c r="HU21">
        <f>raw!U230</f>
        <v>0</v>
      </c>
      <c r="HV21">
        <f>raw!U231</f>
        <v>0</v>
      </c>
      <c r="HW21">
        <f>raw!U232</f>
        <v>0</v>
      </c>
      <c r="HX21">
        <f>raw!U233</f>
        <v>0</v>
      </c>
      <c r="HY21">
        <f>raw!U234</f>
        <v>0</v>
      </c>
      <c r="HZ21">
        <f>raw!U235</f>
        <v>0</v>
      </c>
      <c r="IA21">
        <f>raw!U236</f>
        <v>0</v>
      </c>
      <c r="IB21">
        <f>raw!U237</f>
        <v>0</v>
      </c>
      <c r="IC21">
        <f>raw!U238</f>
        <v>0</v>
      </c>
      <c r="ID21">
        <f>raw!U239</f>
        <v>0</v>
      </c>
      <c r="IE21">
        <f>raw!U240</f>
        <v>0</v>
      </c>
      <c r="IF21">
        <f>raw!U241</f>
        <v>0</v>
      </c>
      <c r="IG21">
        <f>raw!U242</f>
        <v>0</v>
      </c>
      <c r="IH21">
        <f>raw!U243</f>
        <v>0</v>
      </c>
    </row>
    <row r="22" spans="1:242" x14ac:dyDescent="0.3">
      <c r="A22" t="str">
        <f>raw!V2</f>
        <v>Mod</v>
      </c>
      <c r="B22">
        <f>raw!V3</f>
        <v>1</v>
      </c>
      <c r="C22">
        <f>raw!V4</f>
        <v>1</v>
      </c>
      <c r="D22">
        <f>raw!V5</f>
        <v>1</v>
      </c>
      <c r="E22">
        <f>raw!V6</f>
        <v>1</v>
      </c>
      <c r="F22">
        <f>raw!V7</f>
        <v>1</v>
      </c>
      <c r="G22">
        <f>raw!V8</f>
        <v>1</v>
      </c>
      <c r="H22">
        <f>raw!V9</f>
        <v>1</v>
      </c>
      <c r="I22">
        <f>raw!V10</f>
        <v>1</v>
      </c>
      <c r="J22">
        <f>raw!V11</f>
        <v>1</v>
      </c>
      <c r="K22">
        <f>raw!V12</f>
        <v>1</v>
      </c>
      <c r="L22">
        <f>raw!V13</f>
        <v>1</v>
      </c>
      <c r="M22">
        <f>raw!V14</f>
        <v>1</v>
      </c>
      <c r="N22">
        <f>raw!V15</f>
        <v>1</v>
      </c>
      <c r="O22">
        <f>raw!V16</f>
        <v>1</v>
      </c>
      <c r="P22">
        <f>raw!V17</f>
        <v>1</v>
      </c>
      <c r="Q22">
        <f>raw!V18</f>
        <v>1</v>
      </c>
      <c r="R22">
        <f>raw!V19</f>
        <v>1</v>
      </c>
      <c r="S22">
        <f>raw!V20</f>
        <v>1</v>
      </c>
      <c r="T22">
        <f>raw!V21</f>
        <v>1</v>
      </c>
      <c r="U22">
        <f>raw!V22</f>
        <v>1</v>
      </c>
      <c r="V22">
        <f>raw!V23</f>
        <v>1</v>
      </c>
      <c r="W22">
        <f>raw!V24</f>
        <v>1</v>
      </c>
      <c r="X22">
        <f>raw!V25</f>
        <v>1</v>
      </c>
      <c r="Y22">
        <f>raw!V26</f>
        <v>1</v>
      </c>
      <c r="Z22">
        <f>raw!V27</f>
        <v>1</v>
      </c>
      <c r="AA22">
        <f>raw!V28</f>
        <v>1</v>
      </c>
      <c r="AB22">
        <f>raw!V29</f>
        <v>1</v>
      </c>
      <c r="AC22">
        <f>raw!V30</f>
        <v>1</v>
      </c>
      <c r="AD22">
        <f>raw!V31</f>
        <v>1</v>
      </c>
      <c r="AE22">
        <f>raw!V32</f>
        <v>1</v>
      </c>
      <c r="AF22">
        <f>raw!V33</f>
        <v>1</v>
      </c>
      <c r="AG22">
        <f>raw!V34</f>
        <v>1</v>
      </c>
      <c r="AH22">
        <f>raw!V35</f>
        <v>1</v>
      </c>
      <c r="AI22">
        <f>raw!V36</f>
        <v>1</v>
      </c>
      <c r="AJ22">
        <f>raw!V37</f>
        <v>1</v>
      </c>
      <c r="AK22">
        <f>raw!V38</f>
        <v>1</v>
      </c>
      <c r="AL22">
        <f>raw!V39</f>
        <v>1</v>
      </c>
      <c r="AM22">
        <f>raw!V40</f>
        <v>1</v>
      </c>
      <c r="AN22">
        <f>raw!V41</f>
        <v>1</v>
      </c>
      <c r="AO22">
        <f>raw!V42</f>
        <v>1</v>
      </c>
      <c r="AP22">
        <f>raw!V43</f>
        <v>1</v>
      </c>
      <c r="AQ22">
        <f>raw!V44</f>
        <v>1</v>
      </c>
      <c r="AR22">
        <f>raw!V45</f>
        <v>1</v>
      </c>
      <c r="AS22">
        <f>raw!V46</f>
        <v>1</v>
      </c>
      <c r="AT22">
        <f>raw!V47</f>
        <v>1</v>
      </c>
      <c r="AU22">
        <f>raw!V48</f>
        <v>1</v>
      </c>
      <c r="AV22">
        <f>raw!V49</f>
        <v>1</v>
      </c>
      <c r="AW22">
        <f>raw!V50</f>
        <v>1</v>
      </c>
      <c r="AX22">
        <f>raw!V51</f>
        <v>1</v>
      </c>
      <c r="AY22">
        <f>raw!V52</f>
        <v>1</v>
      </c>
      <c r="AZ22">
        <f>raw!V53</f>
        <v>1</v>
      </c>
      <c r="BA22">
        <f>raw!V54</f>
        <v>1</v>
      </c>
      <c r="BB22">
        <f>raw!V55</f>
        <v>1</v>
      </c>
      <c r="BC22">
        <f>raw!V56</f>
        <v>1</v>
      </c>
      <c r="BD22">
        <f>raw!V57</f>
        <v>1</v>
      </c>
      <c r="BE22">
        <f>raw!V58</f>
        <v>1</v>
      </c>
      <c r="BF22">
        <f>raw!V59</f>
        <v>1</v>
      </c>
      <c r="BG22">
        <f>raw!V60</f>
        <v>1</v>
      </c>
      <c r="BH22">
        <f>raw!V61</f>
        <v>1</v>
      </c>
      <c r="BI22">
        <f>raw!V62</f>
        <v>1</v>
      </c>
      <c r="BJ22">
        <f>raw!V63</f>
        <v>1</v>
      </c>
      <c r="BK22">
        <f>raw!V64</f>
        <v>1</v>
      </c>
      <c r="BL22">
        <f>raw!V65</f>
        <v>1</v>
      </c>
      <c r="BM22">
        <f>raw!V66</f>
        <v>1</v>
      </c>
      <c r="BN22">
        <f>raw!V67</f>
        <v>1</v>
      </c>
      <c r="BO22">
        <f>raw!V68</f>
        <v>1</v>
      </c>
      <c r="BP22">
        <f>raw!V69</f>
        <v>1</v>
      </c>
      <c r="BQ22">
        <f>raw!V70</f>
        <v>1</v>
      </c>
      <c r="BR22">
        <f>raw!V71</f>
        <v>1</v>
      </c>
      <c r="BS22">
        <f>raw!V72</f>
        <v>1</v>
      </c>
      <c r="BT22">
        <f>raw!V73</f>
        <v>1</v>
      </c>
      <c r="BU22">
        <f>raw!V74</f>
        <v>1</v>
      </c>
      <c r="BV22">
        <f>raw!V75</f>
        <v>1</v>
      </c>
      <c r="BW22">
        <f>raw!V76</f>
        <v>1</v>
      </c>
      <c r="BX22">
        <f>raw!V77</f>
        <v>1</v>
      </c>
      <c r="BY22">
        <f>raw!V78</f>
        <v>1</v>
      </c>
      <c r="BZ22">
        <f>raw!V79</f>
        <v>1</v>
      </c>
      <c r="CA22">
        <f>raw!V80</f>
        <v>1</v>
      </c>
      <c r="CB22">
        <f>raw!V81</f>
        <v>1</v>
      </c>
      <c r="CC22">
        <f>raw!V82</f>
        <v>1</v>
      </c>
      <c r="CD22">
        <f>raw!V83</f>
        <v>1</v>
      </c>
      <c r="CE22">
        <f>raw!V84</f>
        <v>1</v>
      </c>
      <c r="CF22">
        <f>raw!V85</f>
        <v>1</v>
      </c>
      <c r="CG22">
        <f>raw!V86</f>
        <v>1</v>
      </c>
      <c r="CH22">
        <f>raw!V87</f>
        <v>1</v>
      </c>
      <c r="CI22">
        <f>raw!V88</f>
        <v>1</v>
      </c>
      <c r="CJ22">
        <f>raw!V89</f>
        <v>1</v>
      </c>
      <c r="CK22">
        <f>raw!V90</f>
        <v>1</v>
      </c>
      <c r="CL22">
        <f>raw!V91</f>
        <v>1</v>
      </c>
      <c r="CM22">
        <f>raw!V92</f>
        <v>1</v>
      </c>
      <c r="CN22">
        <f>raw!V93</f>
        <v>1</v>
      </c>
      <c r="CO22">
        <f>raw!V94</f>
        <v>1</v>
      </c>
      <c r="CP22">
        <f>raw!V95</f>
        <v>1</v>
      </c>
      <c r="CQ22">
        <f>raw!V96</f>
        <v>1</v>
      </c>
      <c r="CR22">
        <f>raw!V97</f>
        <v>1</v>
      </c>
      <c r="CS22">
        <f>raw!V98</f>
        <v>1</v>
      </c>
      <c r="CT22">
        <f>raw!V99</f>
        <v>1</v>
      </c>
      <c r="CU22">
        <f>raw!V100</f>
        <v>1</v>
      </c>
      <c r="CV22">
        <f>raw!V101</f>
        <v>1</v>
      </c>
      <c r="CW22">
        <f>raw!V102</f>
        <v>1</v>
      </c>
      <c r="CX22">
        <f>raw!V103</f>
        <v>1</v>
      </c>
      <c r="CY22">
        <f>raw!V104</f>
        <v>1</v>
      </c>
      <c r="CZ22">
        <f>raw!V105</f>
        <v>1</v>
      </c>
      <c r="DA22">
        <f>raw!V106</f>
        <v>1</v>
      </c>
      <c r="DB22">
        <f>raw!V107</f>
        <v>1</v>
      </c>
      <c r="DC22">
        <f>raw!V108</f>
        <v>1</v>
      </c>
      <c r="DD22">
        <f>raw!V109</f>
        <v>1</v>
      </c>
      <c r="DE22">
        <f>raw!V110</f>
        <v>1</v>
      </c>
      <c r="DF22">
        <f>raw!V111</f>
        <v>1</v>
      </c>
      <c r="DG22">
        <f>raw!V112</f>
        <v>1</v>
      </c>
      <c r="DH22">
        <f>raw!V113</f>
        <v>1</v>
      </c>
      <c r="DI22">
        <f>raw!V114</f>
        <v>1</v>
      </c>
      <c r="DJ22">
        <f>raw!V115</f>
        <v>1</v>
      </c>
      <c r="DK22">
        <f>raw!V116</f>
        <v>1</v>
      </c>
      <c r="DL22">
        <f>raw!V117</f>
        <v>1</v>
      </c>
      <c r="DM22">
        <f>raw!V118</f>
        <v>1</v>
      </c>
      <c r="DN22">
        <f>raw!V119</f>
        <v>1</v>
      </c>
      <c r="DO22">
        <f>raw!V120</f>
        <v>1</v>
      </c>
      <c r="DP22">
        <f>raw!V121</f>
        <v>1</v>
      </c>
      <c r="DQ22">
        <f>raw!V122</f>
        <v>1</v>
      </c>
      <c r="DR22">
        <f>raw!V123</f>
        <v>1</v>
      </c>
      <c r="DS22">
        <f>raw!V124</f>
        <v>1</v>
      </c>
      <c r="DT22">
        <f>raw!V125</f>
        <v>1</v>
      </c>
      <c r="DU22">
        <f>raw!V126</f>
        <v>1</v>
      </c>
      <c r="DV22">
        <f>raw!V127</f>
        <v>1</v>
      </c>
      <c r="DW22">
        <f>raw!V128</f>
        <v>1</v>
      </c>
      <c r="DX22">
        <f>raw!V129</f>
        <v>1</v>
      </c>
      <c r="DY22">
        <f>raw!V130</f>
        <v>1</v>
      </c>
      <c r="DZ22">
        <f>raw!V131</f>
        <v>1</v>
      </c>
      <c r="EA22">
        <f>raw!V132</f>
        <v>1</v>
      </c>
      <c r="EB22">
        <f>raw!V133</f>
        <v>1</v>
      </c>
      <c r="EC22">
        <f>raw!V134</f>
        <v>1</v>
      </c>
      <c r="ED22">
        <f>raw!V135</f>
        <v>1</v>
      </c>
      <c r="EE22">
        <f>raw!V136</f>
        <v>1</v>
      </c>
      <c r="EF22">
        <f>raw!V137</f>
        <v>1</v>
      </c>
      <c r="EG22">
        <f>raw!V138</f>
        <v>1</v>
      </c>
      <c r="EH22">
        <f>raw!V139</f>
        <v>1</v>
      </c>
      <c r="EI22">
        <f>raw!V140</f>
        <v>1</v>
      </c>
      <c r="EJ22">
        <f>raw!V141</f>
        <v>1</v>
      </c>
      <c r="EK22">
        <f>raw!V142</f>
        <v>1</v>
      </c>
      <c r="EL22">
        <f>raw!V143</f>
        <v>1</v>
      </c>
      <c r="EM22">
        <f>raw!V144</f>
        <v>1</v>
      </c>
      <c r="EN22">
        <f>raw!V145</f>
        <v>1</v>
      </c>
      <c r="EO22">
        <f>raw!V146</f>
        <v>1</v>
      </c>
      <c r="EP22">
        <f>raw!V147</f>
        <v>1</v>
      </c>
      <c r="EQ22">
        <f>raw!V148</f>
        <v>1</v>
      </c>
      <c r="ER22">
        <f>raw!V149</f>
        <v>1</v>
      </c>
      <c r="ES22">
        <f>raw!V150</f>
        <v>1</v>
      </c>
      <c r="ET22">
        <f>raw!V151</f>
        <v>1</v>
      </c>
      <c r="EU22">
        <f>raw!V152</f>
        <v>1</v>
      </c>
      <c r="EV22">
        <f>raw!V153</f>
        <v>1</v>
      </c>
      <c r="EW22">
        <f>raw!V154</f>
        <v>1</v>
      </c>
      <c r="EX22">
        <f>raw!V155</f>
        <v>1</v>
      </c>
      <c r="EY22">
        <f>raw!V156</f>
        <v>1</v>
      </c>
      <c r="EZ22">
        <f>raw!V157</f>
        <v>1</v>
      </c>
      <c r="FA22">
        <f>raw!V158</f>
        <v>1</v>
      </c>
      <c r="FB22">
        <f>raw!V159</f>
        <v>1</v>
      </c>
      <c r="FC22">
        <f>raw!V160</f>
        <v>1</v>
      </c>
      <c r="FD22">
        <f>raw!V161</f>
        <v>1</v>
      </c>
      <c r="FE22">
        <f>raw!V162</f>
        <v>1</v>
      </c>
      <c r="FF22">
        <f>raw!V163</f>
        <v>1</v>
      </c>
      <c r="FG22">
        <f>raw!V164</f>
        <v>1</v>
      </c>
      <c r="FH22">
        <f>raw!V165</f>
        <v>1</v>
      </c>
      <c r="FI22">
        <f>raw!V166</f>
        <v>1</v>
      </c>
      <c r="FJ22">
        <f>raw!V167</f>
        <v>1</v>
      </c>
      <c r="FK22">
        <f>raw!V168</f>
        <v>1</v>
      </c>
      <c r="FL22">
        <f>raw!V169</f>
        <v>1</v>
      </c>
      <c r="FM22">
        <f>raw!V170</f>
        <v>1</v>
      </c>
      <c r="FN22">
        <f>raw!V171</f>
        <v>1</v>
      </c>
      <c r="FO22">
        <f>raw!V172</f>
        <v>1</v>
      </c>
      <c r="FP22">
        <f>raw!V173</f>
        <v>1</v>
      </c>
      <c r="FQ22">
        <f>raw!V174</f>
        <v>1</v>
      </c>
      <c r="FR22">
        <f>raw!V175</f>
        <v>1</v>
      </c>
      <c r="FS22">
        <f>raw!V176</f>
        <v>1</v>
      </c>
      <c r="FT22">
        <f>raw!V177</f>
        <v>1</v>
      </c>
      <c r="FU22">
        <f>raw!V178</f>
        <v>1</v>
      </c>
      <c r="FV22">
        <f>raw!V179</f>
        <v>1</v>
      </c>
      <c r="FW22">
        <f>raw!V180</f>
        <v>1</v>
      </c>
      <c r="FX22">
        <f>raw!V181</f>
        <v>1</v>
      </c>
      <c r="FY22">
        <f>raw!V182</f>
        <v>1</v>
      </c>
      <c r="FZ22">
        <f>raw!V183</f>
        <v>1</v>
      </c>
      <c r="GA22">
        <f>raw!V184</f>
        <v>1</v>
      </c>
      <c r="GB22">
        <f>raw!V185</f>
        <v>1</v>
      </c>
      <c r="GC22">
        <f>raw!V186</f>
        <v>1</v>
      </c>
      <c r="GD22">
        <f>raw!V187</f>
        <v>1</v>
      </c>
      <c r="GE22">
        <f>raw!V188</f>
        <v>1</v>
      </c>
      <c r="GF22">
        <f>raw!V189</f>
        <v>1</v>
      </c>
      <c r="GG22">
        <f>raw!V190</f>
        <v>1</v>
      </c>
      <c r="GH22">
        <f>raw!V191</f>
        <v>1</v>
      </c>
      <c r="GI22">
        <f>raw!V192</f>
        <v>1</v>
      </c>
      <c r="GJ22">
        <f>raw!V193</f>
        <v>1</v>
      </c>
      <c r="GK22">
        <f>raw!V194</f>
        <v>1</v>
      </c>
      <c r="GL22">
        <f>raw!V195</f>
        <v>1</v>
      </c>
      <c r="GM22">
        <f>raw!V196</f>
        <v>1</v>
      </c>
      <c r="GN22">
        <f>raw!V197</f>
        <v>1</v>
      </c>
      <c r="GO22">
        <f>raw!V198</f>
        <v>1</v>
      </c>
      <c r="GP22">
        <f>raw!V199</f>
        <v>1</v>
      </c>
      <c r="GQ22">
        <f>raw!V200</f>
        <v>1</v>
      </c>
      <c r="GR22">
        <f>raw!V201</f>
        <v>1</v>
      </c>
      <c r="GS22">
        <f>raw!V202</f>
        <v>1</v>
      </c>
      <c r="GT22">
        <f>raw!V203</f>
        <v>1</v>
      </c>
      <c r="GU22">
        <f>raw!V204</f>
        <v>1</v>
      </c>
      <c r="GV22">
        <f>raw!V205</f>
        <v>1</v>
      </c>
      <c r="GW22">
        <f>raw!V206</f>
        <v>1</v>
      </c>
      <c r="GX22">
        <f>raw!V207</f>
        <v>1</v>
      </c>
      <c r="GY22">
        <f>raw!V208</f>
        <v>1</v>
      </c>
      <c r="GZ22">
        <f>raw!V209</f>
        <v>1</v>
      </c>
      <c r="HA22">
        <f>raw!V210</f>
        <v>1</v>
      </c>
      <c r="HB22">
        <f>raw!V211</f>
        <v>1</v>
      </c>
      <c r="HC22">
        <f>raw!V212</f>
        <v>1</v>
      </c>
      <c r="HD22">
        <f>raw!V213</f>
        <v>1</v>
      </c>
      <c r="HE22">
        <f>raw!V214</f>
        <v>1</v>
      </c>
      <c r="HF22">
        <f>raw!V215</f>
        <v>1</v>
      </c>
      <c r="HG22">
        <f>raw!V216</f>
        <v>1</v>
      </c>
      <c r="HH22">
        <f>raw!V217</f>
        <v>1</v>
      </c>
      <c r="HI22">
        <f>raw!V218</f>
        <v>1</v>
      </c>
      <c r="HJ22">
        <f>raw!V219</f>
        <v>1</v>
      </c>
      <c r="HK22">
        <f>raw!V220</f>
        <v>0</v>
      </c>
      <c r="HL22">
        <f>raw!V221</f>
        <v>0</v>
      </c>
      <c r="HM22">
        <f>raw!V222</f>
        <v>0</v>
      </c>
      <c r="HN22">
        <f>raw!V223</f>
        <v>0</v>
      </c>
      <c r="HO22">
        <f>raw!V224</f>
        <v>0</v>
      </c>
      <c r="HP22">
        <f>raw!V225</f>
        <v>0</v>
      </c>
      <c r="HQ22">
        <f>raw!V226</f>
        <v>0</v>
      </c>
      <c r="HR22">
        <f>raw!V227</f>
        <v>0</v>
      </c>
      <c r="HS22">
        <f>raw!V228</f>
        <v>0</v>
      </c>
      <c r="HT22">
        <f>raw!V229</f>
        <v>0</v>
      </c>
      <c r="HU22">
        <f>raw!V230</f>
        <v>0</v>
      </c>
      <c r="HV22">
        <f>raw!V231</f>
        <v>0</v>
      </c>
      <c r="HW22">
        <f>raw!V232</f>
        <v>0</v>
      </c>
      <c r="HX22">
        <f>raw!V233</f>
        <v>0</v>
      </c>
      <c r="HY22">
        <f>raw!V234</f>
        <v>0</v>
      </c>
      <c r="HZ22">
        <f>raw!V235</f>
        <v>0</v>
      </c>
      <c r="IA22">
        <f>raw!V236</f>
        <v>0</v>
      </c>
      <c r="IB22">
        <f>raw!V237</f>
        <v>0</v>
      </c>
      <c r="IC22">
        <f>raw!V238</f>
        <v>0</v>
      </c>
      <c r="ID22">
        <f>raw!V239</f>
        <v>0</v>
      </c>
      <c r="IE22">
        <f>raw!V240</f>
        <v>0</v>
      </c>
      <c r="IF22">
        <f>raw!V241</f>
        <v>0</v>
      </c>
      <c r="IG22">
        <f>raw!V242</f>
        <v>0</v>
      </c>
      <c r="IH22">
        <f>raw!V243</f>
        <v>0</v>
      </c>
    </row>
    <row r="26" spans="1:242" x14ac:dyDescent="0.3">
      <c r="DY26" t="s">
        <v>716</v>
      </c>
      <c r="DZ26" t="s">
        <v>207</v>
      </c>
      <c r="EA26" t="s">
        <v>208</v>
      </c>
      <c r="EB26" t="s">
        <v>1936</v>
      </c>
      <c r="EC26" t="s">
        <v>1937</v>
      </c>
    </row>
    <row r="27" spans="1:242" x14ac:dyDescent="0.3">
      <c r="DY27" t="s">
        <v>717</v>
      </c>
      <c r="DZ27" t="s">
        <v>209</v>
      </c>
      <c r="EA27" t="s">
        <v>210</v>
      </c>
      <c r="EB27" t="s">
        <v>1938</v>
      </c>
      <c r="EC27" t="s">
        <v>1939</v>
      </c>
    </row>
    <row r="28" spans="1:242" x14ac:dyDescent="0.3">
      <c r="DY28" t="s">
        <v>718</v>
      </c>
      <c r="DZ28" t="s">
        <v>211</v>
      </c>
      <c r="EA28" t="s">
        <v>212</v>
      </c>
      <c r="EB28" t="s">
        <v>1940</v>
      </c>
      <c r="EC28" t="s">
        <v>1941</v>
      </c>
    </row>
    <row r="29" spans="1:242" x14ac:dyDescent="0.3">
      <c r="DY29" t="s">
        <v>719</v>
      </c>
      <c r="DZ29" t="s">
        <v>213</v>
      </c>
      <c r="EA29" t="s">
        <v>214</v>
      </c>
      <c r="EB29" t="s">
        <v>1942</v>
      </c>
      <c r="EC29" t="s">
        <v>1943</v>
      </c>
    </row>
    <row r="30" spans="1:242" x14ac:dyDescent="0.3">
      <c r="DY30" t="s">
        <v>720</v>
      </c>
      <c r="DZ30" t="s">
        <v>215</v>
      </c>
      <c r="EA30" t="s">
        <v>216</v>
      </c>
      <c r="EB30" t="s">
        <v>1944</v>
      </c>
      <c r="EC30" t="s">
        <v>1945</v>
      </c>
    </row>
    <row r="31" spans="1:242" x14ac:dyDescent="0.3">
      <c r="DY31" t="s">
        <v>721</v>
      </c>
      <c r="DZ31" t="s">
        <v>217</v>
      </c>
      <c r="EA31" t="s">
        <v>218</v>
      </c>
      <c r="EB31" t="s">
        <v>1946</v>
      </c>
      <c r="EC31" t="s">
        <v>1947</v>
      </c>
    </row>
    <row r="32" spans="1:242" x14ac:dyDescent="0.3">
      <c r="DY32" t="s">
        <v>722</v>
      </c>
      <c r="DZ32" t="s">
        <v>219</v>
      </c>
      <c r="EA32" t="s">
        <v>220</v>
      </c>
      <c r="EB32" t="s">
        <v>1948</v>
      </c>
      <c r="EC32" t="s">
        <v>1949</v>
      </c>
    </row>
    <row r="33" spans="129:133" x14ac:dyDescent="0.3">
      <c r="DY33" t="s">
        <v>723</v>
      </c>
      <c r="DZ33" t="s">
        <v>221</v>
      </c>
      <c r="EA33" t="s">
        <v>222</v>
      </c>
      <c r="EB33" t="s">
        <v>1950</v>
      </c>
      <c r="EC33" t="s">
        <v>1951</v>
      </c>
    </row>
    <row r="34" spans="129:133" x14ac:dyDescent="0.3">
      <c r="DY34" t="s">
        <v>724</v>
      </c>
      <c r="DZ34" t="s">
        <v>223</v>
      </c>
      <c r="EA34" t="s">
        <v>224</v>
      </c>
      <c r="EB34" t="s">
        <v>1952</v>
      </c>
      <c r="EC34" t="s">
        <v>1953</v>
      </c>
    </row>
    <row r="35" spans="129:133" x14ac:dyDescent="0.3">
      <c r="DY35" t="s">
        <v>725</v>
      </c>
      <c r="DZ35" t="s">
        <v>225</v>
      </c>
      <c r="EA35" t="s">
        <v>226</v>
      </c>
      <c r="EB35" t="s">
        <v>1954</v>
      </c>
      <c r="EC35" t="s">
        <v>1955</v>
      </c>
    </row>
    <row r="36" spans="129:133" x14ac:dyDescent="0.3">
      <c r="DY36" t="s">
        <v>726</v>
      </c>
      <c r="DZ36" t="s">
        <v>227</v>
      </c>
      <c r="EA36" t="s">
        <v>228</v>
      </c>
      <c r="EB36" t="s">
        <v>1956</v>
      </c>
      <c r="EC36" t="s">
        <v>1957</v>
      </c>
    </row>
    <row r="37" spans="129:133" x14ac:dyDescent="0.3">
      <c r="DY37" t="s">
        <v>727</v>
      </c>
      <c r="DZ37" t="s">
        <v>229</v>
      </c>
      <c r="EA37" t="s">
        <v>230</v>
      </c>
      <c r="EB37" t="s">
        <v>1958</v>
      </c>
      <c r="EC37" t="s">
        <v>1959</v>
      </c>
    </row>
    <row r="38" spans="129:133" x14ac:dyDescent="0.3">
      <c r="DY38" t="s">
        <v>728</v>
      </c>
      <c r="DZ38" t="s">
        <v>231</v>
      </c>
      <c r="EA38" t="s">
        <v>232</v>
      </c>
      <c r="EB38" t="s">
        <v>1960</v>
      </c>
      <c r="EC38" t="s">
        <v>1961</v>
      </c>
    </row>
    <row r="39" spans="129:133" x14ac:dyDescent="0.3">
      <c r="DY39" t="s">
        <v>729</v>
      </c>
      <c r="DZ39" t="s">
        <v>233</v>
      </c>
      <c r="EA39" t="s">
        <v>234</v>
      </c>
      <c r="EB39" t="s">
        <v>1962</v>
      </c>
      <c r="EC39" t="s">
        <v>1963</v>
      </c>
    </row>
    <row r="40" spans="129:133" x14ac:dyDescent="0.3">
      <c r="DY40" t="s">
        <v>730</v>
      </c>
      <c r="DZ40" t="s">
        <v>235</v>
      </c>
      <c r="EA40" t="s">
        <v>236</v>
      </c>
      <c r="EB40" t="s">
        <v>1964</v>
      </c>
      <c r="EC40" t="s">
        <v>1965</v>
      </c>
    </row>
    <row r="41" spans="129:133" x14ac:dyDescent="0.3">
      <c r="DY41" t="s">
        <v>731</v>
      </c>
      <c r="DZ41" t="s">
        <v>237</v>
      </c>
      <c r="EA41" t="s">
        <v>238</v>
      </c>
      <c r="EB41" t="s">
        <v>1966</v>
      </c>
      <c r="EC41" t="s">
        <v>1967</v>
      </c>
    </row>
    <row r="42" spans="129:133" x14ac:dyDescent="0.3">
      <c r="DY42" t="s">
        <v>732</v>
      </c>
      <c r="DZ42" t="s">
        <v>239</v>
      </c>
      <c r="EA42" t="s">
        <v>240</v>
      </c>
      <c r="EB42" t="s">
        <v>1968</v>
      </c>
      <c r="EC42" t="s">
        <v>1969</v>
      </c>
    </row>
    <row r="43" spans="129:133" x14ac:dyDescent="0.3">
      <c r="DY43" t="s">
        <v>733</v>
      </c>
      <c r="DZ43" t="s">
        <v>241</v>
      </c>
      <c r="EA43" t="s">
        <v>242</v>
      </c>
      <c r="EB43" t="s">
        <v>1970</v>
      </c>
      <c r="EC43" t="s">
        <v>1971</v>
      </c>
    </row>
    <row r="44" spans="129:133" x14ac:dyDescent="0.3">
      <c r="DY44" t="s">
        <v>734</v>
      </c>
      <c r="DZ44" t="s">
        <v>243</v>
      </c>
      <c r="EA44" t="s">
        <v>244</v>
      </c>
      <c r="EB44" t="s">
        <v>1972</v>
      </c>
      <c r="EC44" t="s">
        <v>1973</v>
      </c>
    </row>
    <row r="45" spans="129:133" x14ac:dyDescent="0.3">
      <c r="DY45" t="s">
        <v>735</v>
      </c>
      <c r="DZ45" t="s">
        <v>245</v>
      </c>
      <c r="EA45" t="s">
        <v>246</v>
      </c>
      <c r="EB45" t="s">
        <v>1974</v>
      </c>
      <c r="EC45" t="s">
        <v>1975</v>
      </c>
    </row>
    <row r="46" spans="129:133" x14ac:dyDescent="0.3">
      <c r="DY46" t="s">
        <v>736</v>
      </c>
      <c r="DZ46" t="s">
        <v>247</v>
      </c>
      <c r="EA46" t="s">
        <v>248</v>
      </c>
      <c r="EB46" t="s">
        <v>1976</v>
      </c>
      <c r="EC46" t="s">
        <v>1977</v>
      </c>
    </row>
    <row r="47" spans="129:133" x14ac:dyDescent="0.3">
      <c r="DY47" t="s">
        <v>737</v>
      </c>
      <c r="DZ47" t="s">
        <v>249</v>
      </c>
      <c r="EA47" t="s">
        <v>250</v>
      </c>
      <c r="EB47" t="s">
        <v>1978</v>
      </c>
      <c r="EC47" t="s">
        <v>1979</v>
      </c>
    </row>
    <row r="48" spans="129:133" x14ac:dyDescent="0.3">
      <c r="DY48" t="s">
        <v>738</v>
      </c>
      <c r="DZ48" t="s">
        <v>251</v>
      </c>
      <c r="EA48" t="s">
        <v>252</v>
      </c>
      <c r="EB48" t="s">
        <v>1980</v>
      </c>
      <c r="EC48" t="s">
        <v>1981</v>
      </c>
    </row>
    <row r="49" spans="1:133" x14ac:dyDescent="0.3">
      <c r="DY49" t="s">
        <v>739</v>
      </c>
      <c r="DZ49" t="s">
        <v>253</v>
      </c>
      <c r="EA49" t="s">
        <v>254</v>
      </c>
      <c r="EB49" t="s">
        <v>1982</v>
      </c>
      <c r="EC49" t="s">
        <v>1983</v>
      </c>
    </row>
    <row r="50" spans="1:133" x14ac:dyDescent="0.3">
      <c r="A50" t="s">
        <v>2738</v>
      </c>
      <c r="B50" t="s">
        <v>2739</v>
      </c>
      <c r="C50" t="s">
        <v>2740</v>
      </c>
      <c r="D50" t="s">
        <v>2741</v>
      </c>
      <c r="E50" t="s">
        <v>2742</v>
      </c>
      <c r="F50" t="s">
        <v>2743</v>
      </c>
      <c r="G50" t="s">
        <v>2744</v>
      </c>
      <c r="H50" t="s">
        <v>2745</v>
      </c>
      <c r="I50" t="s">
        <v>2746</v>
      </c>
      <c r="J50" t="s">
        <v>716</v>
      </c>
      <c r="K50" t="s">
        <v>207</v>
      </c>
      <c r="L50" t="s">
        <v>208</v>
      </c>
      <c r="M50" t="s">
        <v>1936</v>
      </c>
      <c r="N50" t="s">
        <v>1937</v>
      </c>
      <c r="O50" t="s">
        <v>2747</v>
      </c>
      <c r="P50" t="s">
        <v>2748</v>
      </c>
      <c r="Q50" t="s">
        <v>2749</v>
      </c>
      <c r="R50" t="s">
        <v>2750</v>
      </c>
      <c r="S50" t="s">
        <v>2751</v>
      </c>
      <c r="T50" t="s">
        <v>2752</v>
      </c>
      <c r="U50" t="s">
        <v>2753</v>
      </c>
      <c r="V50" t="s">
        <v>2754</v>
      </c>
      <c r="DY50" t="s">
        <v>740</v>
      </c>
      <c r="DZ50" t="s">
        <v>255</v>
      </c>
      <c r="EA50" t="s">
        <v>256</v>
      </c>
      <c r="EB50" t="s">
        <v>1984</v>
      </c>
      <c r="EC50" t="s">
        <v>1985</v>
      </c>
    </row>
    <row r="51" spans="1:133" x14ac:dyDescent="0.3">
      <c r="A51" t="s">
        <v>2755</v>
      </c>
      <c r="B51" t="s">
        <v>2756</v>
      </c>
      <c r="C51" t="s">
        <v>2757</v>
      </c>
      <c r="D51" t="s">
        <v>2758</v>
      </c>
      <c r="E51" t="s">
        <v>2759</v>
      </c>
      <c r="F51" t="s">
        <v>2760</v>
      </c>
      <c r="G51" t="s">
        <v>2761</v>
      </c>
      <c r="H51" t="s">
        <v>2762</v>
      </c>
      <c r="I51" t="s">
        <v>2763</v>
      </c>
      <c r="J51" t="s">
        <v>717</v>
      </c>
      <c r="K51" t="s">
        <v>209</v>
      </c>
      <c r="L51" t="s">
        <v>210</v>
      </c>
      <c r="M51" t="s">
        <v>1938</v>
      </c>
      <c r="N51" t="s">
        <v>1939</v>
      </c>
      <c r="O51" t="s">
        <v>2764</v>
      </c>
      <c r="P51" t="s">
        <v>2765</v>
      </c>
      <c r="Q51" t="s">
        <v>2766</v>
      </c>
      <c r="R51" t="s">
        <v>2767</v>
      </c>
      <c r="S51" t="s">
        <v>2768</v>
      </c>
      <c r="T51" t="s">
        <v>2769</v>
      </c>
      <c r="U51" t="s">
        <v>2770</v>
      </c>
      <c r="V51" t="s">
        <v>2771</v>
      </c>
      <c r="DY51" t="s">
        <v>741</v>
      </c>
      <c r="DZ51" t="s">
        <v>257</v>
      </c>
      <c r="EA51" t="s">
        <v>258</v>
      </c>
      <c r="EB51" t="s">
        <v>1986</v>
      </c>
      <c r="EC51" t="s">
        <v>1987</v>
      </c>
    </row>
    <row r="52" spans="1:133" x14ac:dyDescent="0.3">
      <c r="A52" t="s">
        <v>2772</v>
      </c>
      <c r="B52" t="s">
        <v>2773</v>
      </c>
      <c r="C52" t="s">
        <v>2774</v>
      </c>
      <c r="D52" t="s">
        <v>2775</v>
      </c>
      <c r="E52" t="s">
        <v>2776</v>
      </c>
      <c r="F52" t="s">
        <v>2777</v>
      </c>
      <c r="G52" t="s">
        <v>2778</v>
      </c>
      <c r="H52" t="s">
        <v>2779</v>
      </c>
      <c r="I52" t="s">
        <v>2780</v>
      </c>
      <c r="J52" t="s">
        <v>718</v>
      </c>
      <c r="K52" t="s">
        <v>211</v>
      </c>
      <c r="L52" t="s">
        <v>212</v>
      </c>
      <c r="M52" t="s">
        <v>1940</v>
      </c>
      <c r="N52" t="s">
        <v>1941</v>
      </c>
      <c r="O52" t="s">
        <v>2781</v>
      </c>
      <c r="P52" t="s">
        <v>2782</v>
      </c>
      <c r="Q52" t="s">
        <v>2783</v>
      </c>
      <c r="R52" t="s">
        <v>2784</v>
      </c>
      <c r="S52" t="s">
        <v>2785</v>
      </c>
      <c r="T52" t="s">
        <v>2786</v>
      </c>
      <c r="U52" t="s">
        <v>2787</v>
      </c>
      <c r="V52" t="s">
        <v>2788</v>
      </c>
      <c r="DY52" t="s">
        <v>742</v>
      </c>
      <c r="DZ52" t="s">
        <v>259</v>
      </c>
      <c r="EA52" t="s">
        <v>260</v>
      </c>
      <c r="EB52" t="s">
        <v>1988</v>
      </c>
      <c r="EC52" t="s">
        <v>1989</v>
      </c>
    </row>
    <row r="53" spans="1:133" x14ac:dyDescent="0.3">
      <c r="A53" t="s">
        <v>2789</v>
      </c>
      <c r="B53" t="s">
        <v>2790</v>
      </c>
      <c r="C53" t="s">
        <v>2791</v>
      </c>
      <c r="D53" t="s">
        <v>2792</v>
      </c>
      <c r="E53" t="s">
        <v>2793</v>
      </c>
      <c r="F53" t="s">
        <v>2794</v>
      </c>
      <c r="G53" t="s">
        <v>2795</v>
      </c>
      <c r="H53" t="s">
        <v>2796</v>
      </c>
      <c r="I53" t="s">
        <v>2797</v>
      </c>
      <c r="J53" t="s">
        <v>719</v>
      </c>
      <c r="K53" t="s">
        <v>213</v>
      </c>
      <c r="L53" t="s">
        <v>214</v>
      </c>
      <c r="M53" t="s">
        <v>1942</v>
      </c>
      <c r="N53" t="s">
        <v>1943</v>
      </c>
      <c r="O53" t="s">
        <v>2798</v>
      </c>
      <c r="P53" t="s">
        <v>2799</v>
      </c>
      <c r="Q53" t="s">
        <v>2800</v>
      </c>
      <c r="R53" t="s">
        <v>2801</v>
      </c>
      <c r="S53" t="s">
        <v>2802</v>
      </c>
      <c r="T53" t="s">
        <v>2803</v>
      </c>
      <c r="U53" t="s">
        <v>2804</v>
      </c>
      <c r="V53" t="s">
        <v>2805</v>
      </c>
      <c r="DY53" t="s">
        <v>743</v>
      </c>
      <c r="DZ53" t="s">
        <v>261</v>
      </c>
      <c r="EA53" t="s">
        <v>262</v>
      </c>
      <c r="EB53" t="s">
        <v>1990</v>
      </c>
      <c r="EC53" t="s">
        <v>1991</v>
      </c>
    </row>
    <row r="54" spans="1:133" x14ac:dyDescent="0.3">
      <c r="A54" t="s">
        <v>2806</v>
      </c>
      <c r="B54" t="s">
        <v>2807</v>
      </c>
      <c r="C54" t="s">
        <v>2808</v>
      </c>
      <c r="D54" t="s">
        <v>2809</v>
      </c>
      <c r="E54" t="s">
        <v>2810</v>
      </c>
      <c r="F54" t="s">
        <v>2811</v>
      </c>
      <c r="G54" t="s">
        <v>2812</v>
      </c>
      <c r="H54" t="s">
        <v>2813</v>
      </c>
      <c r="I54" t="s">
        <v>2814</v>
      </c>
      <c r="J54" t="s">
        <v>720</v>
      </c>
      <c r="K54" t="s">
        <v>215</v>
      </c>
      <c r="L54" t="s">
        <v>216</v>
      </c>
      <c r="M54" t="s">
        <v>1944</v>
      </c>
      <c r="N54" t="s">
        <v>1945</v>
      </c>
      <c r="O54" t="s">
        <v>2815</v>
      </c>
      <c r="P54" t="s">
        <v>2816</v>
      </c>
      <c r="Q54" t="s">
        <v>2817</v>
      </c>
      <c r="R54" t="s">
        <v>2818</v>
      </c>
      <c r="S54" t="s">
        <v>2819</v>
      </c>
      <c r="T54" t="s">
        <v>2820</v>
      </c>
      <c r="U54" t="s">
        <v>2821</v>
      </c>
      <c r="V54" t="s">
        <v>2822</v>
      </c>
      <c r="DY54" t="s">
        <v>744</v>
      </c>
      <c r="DZ54" t="s">
        <v>263</v>
      </c>
      <c r="EA54" t="s">
        <v>264</v>
      </c>
      <c r="EB54" t="s">
        <v>1992</v>
      </c>
      <c r="EC54" t="s">
        <v>1993</v>
      </c>
    </row>
    <row r="55" spans="1:133" x14ac:dyDescent="0.3">
      <c r="A55" t="s">
        <v>2823</v>
      </c>
      <c r="B55" t="s">
        <v>2824</v>
      </c>
      <c r="C55" t="s">
        <v>2825</v>
      </c>
      <c r="D55" t="s">
        <v>2826</v>
      </c>
      <c r="E55" t="s">
        <v>2827</v>
      </c>
      <c r="F55" t="s">
        <v>2828</v>
      </c>
      <c r="G55" t="s">
        <v>2829</v>
      </c>
      <c r="H55" t="s">
        <v>2830</v>
      </c>
      <c r="I55" t="s">
        <v>2831</v>
      </c>
      <c r="J55" t="s">
        <v>721</v>
      </c>
      <c r="K55" t="s">
        <v>217</v>
      </c>
      <c r="L55" t="s">
        <v>218</v>
      </c>
      <c r="M55" t="s">
        <v>1946</v>
      </c>
      <c r="N55" t="s">
        <v>1947</v>
      </c>
      <c r="O55" t="s">
        <v>2832</v>
      </c>
      <c r="P55" t="s">
        <v>2833</v>
      </c>
      <c r="Q55" t="s">
        <v>2834</v>
      </c>
      <c r="R55" t="s">
        <v>2835</v>
      </c>
      <c r="S55" t="s">
        <v>2836</v>
      </c>
      <c r="T55" t="s">
        <v>2837</v>
      </c>
      <c r="U55" t="s">
        <v>2838</v>
      </c>
      <c r="V55" t="s">
        <v>2839</v>
      </c>
      <c r="DY55" t="s">
        <v>745</v>
      </c>
      <c r="DZ55" t="s">
        <v>265</v>
      </c>
      <c r="EA55" t="s">
        <v>266</v>
      </c>
      <c r="EB55" t="s">
        <v>1994</v>
      </c>
      <c r="EC55" t="s">
        <v>1995</v>
      </c>
    </row>
    <row r="56" spans="1:133" x14ac:dyDescent="0.3">
      <c r="A56" t="s">
        <v>2840</v>
      </c>
      <c r="B56" t="s">
        <v>2841</v>
      </c>
      <c r="C56" t="s">
        <v>2842</v>
      </c>
      <c r="D56" t="s">
        <v>2843</v>
      </c>
      <c r="E56" t="s">
        <v>2844</v>
      </c>
      <c r="F56" t="s">
        <v>2845</v>
      </c>
      <c r="G56" t="s">
        <v>2846</v>
      </c>
      <c r="H56" t="s">
        <v>2847</v>
      </c>
      <c r="I56" t="s">
        <v>2848</v>
      </c>
      <c r="J56" t="s">
        <v>722</v>
      </c>
      <c r="K56" t="s">
        <v>219</v>
      </c>
      <c r="L56" t="s">
        <v>220</v>
      </c>
      <c r="M56" t="s">
        <v>1948</v>
      </c>
      <c r="N56" t="s">
        <v>1949</v>
      </c>
      <c r="O56" t="s">
        <v>2849</v>
      </c>
      <c r="P56" t="s">
        <v>2850</v>
      </c>
      <c r="Q56" t="s">
        <v>2851</v>
      </c>
      <c r="R56" t="s">
        <v>2852</v>
      </c>
      <c r="S56" t="s">
        <v>2853</v>
      </c>
      <c r="T56" t="s">
        <v>2854</v>
      </c>
      <c r="U56" t="s">
        <v>2855</v>
      </c>
      <c r="V56" t="s">
        <v>2856</v>
      </c>
      <c r="DY56" t="s">
        <v>746</v>
      </c>
      <c r="DZ56" t="s">
        <v>267</v>
      </c>
      <c r="EA56" t="s">
        <v>268</v>
      </c>
      <c r="EB56" t="s">
        <v>1996</v>
      </c>
      <c r="EC56" t="s">
        <v>1997</v>
      </c>
    </row>
    <row r="57" spans="1:133" x14ac:dyDescent="0.3">
      <c r="A57" t="s">
        <v>2857</v>
      </c>
      <c r="B57" t="s">
        <v>2858</v>
      </c>
      <c r="C57" t="s">
        <v>2859</v>
      </c>
      <c r="D57" t="s">
        <v>2860</v>
      </c>
      <c r="E57" t="s">
        <v>2861</v>
      </c>
      <c r="F57" t="s">
        <v>2862</v>
      </c>
      <c r="G57" t="s">
        <v>2863</v>
      </c>
      <c r="H57" t="s">
        <v>2864</v>
      </c>
      <c r="I57" t="s">
        <v>2865</v>
      </c>
      <c r="J57" t="s">
        <v>723</v>
      </c>
      <c r="K57" t="s">
        <v>221</v>
      </c>
      <c r="L57" t="s">
        <v>222</v>
      </c>
      <c r="M57" t="s">
        <v>1950</v>
      </c>
      <c r="N57" t="s">
        <v>1951</v>
      </c>
      <c r="O57" t="s">
        <v>2866</v>
      </c>
      <c r="P57" t="s">
        <v>2867</v>
      </c>
      <c r="Q57" t="s">
        <v>2868</v>
      </c>
      <c r="R57" t="s">
        <v>2869</v>
      </c>
      <c r="S57" t="s">
        <v>2870</v>
      </c>
      <c r="T57" t="s">
        <v>2871</v>
      </c>
      <c r="U57" t="s">
        <v>2872</v>
      </c>
      <c r="V57" t="s">
        <v>2873</v>
      </c>
      <c r="DY57" t="s">
        <v>747</v>
      </c>
      <c r="DZ57" t="s">
        <v>269</v>
      </c>
      <c r="EA57" t="s">
        <v>270</v>
      </c>
      <c r="EB57" t="s">
        <v>1998</v>
      </c>
      <c r="EC57" t="s">
        <v>1999</v>
      </c>
    </row>
    <row r="58" spans="1:133" x14ac:dyDescent="0.3">
      <c r="A58" t="s">
        <v>2874</v>
      </c>
      <c r="B58" t="s">
        <v>2875</v>
      </c>
      <c r="C58" t="s">
        <v>2876</v>
      </c>
      <c r="D58" t="s">
        <v>2877</v>
      </c>
      <c r="E58" t="s">
        <v>2878</v>
      </c>
      <c r="F58" t="s">
        <v>2879</v>
      </c>
      <c r="G58" t="s">
        <v>2880</v>
      </c>
      <c r="H58" t="s">
        <v>2881</v>
      </c>
      <c r="I58" t="s">
        <v>2882</v>
      </c>
      <c r="J58" t="s">
        <v>724</v>
      </c>
      <c r="K58" t="s">
        <v>223</v>
      </c>
      <c r="L58" t="s">
        <v>224</v>
      </c>
      <c r="M58" t="s">
        <v>1952</v>
      </c>
      <c r="N58" t="s">
        <v>1953</v>
      </c>
      <c r="O58" t="s">
        <v>2883</v>
      </c>
      <c r="P58" t="s">
        <v>2884</v>
      </c>
      <c r="Q58" t="s">
        <v>2885</v>
      </c>
      <c r="R58" t="s">
        <v>2886</v>
      </c>
      <c r="S58" t="s">
        <v>2887</v>
      </c>
      <c r="T58" t="s">
        <v>2888</v>
      </c>
      <c r="U58" t="s">
        <v>2889</v>
      </c>
      <c r="V58" t="s">
        <v>2890</v>
      </c>
      <c r="DY58" t="s">
        <v>748</v>
      </c>
      <c r="DZ58" t="s">
        <v>271</v>
      </c>
      <c r="EA58" t="s">
        <v>272</v>
      </c>
      <c r="EB58" t="s">
        <v>2000</v>
      </c>
      <c r="EC58" t="s">
        <v>2001</v>
      </c>
    </row>
    <row r="59" spans="1:133" x14ac:dyDescent="0.3">
      <c r="A59" t="s">
        <v>2891</v>
      </c>
      <c r="B59" t="s">
        <v>2892</v>
      </c>
      <c r="C59" t="s">
        <v>2893</v>
      </c>
      <c r="D59" t="s">
        <v>2894</v>
      </c>
      <c r="E59" t="s">
        <v>2895</v>
      </c>
      <c r="F59" t="s">
        <v>2896</v>
      </c>
      <c r="G59" t="s">
        <v>2897</v>
      </c>
      <c r="H59" t="s">
        <v>2898</v>
      </c>
      <c r="I59" t="s">
        <v>2899</v>
      </c>
      <c r="J59" t="s">
        <v>725</v>
      </c>
      <c r="K59" t="s">
        <v>225</v>
      </c>
      <c r="L59" t="s">
        <v>226</v>
      </c>
      <c r="M59" t="s">
        <v>1954</v>
      </c>
      <c r="N59" t="s">
        <v>1955</v>
      </c>
      <c r="O59" t="s">
        <v>2900</v>
      </c>
      <c r="P59" t="s">
        <v>2901</v>
      </c>
      <c r="Q59" t="s">
        <v>2902</v>
      </c>
      <c r="R59" t="s">
        <v>2903</v>
      </c>
      <c r="S59" t="s">
        <v>2904</v>
      </c>
      <c r="T59" t="s">
        <v>2905</v>
      </c>
      <c r="U59" t="s">
        <v>2906</v>
      </c>
      <c r="V59" t="s">
        <v>2907</v>
      </c>
      <c r="DY59" t="s">
        <v>749</v>
      </c>
      <c r="DZ59" t="s">
        <v>273</v>
      </c>
      <c r="EA59" t="s">
        <v>274</v>
      </c>
      <c r="EB59" t="s">
        <v>2002</v>
      </c>
      <c r="EC59" t="s">
        <v>2003</v>
      </c>
    </row>
    <row r="60" spans="1:133" x14ac:dyDescent="0.3">
      <c r="A60" t="s">
        <v>2908</v>
      </c>
      <c r="B60" t="s">
        <v>2909</v>
      </c>
      <c r="C60" t="s">
        <v>2910</v>
      </c>
      <c r="D60" t="s">
        <v>2911</v>
      </c>
      <c r="E60" t="s">
        <v>2912</v>
      </c>
      <c r="F60" t="s">
        <v>2913</v>
      </c>
      <c r="G60" t="s">
        <v>2914</v>
      </c>
      <c r="H60" t="s">
        <v>2915</v>
      </c>
      <c r="I60" t="s">
        <v>2916</v>
      </c>
      <c r="J60" t="s">
        <v>726</v>
      </c>
      <c r="K60" t="s">
        <v>227</v>
      </c>
      <c r="L60" t="s">
        <v>228</v>
      </c>
      <c r="M60" t="s">
        <v>1956</v>
      </c>
      <c r="N60" t="s">
        <v>1957</v>
      </c>
      <c r="O60" t="s">
        <v>2917</v>
      </c>
      <c r="P60" t="s">
        <v>2918</v>
      </c>
      <c r="Q60" t="s">
        <v>2919</v>
      </c>
      <c r="R60" t="s">
        <v>2920</v>
      </c>
      <c r="S60" t="s">
        <v>2921</v>
      </c>
      <c r="T60" t="s">
        <v>2922</v>
      </c>
      <c r="U60" t="s">
        <v>2923</v>
      </c>
      <c r="V60" t="s">
        <v>2924</v>
      </c>
      <c r="DY60" t="s">
        <v>750</v>
      </c>
      <c r="DZ60" t="s">
        <v>275</v>
      </c>
      <c r="EA60" t="s">
        <v>276</v>
      </c>
      <c r="EB60" t="s">
        <v>2004</v>
      </c>
      <c r="EC60" t="s">
        <v>2005</v>
      </c>
    </row>
    <row r="61" spans="1:133" x14ac:dyDescent="0.3">
      <c r="A61" t="s">
        <v>2925</v>
      </c>
      <c r="B61" t="s">
        <v>2926</v>
      </c>
      <c r="C61" t="s">
        <v>2927</v>
      </c>
      <c r="D61" t="s">
        <v>2928</v>
      </c>
      <c r="E61" t="s">
        <v>2929</v>
      </c>
      <c r="F61" t="s">
        <v>2930</v>
      </c>
      <c r="G61" t="s">
        <v>2931</v>
      </c>
      <c r="H61" t="s">
        <v>2932</v>
      </c>
      <c r="I61" t="s">
        <v>2933</v>
      </c>
      <c r="J61" t="s">
        <v>727</v>
      </c>
      <c r="K61" t="s">
        <v>229</v>
      </c>
      <c r="L61" t="s">
        <v>230</v>
      </c>
      <c r="M61" t="s">
        <v>1958</v>
      </c>
      <c r="N61" t="s">
        <v>1959</v>
      </c>
      <c r="O61" t="s">
        <v>2934</v>
      </c>
      <c r="P61" t="s">
        <v>2935</v>
      </c>
      <c r="Q61" t="s">
        <v>2936</v>
      </c>
      <c r="R61" t="s">
        <v>2937</v>
      </c>
      <c r="S61" t="s">
        <v>2938</v>
      </c>
      <c r="T61" t="s">
        <v>2939</v>
      </c>
      <c r="U61" t="s">
        <v>2940</v>
      </c>
      <c r="V61" t="s">
        <v>2941</v>
      </c>
      <c r="DY61" t="s">
        <v>751</v>
      </c>
      <c r="DZ61" t="s">
        <v>277</v>
      </c>
      <c r="EA61" t="s">
        <v>278</v>
      </c>
      <c r="EB61" t="s">
        <v>2006</v>
      </c>
      <c r="EC61" t="s">
        <v>2007</v>
      </c>
    </row>
    <row r="62" spans="1:133" x14ac:dyDescent="0.3">
      <c r="A62" t="s">
        <v>2942</v>
      </c>
      <c r="B62" t="s">
        <v>2943</v>
      </c>
      <c r="C62" t="s">
        <v>2944</v>
      </c>
      <c r="D62" t="s">
        <v>2945</v>
      </c>
      <c r="E62" t="s">
        <v>2946</v>
      </c>
      <c r="F62" t="s">
        <v>2947</v>
      </c>
      <c r="G62" t="s">
        <v>2948</v>
      </c>
      <c r="H62" t="s">
        <v>2949</v>
      </c>
      <c r="I62" t="s">
        <v>2950</v>
      </c>
      <c r="J62" t="s">
        <v>728</v>
      </c>
      <c r="K62" t="s">
        <v>231</v>
      </c>
      <c r="L62" t="s">
        <v>232</v>
      </c>
      <c r="M62" t="s">
        <v>1960</v>
      </c>
      <c r="N62" t="s">
        <v>1961</v>
      </c>
      <c r="O62" t="s">
        <v>2951</v>
      </c>
      <c r="P62" t="s">
        <v>2952</v>
      </c>
      <c r="Q62" t="s">
        <v>2953</v>
      </c>
      <c r="R62" t="s">
        <v>2954</v>
      </c>
      <c r="S62" t="s">
        <v>2955</v>
      </c>
      <c r="T62" t="s">
        <v>2956</v>
      </c>
      <c r="U62" t="s">
        <v>2957</v>
      </c>
      <c r="V62" t="s">
        <v>2958</v>
      </c>
      <c r="DY62" t="s">
        <v>752</v>
      </c>
      <c r="DZ62" t="s">
        <v>279</v>
      </c>
      <c r="EA62" t="s">
        <v>280</v>
      </c>
      <c r="EB62" t="s">
        <v>2008</v>
      </c>
      <c r="EC62" t="s">
        <v>2009</v>
      </c>
    </row>
    <row r="63" spans="1:133" x14ac:dyDescent="0.3">
      <c r="A63" t="s">
        <v>2959</v>
      </c>
      <c r="B63" t="s">
        <v>2960</v>
      </c>
      <c r="C63" t="s">
        <v>2961</v>
      </c>
      <c r="D63" t="s">
        <v>2962</v>
      </c>
      <c r="E63" t="s">
        <v>2963</v>
      </c>
      <c r="F63" t="s">
        <v>2964</v>
      </c>
      <c r="G63" t="s">
        <v>2965</v>
      </c>
      <c r="H63" t="s">
        <v>2966</v>
      </c>
      <c r="I63" t="s">
        <v>2967</v>
      </c>
      <c r="J63" t="s">
        <v>729</v>
      </c>
      <c r="K63" t="s">
        <v>233</v>
      </c>
      <c r="L63" t="s">
        <v>234</v>
      </c>
      <c r="M63" t="s">
        <v>1962</v>
      </c>
      <c r="N63" t="s">
        <v>1963</v>
      </c>
      <c r="O63" t="s">
        <v>2968</v>
      </c>
      <c r="P63" t="s">
        <v>2969</v>
      </c>
      <c r="Q63" t="s">
        <v>2970</v>
      </c>
      <c r="R63" t="s">
        <v>2971</v>
      </c>
      <c r="S63" t="s">
        <v>2972</v>
      </c>
      <c r="T63" t="s">
        <v>2973</v>
      </c>
      <c r="U63" t="s">
        <v>2974</v>
      </c>
      <c r="V63" t="s">
        <v>2975</v>
      </c>
      <c r="DY63" t="s">
        <v>753</v>
      </c>
      <c r="DZ63" t="s">
        <v>281</v>
      </c>
      <c r="EA63" t="s">
        <v>282</v>
      </c>
      <c r="EB63" t="s">
        <v>2010</v>
      </c>
      <c r="EC63" t="s">
        <v>2011</v>
      </c>
    </row>
    <row r="64" spans="1:133" x14ac:dyDescent="0.3">
      <c r="A64" t="s">
        <v>2976</v>
      </c>
      <c r="B64" t="s">
        <v>2977</v>
      </c>
      <c r="C64" t="s">
        <v>2978</v>
      </c>
      <c r="D64" t="s">
        <v>2979</v>
      </c>
      <c r="E64" t="s">
        <v>2980</v>
      </c>
      <c r="F64" t="s">
        <v>2981</v>
      </c>
      <c r="G64" t="s">
        <v>2982</v>
      </c>
      <c r="H64" t="s">
        <v>2983</v>
      </c>
      <c r="I64" t="s">
        <v>2984</v>
      </c>
      <c r="J64" t="s">
        <v>730</v>
      </c>
      <c r="K64" t="s">
        <v>235</v>
      </c>
      <c r="L64" t="s">
        <v>236</v>
      </c>
      <c r="M64" t="s">
        <v>1964</v>
      </c>
      <c r="N64" t="s">
        <v>1965</v>
      </c>
      <c r="O64" t="s">
        <v>2985</v>
      </c>
      <c r="P64" t="s">
        <v>2986</v>
      </c>
      <c r="Q64" t="s">
        <v>2987</v>
      </c>
      <c r="R64" t="s">
        <v>2988</v>
      </c>
      <c r="S64" t="s">
        <v>2989</v>
      </c>
      <c r="T64" t="s">
        <v>2990</v>
      </c>
      <c r="U64" t="s">
        <v>2991</v>
      </c>
      <c r="V64" t="s">
        <v>2992</v>
      </c>
      <c r="DY64" t="s">
        <v>754</v>
      </c>
      <c r="DZ64" t="s">
        <v>283</v>
      </c>
      <c r="EA64" t="s">
        <v>284</v>
      </c>
      <c r="EB64" t="s">
        <v>2012</v>
      </c>
      <c r="EC64" t="s">
        <v>2013</v>
      </c>
    </row>
    <row r="65" spans="1:133" x14ac:dyDescent="0.3">
      <c r="A65" t="s">
        <v>2993</v>
      </c>
      <c r="B65" t="s">
        <v>2994</v>
      </c>
      <c r="C65" t="s">
        <v>2995</v>
      </c>
      <c r="D65" t="s">
        <v>2996</v>
      </c>
      <c r="E65" t="s">
        <v>2997</v>
      </c>
      <c r="F65" t="s">
        <v>2998</v>
      </c>
      <c r="G65" t="s">
        <v>2999</v>
      </c>
      <c r="H65" t="s">
        <v>3000</v>
      </c>
      <c r="I65" t="s">
        <v>3001</v>
      </c>
      <c r="J65" t="s">
        <v>731</v>
      </c>
      <c r="K65" t="s">
        <v>237</v>
      </c>
      <c r="L65" t="s">
        <v>238</v>
      </c>
      <c r="M65" t="s">
        <v>1966</v>
      </c>
      <c r="N65" t="s">
        <v>1967</v>
      </c>
      <c r="O65" t="s">
        <v>3002</v>
      </c>
      <c r="P65" t="s">
        <v>3003</v>
      </c>
      <c r="Q65" t="s">
        <v>3004</v>
      </c>
      <c r="R65" t="s">
        <v>3005</v>
      </c>
      <c r="S65" t="s">
        <v>3006</v>
      </c>
      <c r="T65" t="s">
        <v>3007</v>
      </c>
      <c r="U65" t="s">
        <v>3008</v>
      </c>
      <c r="V65" t="s">
        <v>3009</v>
      </c>
      <c r="DY65" t="s">
        <v>755</v>
      </c>
      <c r="DZ65" t="s">
        <v>285</v>
      </c>
      <c r="EA65" t="s">
        <v>286</v>
      </c>
      <c r="EB65" t="s">
        <v>2014</v>
      </c>
      <c r="EC65" t="s">
        <v>2015</v>
      </c>
    </row>
    <row r="66" spans="1:133" x14ac:dyDescent="0.3">
      <c r="A66" t="s">
        <v>3010</v>
      </c>
      <c r="B66" t="s">
        <v>3011</v>
      </c>
      <c r="C66" t="s">
        <v>3012</v>
      </c>
      <c r="D66" t="s">
        <v>3013</v>
      </c>
      <c r="E66" t="s">
        <v>3014</v>
      </c>
      <c r="F66" t="s">
        <v>3015</v>
      </c>
      <c r="G66" t="s">
        <v>3016</v>
      </c>
      <c r="H66" t="s">
        <v>3017</v>
      </c>
      <c r="I66" t="s">
        <v>3018</v>
      </c>
      <c r="J66" t="s">
        <v>732</v>
      </c>
      <c r="K66" t="s">
        <v>239</v>
      </c>
      <c r="L66" t="s">
        <v>240</v>
      </c>
      <c r="M66" t="s">
        <v>1968</v>
      </c>
      <c r="N66" t="s">
        <v>1969</v>
      </c>
      <c r="O66" t="s">
        <v>3019</v>
      </c>
      <c r="P66" t="s">
        <v>3020</v>
      </c>
      <c r="Q66" t="s">
        <v>3021</v>
      </c>
      <c r="R66" t="s">
        <v>3022</v>
      </c>
      <c r="S66" t="s">
        <v>3023</v>
      </c>
      <c r="T66" t="s">
        <v>3024</v>
      </c>
      <c r="U66" t="s">
        <v>3025</v>
      </c>
      <c r="V66" t="s">
        <v>3026</v>
      </c>
      <c r="DY66" t="s">
        <v>756</v>
      </c>
      <c r="DZ66" t="s">
        <v>287</v>
      </c>
      <c r="EA66" t="s">
        <v>288</v>
      </c>
      <c r="EB66" t="s">
        <v>2016</v>
      </c>
      <c r="EC66" t="s">
        <v>2017</v>
      </c>
    </row>
    <row r="67" spans="1:133" x14ac:dyDescent="0.3">
      <c r="A67" t="s">
        <v>3027</v>
      </c>
      <c r="B67" t="s">
        <v>3028</v>
      </c>
      <c r="C67" t="s">
        <v>3029</v>
      </c>
      <c r="D67" t="s">
        <v>3030</v>
      </c>
      <c r="E67" t="s">
        <v>3031</v>
      </c>
      <c r="F67" t="s">
        <v>3032</v>
      </c>
      <c r="G67" t="s">
        <v>3033</v>
      </c>
      <c r="H67" t="s">
        <v>3034</v>
      </c>
      <c r="I67" t="s">
        <v>3035</v>
      </c>
      <c r="J67" t="s">
        <v>733</v>
      </c>
      <c r="K67" t="s">
        <v>241</v>
      </c>
      <c r="L67" t="s">
        <v>242</v>
      </c>
      <c r="M67" t="s">
        <v>1970</v>
      </c>
      <c r="N67" t="s">
        <v>1971</v>
      </c>
      <c r="O67" t="s">
        <v>3036</v>
      </c>
      <c r="P67" t="s">
        <v>3037</v>
      </c>
      <c r="Q67" t="s">
        <v>3038</v>
      </c>
      <c r="R67" t="s">
        <v>3039</v>
      </c>
      <c r="S67" t="s">
        <v>3040</v>
      </c>
      <c r="T67" t="s">
        <v>3041</v>
      </c>
      <c r="U67" t="s">
        <v>3042</v>
      </c>
      <c r="V67" t="s">
        <v>3043</v>
      </c>
      <c r="DY67" t="s">
        <v>757</v>
      </c>
      <c r="DZ67" t="s">
        <v>289</v>
      </c>
      <c r="EA67" t="s">
        <v>290</v>
      </c>
      <c r="EB67" t="s">
        <v>2018</v>
      </c>
      <c r="EC67" t="s">
        <v>2019</v>
      </c>
    </row>
    <row r="68" spans="1:133" x14ac:dyDescent="0.3">
      <c r="A68" t="s">
        <v>3044</v>
      </c>
      <c r="B68" t="s">
        <v>3045</v>
      </c>
      <c r="C68" t="s">
        <v>3046</v>
      </c>
      <c r="D68" t="s">
        <v>3047</v>
      </c>
      <c r="E68" t="s">
        <v>3048</v>
      </c>
      <c r="F68" t="s">
        <v>3049</v>
      </c>
      <c r="G68" t="s">
        <v>3050</v>
      </c>
      <c r="H68" t="s">
        <v>3051</v>
      </c>
      <c r="I68" t="s">
        <v>3052</v>
      </c>
      <c r="J68" t="s">
        <v>734</v>
      </c>
      <c r="K68" t="s">
        <v>243</v>
      </c>
      <c r="L68" t="s">
        <v>244</v>
      </c>
      <c r="M68" t="s">
        <v>1972</v>
      </c>
      <c r="N68" t="s">
        <v>1973</v>
      </c>
      <c r="O68" t="s">
        <v>3053</v>
      </c>
      <c r="P68" t="s">
        <v>3054</v>
      </c>
      <c r="Q68" t="s">
        <v>3055</v>
      </c>
      <c r="R68" t="s">
        <v>3056</v>
      </c>
      <c r="S68" t="s">
        <v>3057</v>
      </c>
      <c r="T68" t="s">
        <v>3058</v>
      </c>
      <c r="U68" t="s">
        <v>3059</v>
      </c>
      <c r="V68" t="s">
        <v>3060</v>
      </c>
      <c r="DY68" t="s">
        <v>758</v>
      </c>
      <c r="DZ68" t="s">
        <v>291</v>
      </c>
      <c r="EA68" t="s">
        <v>292</v>
      </c>
      <c r="EB68" t="s">
        <v>2020</v>
      </c>
      <c r="EC68" t="s">
        <v>2021</v>
      </c>
    </row>
    <row r="69" spans="1:133" x14ac:dyDescent="0.3">
      <c r="A69" t="s">
        <v>3061</v>
      </c>
      <c r="B69" t="s">
        <v>3062</v>
      </c>
      <c r="C69" t="s">
        <v>3063</v>
      </c>
      <c r="D69" t="s">
        <v>3064</v>
      </c>
      <c r="E69" t="s">
        <v>3065</v>
      </c>
      <c r="F69" t="s">
        <v>3066</v>
      </c>
      <c r="G69" t="s">
        <v>3067</v>
      </c>
      <c r="H69" t="s">
        <v>3068</v>
      </c>
      <c r="I69" t="s">
        <v>3069</v>
      </c>
      <c r="J69" t="s">
        <v>735</v>
      </c>
      <c r="K69" t="s">
        <v>245</v>
      </c>
      <c r="L69" t="s">
        <v>246</v>
      </c>
      <c r="M69" t="s">
        <v>1974</v>
      </c>
      <c r="N69" t="s">
        <v>1975</v>
      </c>
      <c r="O69" t="s">
        <v>3070</v>
      </c>
      <c r="P69" t="s">
        <v>3071</v>
      </c>
      <c r="Q69" t="s">
        <v>3072</v>
      </c>
      <c r="R69" t="s">
        <v>3073</v>
      </c>
      <c r="S69" t="s">
        <v>3074</v>
      </c>
      <c r="T69" t="s">
        <v>3075</v>
      </c>
      <c r="U69" t="s">
        <v>3076</v>
      </c>
      <c r="V69" t="s">
        <v>3077</v>
      </c>
      <c r="DY69" t="s">
        <v>759</v>
      </c>
      <c r="DZ69" t="s">
        <v>293</v>
      </c>
      <c r="EA69" t="s">
        <v>294</v>
      </c>
      <c r="EB69" t="s">
        <v>2022</v>
      </c>
      <c r="EC69" t="s">
        <v>2023</v>
      </c>
    </row>
    <row r="70" spans="1:133" x14ac:dyDescent="0.3">
      <c r="A70" t="s">
        <v>3078</v>
      </c>
      <c r="B70" t="s">
        <v>3079</v>
      </c>
      <c r="C70" t="s">
        <v>3080</v>
      </c>
      <c r="D70" t="s">
        <v>3081</v>
      </c>
      <c r="E70" t="s">
        <v>3082</v>
      </c>
      <c r="F70" t="s">
        <v>3083</v>
      </c>
      <c r="G70" t="s">
        <v>3084</v>
      </c>
      <c r="H70" t="s">
        <v>3085</v>
      </c>
      <c r="I70" t="s">
        <v>3086</v>
      </c>
      <c r="J70" t="s">
        <v>736</v>
      </c>
      <c r="K70" t="s">
        <v>247</v>
      </c>
      <c r="L70" t="s">
        <v>248</v>
      </c>
      <c r="M70" t="s">
        <v>1976</v>
      </c>
      <c r="N70" t="s">
        <v>1977</v>
      </c>
      <c r="O70" t="s">
        <v>3087</v>
      </c>
      <c r="P70" t="s">
        <v>3088</v>
      </c>
      <c r="Q70" t="s">
        <v>3089</v>
      </c>
      <c r="R70" t="s">
        <v>3090</v>
      </c>
      <c r="S70" t="s">
        <v>3091</v>
      </c>
      <c r="T70" t="s">
        <v>3092</v>
      </c>
      <c r="U70" t="s">
        <v>3093</v>
      </c>
      <c r="V70" t="s">
        <v>3094</v>
      </c>
      <c r="DY70" t="s">
        <v>760</v>
      </c>
      <c r="DZ70" t="s">
        <v>295</v>
      </c>
      <c r="EA70" t="s">
        <v>296</v>
      </c>
      <c r="EB70" t="s">
        <v>2024</v>
      </c>
      <c r="EC70" t="s">
        <v>2025</v>
      </c>
    </row>
    <row r="71" spans="1:133" x14ac:dyDescent="0.3">
      <c r="A71" t="s">
        <v>3095</v>
      </c>
      <c r="B71" t="s">
        <v>3096</v>
      </c>
      <c r="C71" t="s">
        <v>3097</v>
      </c>
      <c r="D71" t="s">
        <v>3098</v>
      </c>
      <c r="E71" t="s">
        <v>3099</v>
      </c>
      <c r="F71" t="s">
        <v>3100</v>
      </c>
      <c r="G71" t="s">
        <v>3101</v>
      </c>
      <c r="H71" t="s">
        <v>3102</v>
      </c>
      <c r="I71" t="s">
        <v>3103</v>
      </c>
      <c r="J71" t="s">
        <v>737</v>
      </c>
      <c r="K71" t="s">
        <v>249</v>
      </c>
      <c r="L71" t="s">
        <v>250</v>
      </c>
      <c r="M71" t="s">
        <v>1978</v>
      </c>
      <c r="N71" t="s">
        <v>1979</v>
      </c>
      <c r="O71" t="s">
        <v>3104</v>
      </c>
      <c r="P71" t="s">
        <v>3105</v>
      </c>
      <c r="Q71" t="s">
        <v>3106</v>
      </c>
      <c r="R71" t="s">
        <v>3107</v>
      </c>
      <c r="S71" t="s">
        <v>3108</v>
      </c>
      <c r="T71" t="s">
        <v>3109</v>
      </c>
      <c r="U71" t="s">
        <v>3110</v>
      </c>
      <c r="V71" t="s">
        <v>3111</v>
      </c>
      <c r="DY71" t="s">
        <v>761</v>
      </c>
      <c r="DZ71" t="s">
        <v>297</v>
      </c>
      <c r="EA71" t="s">
        <v>298</v>
      </c>
      <c r="EB71" t="s">
        <v>2026</v>
      </c>
      <c r="EC71" t="s">
        <v>2027</v>
      </c>
    </row>
    <row r="72" spans="1:133" x14ac:dyDescent="0.3">
      <c r="A72" t="s">
        <v>3112</v>
      </c>
      <c r="B72" t="s">
        <v>3113</v>
      </c>
      <c r="C72" t="s">
        <v>3114</v>
      </c>
      <c r="D72" t="s">
        <v>3115</v>
      </c>
      <c r="E72" t="s">
        <v>3116</v>
      </c>
      <c r="F72" t="s">
        <v>3117</v>
      </c>
      <c r="G72" t="s">
        <v>3118</v>
      </c>
      <c r="H72" t="s">
        <v>3119</v>
      </c>
      <c r="I72" t="s">
        <v>3120</v>
      </c>
      <c r="J72" t="s">
        <v>738</v>
      </c>
      <c r="K72" t="s">
        <v>251</v>
      </c>
      <c r="L72" t="s">
        <v>252</v>
      </c>
      <c r="M72" t="s">
        <v>1980</v>
      </c>
      <c r="N72" t="s">
        <v>1981</v>
      </c>
      <c r="O72" t="s">
        <v>3121</v>
      </c>
      <c r="P72" t="s">
        <v>3122</v>
      </c>
      <c r="Q72" t="s">
        <v>3123</v>
      </c>
      <c r="R72" t="s">
        <v>3124</v>
      </c>
      <c r="S72" t="s">
        <v>3125</v>
      </c>
      <c r="T72" t="s">
        <v>3126</v>
      </c>
      <c r="U72" t="s">
        <v>3127</v>
      </c>
      <c r="V72" t="s">
        <v>3128</v>
      </c>
      <c r="DY72" t="s">
        <v>762</v>
      </c>
      <c r="DZ72" t="s">
        <v>299</v>
      </c>
      <c r="EA72" t="s">
        <v>300</v>
      </c>
      <c r="EB72" t="s">
        <v>2028</v>
      </c>
      <c r="EC72" t="s">
        <v>2029</v>
      </c>
    </row>
    <row r="73" spans="1:133" x14ac:dyDescent="0.3">
      <c r="A73" t="s">
        <v>3129</v>
      </c>
      <c r="B73" t="s">
        <v>3130</v>
      </c>
      <c r="C73" t="s">
        <v>3131</v>
      </c>
      <c r="D73" t="s">
        <v>3132</v>
      </c>
      <c r="E73" t="s">
        <v>3133</v>
      </c>
      <c r="F73" t="s">
        <v>3134</v>
      </c>
      <c r="G73" t="s">
        <v>3135</v>
      </c>
      <c r="H73" t="s">
        <v>3136</v>
      </c>
      <c r="I73" t="s">
        <v>3137</v>
      </c>
      <c r="J73" t="s">
        <v>739</v>
      </c>
      <c r="K73" t="s">
        <v>253</v>
      </c>
      <c r="L73" t="s">
        <v>254</v>
      </c>
      <c r="M73" t="s">
        <v>1982</v>
      </c>
      <c r="N73" t="s">
        <v>1983</v>
      </c>
      <c r="O73" t="s">
        <v>3138</v>
      </c>
      <c r="P73" t="s">
        <v>3139</v>
      </c>
      <c r="Q73" t="s">
        <v>3140</v>
      </c>
      <c r="R73" t="s">
        <v>3141</v>
      </c>
      <c r="S73" t="s">
        <v>3142</v>
      </c>
      <c r="T73" t="s">
        <v>3143</v>
      </c>
      <c r="U73" t="s">
        <v>3144</v>
      </c>
      <c r="V73" t="s">
        <v>3145</v>
      </c>
      <c r="DY73" t="s">
        <v>763</v>
      </c>
      <c r="DZ73" t="s">
        <v>301</v>
      </c>
      <c r="EA73" t="s">
        <v>302</v>
      </c>
      <c r="EB73" t="s">
        <v>2030</v>
      </c>
      <c r="EC73" t="s">
        <v>2031</v>
      </c>
    </row>
    <row r="74" spans="1:133" x14ac:dyDescent="0.3">
      <c r="A74" t="s">
        <v>3146</v>
      </c>
      <c r="B74" t="s">
        <v>3147</v>
      </c>
      <c r="C74" t="s">
        <v>3148</v>
      </c>
      <c r="D74" t="s">
        <v>3149</v>
      </c>
      <c r="E74" t="s">
        <v>3150</v>
      </c>
      <c r="F74" t="s">
        <v>3151</v>
      </c>
      <c r="G74" t="s">
        <v>3152</v>
      </c>
      <c r="H74" t="s">
        <v>3153</v>
      </c>
      <c r="I74" t="s">
        <v>3154</v>
      </c>
      <c r="J74" t="s">
        <v>740</v>
      </c>
      <c r="K74" t="s">
        <v>255</v>
      </c>
      <c r="L74" t="s">
        <v>256</v>
      </c>
      <c r="M74" t="s">
        <v>1984</v>
      </c>
      <c r="N74" t="s">
        <v>1985</v>
      </c>
      <c r="O74" t="s">
        <v>3155</v>
      </c>
      <c r="P74" t="s">
        <v>3156</v>
      </c>
      <c r="Q74" t="s">
        <v>3157</v>
      </c>
      <c r="R74" t="s">
        <v>3158</v>
      </c>
      <c r="S74" t="s">
        <v>3159</v>
      </c>
      <c r="T74" t="s">
        <v>3160</v>
      </c>
      <c r="U74" t="s">
        <v>3161</v>
      </c>
      <c r="V74" t="s">
        <v>3162</v>
      </c>
      <c r="DY74" t="s">
        <v>764</v>
      </c>
      <c r="DZ74" t="s">
        <v>303</v>
      </c>
      <c r="EA74" t="s">
        <v>304</v>
      </c>
      <c r="EB74" t="s">
        <v>2032</v>
      </c>
      <c r="EC74" t="s">
        <v>2033</v>
      </c>
    </row>
    <row r="75" spans="1:133" x14ac:dyDescent="0.3">
      <c r="A75" t="s">
        <v>3163</v>
      </c>
      <c r="B75" t="s">
        <v>3164</v>
      </c>
      <c r="C75" t="s">
        <v>3165</v>
      </c>
      <c r="D75" t="s">
        <v>3166</v>
      </c>
      <c r="E75" t="s">
        <v>3167</v>
      </c>
      <c r="F75" t="s">
        <v>3168</v>
      </c>
      <c r="G75" t="s">
        <v>3169</v>
      </c>
      <c r="H75" t="s">
        <v>3170</v>
      </c>
      <c r="I75" t="s">
        <v>3171</v>
      </c>
      <c r="J75" t="s">
        <v>741</v>
      </c>
      <c r="K75" t="s">
        <v>257</v>
      </c>
      <c r="L75" t="s">
        <v>258</v>
      </c>
      <c r="M75" t="s">
        <v>1986</v>
      </c>
      <c r="N75" t="s">
        <v>1987</v>
      </c>
      <c r="O75" t="s">
        <v>3172</v>
      </c>
      <c r="P75" t="s">
        <v>3173</v>
      </c>
      <c r="Q75" t="s">
        <v>3174</v>
      </c>
      <c r="R75" t="s">
        <v>3175</v>
      </c>
      <c r="S75" t="s">
        <v>3176</v>
      </c>
      <c r="T75" t="s">
        <v>3177</v>
      </c>
      <c r="U75" t="s">
        <v>3178</v>
      </c>
      <c r="V75" t="s">
        <v>3179</v>
      </c>
      <c r="DY75" t="s">
        <v>765</v>
      </c>
      <c r="DZ75" t="s">
        <v>305</v>
      </c>
      <c r="EA75" t="s">
        <v>306</v>
      </c>
      <c r="EB75" t="s">
        <v>2034</v>
      </c>
      <c r="EC75" t="s">
        <v>2035</v>
      </c>
    </row>
    <row r="76" spans="1:133" x14ac:dyDescent="0.3">
      <c r="A76" t="s">
        <v>3180</v>
      </c>
      <c r="B76" t="s">
        <v>3181</v>
      </c>
      <c r="C76" t="s">
        <v>3182</v>
      </c>
      <c r="D76" t="s">
        <v>3183</v>
      </c>
      <c r="E76" t="s">
        <v>3184</v>
      </c>
      <c r="F76" t="s">
        <v>3185</v>
      </c>
      <c r="G76" t="s">
        <v>3186</v>
      </c>
      <c r="H76" t="s">
        <v>3187</v>
      </c>
      <c r="I76" t="s">
        <v>3188</v>
      </c>
      <c r="J76" t="s">
        <v>742</v>
      </c>
      <c r="K76" t="s">
        <v>259</v>
      </c>
      <c r="L76" t="s">
        <v>260</v>
      </c>
      <c r="M76" t="s">
        <v>1988</v>
      </c>
      <c r="N76" t="s">
        <v>1989</v>
      </c>
      <c r="O76" t="s">
        <v>3189</v>
      </c>
      <c r="P76" t="s">
        <v>3190</v>
      </c>
      <c r="Q76" t="s">
        <v>3191</v>
      </c>
      <c r="R76" t="s">
        <v>3192</v>
      </c>
      <c r="S76" t="s">
        <v>3193</v>
      </c>
      <c r="T76" t="s">
        <v>3194</v>
      </c>
      <c r="U76" t="s">
        <v>3195</v>
      </c>
      <c r="V76" t="s">
        <v>3196</v>
      </c>
      <c r="DY76" t="s">
        <v>766</v>
      </c>
      <c r="DZ76" t="s">
        <v>307</v>
      </c>
      <c r="EA76" t="s">
        <v>308</v>
      </c>
      <c r="EB76" t="s">
        <v>2036</v>
      </c>
      <c r="EC76" t="s">
        <v>2037</v>
      </c>
    </row>
    <row r="77" spans="1:133" x14ac:dyDescent="0.3">
      <c r="A77" t="s">
        <v>3197</v>
      </c>
      <c r="B77" t="s">
        <v>3198</v>
      </c>
      <c r="C77" t="s">
        <v>3199</v>
      </c>
      <c r="D77" t="s">
        <v>3200</v>
      </c>
      <c r="E77" t="s">
        <v>3201</v>
      </c>
      <c r="F77" t="s">
        <v>3202</v>
      </c>
      <c r="G77" t="s">
        <v>3203</v>
      </c>
      <c r="H77" t="s">
        <v>3204</v>
      </c>
      <c r="I77" t="s">
        <v>3205</v>
      </c>
      <c r="J77" t="s">
        <v>743</v>
      </c>
      <c r="K77" t="s">
        <v>261</v>
      </c>
      <c r="L77" t="s">
        <v>262</v>
      </c>
      <c r="M77" t="s">
        <v>1990</v>
      </c>
      <c r="N77" t="s">
        <v>1991</v>
      </c>
      <c r="O77" t="s">
        <v>3206</v>
      </c>
      <c r="P77" t="s">
        <v>3207</v>
      </c>
      <c r="Q77" t="s">
        <v>3208</v>
      </c>
      <c r="R77" t="s">
        <v>3209</v>
      </c>
      <c r="S77" t="s">
        <v>3210</v>
      </c>
      <c r="T77" t="s">
        <v>3211</v>
      </c>
      <c r="U77" t="s">
        <v>3212</v>
      </c>
      <c r="V77" t="s">
        <v>3213</v>
      </c>
      <c r="DY77" t="s">
        <v>767</v>
      </c>
      <c r="DZ77" t="s">
        <v>309</v>
      </c>
      <c r="EA77" t="s">
        <v>310</v>
      </c>
      <c r="EB77" t="s">
        <v>2038</v>
      </c>
      <c r="EC77" t="s">
        <v>2039</v>
      </c>
    </row>
    <row r="78" spans="1:133" x14ac:dyDescent="0.3">
      <c r="A78" t="s">
        <v>3214</v>
      </c>
      <c r="B78" t="s">
        <v>3215</v>
      </c>
      <c r="C78" t="s">
        <v>3216</v>
      </c>
      <c r="D78" t="s">
        <v>3217</v>
      </c>
      <c r="E78" t="s">
        <v>3218</v>
      </c>
      <c r="F78" t="s">
        <v>3219</v>
      </c>
      <c r="G78" t="s">
        <v>3220</v>
      </c>
      <c r="H78" t="s">
        <v>3221</v>
      </c>
      <c r="I78" t="s">
        <v>3222</v>
      </c>
      <c r="J78" t="s">
        <v>744</v>
      </c>
      <c r="K78" t="s">
        <v>263</v>
      </c>
      <c r="L78" t="s">
        <v>264</v>
      </c>
      <c r="M78" t="s">
        <v>1992</v>
      </c>
      <c r="N78" t="s">
        <v>1993</v>
      </c>
      <c r="O78" t="s">
        <v>3223</v>
      </c>
      <c r="P78" t="s">
        <v>3224</v>
      </c>
      <c r="Q78" t="s">
        <v>3225</v>
      </c>
      <c r="R78" t="s">
        <v>3226</v>
      </c>
      <c r="S78" t="s">
        <v>3227</v>
      </c>
      <c r="T78" t="s">
        <v>3228</v>
      </c>
      <c r="U78" t="s">
        <v>3229</v>
      </c>
      <c r="V78" t="s">
        <v>3230</v>
      </c>
      <c r="DY78" t="s">
        <v>768</v>
      </c>
      <c r="DZ78" t="s">
        <v>311</v>
      </c>
      <c r="EA78" t="s">
        <v>312</v>
      </c>
      <c r="EB78" t="s">
        <v>2040</v>
      </c>
      <c r="EC78" t="s">
        <v>2041</v>
      </c>
    </row>
    <row r="79" spans="1:133" x14ac:dyDescent="0.3">
      <c r="A79" t="s">
        <v>3231</v>
      </c>
      <c r="B79" t="s">
        <v>3232</v>
      </c>
      <c r="C79" t="s">
        <v>3233</v>
      </c>
      <c r="D79" t="s">
        <v>3234</v>
      </c>
      <c r="E79" t="s">
        <v>3235</v>
      </c>
      <c r="F79" t="s">
        <v>3236</v>
      </c>
      <c r="G79" t="s">
        <v>3237</v>
      </c>
      <c r="H79" t="s">
        <v>3238</v>
      </c>
      <c r="I79" t="s">
        <v>3239</v>
      </c>
      <c r="J79" t="s">
        <v>745</v>
      </c>
      <c r="K79" t="s">
        <v>265</v>
      </c>
      <c r="L79" t="s">
        <v>266</v>
      </c>
      <c r="M79" t="s">
        <v>1994</v>
      </c>
      <c r="N79" t="s">
        <v>1995</v>
      </c>
      <c r="O79" t="s">
        <v>3240</v>
      </c>
      <c r="P79" t="s">
        <v>3241</v>
      </c>
      <c r="Q79" t="s">
        <v>3242</v>
      </c>
      <c r="R79" t="s">
        <v>3243</v>
      </c>
      <c r="S79" t="s">
        <v>3244</v>
      </c>
      <c r="T79" t="s">
        <v>3245</v>
      </c>
      <c r="U79" t="s">
        <v>3246</v>
      </c>
      <c r="V79" t="s">
        <v>3247</v>
      </c>
      <c r="DY79" t="s">
        <v>769</v>
      </c>
      <c r="DZ79" t="s">
        <v>313</v>
      </c>
      <c r="EA79" t="s">
        <v>314</v>
      </c>
      <c r="EB79" t="s">
        <v>2042</v>
      </c>
      <c r="EC79" t="s">
        <v>2043</v>
      </c>
    </row>
    <row r="80" spans="1:133" x14ac:dyDescent="0.3">
      <c r="A80" t="s">
        <v>3248</v>
      </c>
      <c r="B80" t="s">
        <v>3249</v>
      </c>
      <c r="C80" t="s">
        <v>3250</v>
      </c>
      <c r="D80" t="s">
        <v>3251</v>
      </c>
      <c r="E80" t="s">
        <v>3252</v>
      </c>
      <c r="F80" t="s">
        <v>3253</v>
      </c>
      <c r="G80" t="s">
        <v>3254</v>
      </c>
      <c r="H80" t="s">
        <v>3255</v>
      </c>
      <c r="I80" t="s">
        <v>3256</v>
      </c>
      <c r="J80" t="s">
        <v>746</v>
      </c>
      <c r="K80" t="s">
        <v>267</v>
      </c>
      <c r="L80" t="s">
        <v>268</v>
      </c>
      <c r="M80" t="s">
        <v>1996</v>
      </c>
      <c r="N80" t="s">
        <v>1997</v>
      </c>
      <c r="O80" t="s">
        <v>3257</v>
      </c>
      <c r="P80" t="s">
        <v>3258</v>
      </c>
      <c r="Q80" t="s">
        <v>3259</v>
      </c>
      <c r="R80" t="s">
        <v>3260</v>
      </c>
      <c r="S80" t="s">
        <v>3261</v>
      </c>
      <c r="T80" t="s">
        <v>3262</v>
      </c>
      <c r="U80" t="s">
        <v>3263</v>
      </c>
      <c r="V80" t="s">
        <v>3264</v>
      </c>
      <c r="DY80" t="s">
        <v>770</v>
      </c>
      <c r="DZ80" t="s">
        <v>315</v>
      </c>
      <c r="EA80" t="s">
        <v>316</v>
      </c>
      <c r="EB80" t="s">
        <v>2044</v>
      </c>
      <c r="EC80" t="s">
        <v>2045</v>
      </c>
    </row>
    <row r="81" spans="1:133" x14ac:dyDescent="0.3">
      <c r="A81" t="s">
        <v>3265</v>
      </c>
      <c r="B81" t="s">
        <v>3266</v>
      </c>
      <c r="C81" t="s">
        <v>3267</v>
      </c>
      <c r="D81" t="s">
        <v>3268</v>
      </c>
      <c r="E81" t="s">
        <v>3269</v>
      </c>
      <c r="F81" t="s">
        <v>3270</v>
      </c>
      <c r="G81" t="s">
        <v>3271</v>
      </c>
      <c r="H81" t="s">
        <v>3272</v>
      </c>
      <c r="I81" t="s">
        <v>3273</v>
      </c>
      <c r="J81" t="s">
        <v>747</v>
      </c>
      <c r="K81" t="s">
        <v>269</v>
      </c>
      <c r="L81" t="s">
        <v>270</v>
      </c>
      <c r="M81" t="s">
        <v>1998</v>
      </c>
      <c r="N81" t="s">
        <v>1999</v>
      </c>
      <c r="O81" t="s">
        <v>3274</v>
      </c>
      <c r="P81" t="s">
        <v>3275</v>
      </c>
      <c r="Q81" t="s">
        <v>3276</v>
      </c>
      <c r="R81" t="s">
        <v>3277</v>
      </c>
      <c r="S81" t="s">
        <v>3278</v>
      </c>
      <c r="T81" t="s">
        <v>3279</v>
      </c>
      <c r="U81" t="s">
        <v>3280</v>
      </c>
      <c r="V81" t="s">
        <v>3281</v>
      </c>
      <c r="DY81" t="s">
        <v>771</v>
      </c>
      <c r="DZ81" t="s">
        <v>317</v>
      </c>
      <c r="EA81" t="s">
        <v>318</v>
      </c>
      <c r="EB81" t="s">
        <v>2046</v>
      </c>
      <c r="EC81" t="s">
        <v>2047</v>
      </c>
    </row>
    <row r="82" spans="1:133" x14ac:dyDescent="0.3">
      <c r="A82" t="s">
        <v>3282</v>
      </c>
      <c r="B82" t="s">
        <v>3283</v>
      </c>
      <c r="C82" t="s">
        <v>3284</v>
      </c>
      <c r="D82" t="s">
        <v>3285</v>
      </c>
      <c r="E82" t="s">
        <v>3286</v>
      </c>
      <c r="F82" t="s">
        <v>3287</v>
      </c>
      <c r="G82" t="s">
        <v>3288</v>
      </c>
      <c r="H82" t="s">
        <v>3289</v>
      </c>
      <c r="I82" t="s">
        <v>3290</v>
      </c>
      <c r="J82" t="s">
        <v>748</v>
      </c>
      <c r="K82" t="s">
        <v>271</v>
      </c>
      <c r="L82" t="s">
        <v>272</v>
      </c>
      <c r="M82" t="s">
        <v>2000</v>
      </c>
      <c r="N82" t="s">
        <v>2001</v>
      </c>
      <c r="O82" t="s">
        <v>3291</v>
      </c>
      <c r="P82" t="s">
        <v>3292</v>
      </c>
      <c r="Q82" t="s">
        <v>3293</v>
      </c>
      <c r="R82" t="s">
        <v>3294</v>
      </c>
      <c r="S82" t="s">
        <v>3295</v>
      </c>
      <c r="T82" t="s">
        <v>3296</v>
      </c>
      <c r="U82" t="s">
        <v>3297</v>
      </c>
      <c r="V82" t="s">
        <v>3298</v>
      </c>
      <c r="DY82" t="s">
        <v>772</v>
      </c>
      <c r="DZ82" t="s">
        <v>319</v>
      </c>
      <c r="EA82" t="s">
        <v>320</v>
      </c>
      <c r="EB82" t="s">
        <v>2048</v>
      </c>
      <c r="EC82" t="s">
        <v>2049</v>
      </c>
    </row>
    <row r="83" spans="1:133" x14ac:dyDescent="0.3">
      <c r="A83" t="s">
        <v>3299</v>
      </c>
      <c r="B83" t="s">
        <v>3300</v>
      </c>
      <c r="C83" t="s">
        <v>3301</v>
      </c>
      <c r="D83" t="s">
        <v>3302</v>
      </c>
      <c r="E83" t="s">
        <v>3303</v>
      </c>
      <c r="F83" t="s">
        <v>3304</v>
      </c>
      <c r="G83" t="s">
        <v>3305</v>
      </c>
      <c r="H83" t="s">
        <v>3306</v>
      </c>
      <c r="I83" t="s">
        <v>3307</v>
      </c>
      <c r="J83" t="s">
        <v>749</v>
      </c>
      <c r="K83" t="s">
        <v>273</v>
      </c>
      <c r="L83" t="s">
        <v>274</v>
      </c>
      <c r="M83" t="s">
        <v>2002</v>
      </c>
      <c r="N83" t="s">
        <v>2003</v>
      </c>
      <c r="O83" t="s">
        <v>3308</v>
      </c>
      <c r="P83" t="s">
        <v>3309</v>
      </c>
      <c r="Q83" t="s">
        <v>3310</v>
      </c>
      <c r="R83" t="s">
        <v>3311</v>
      </c>
      <c r="S83" t="s">
        <v>3312</v>
      </c>
      <c r="T83" t="s">
        <v>3313</v>
      </c>
      <c r="U83" t="s">
        <v>3314</v>
      </c>
      <c r="V83" t="s">
        <v>3315</v>
      </c>
      <c r="DY83" t="s">
        <v>773</v>
      </c>
      <c r="DZ83" t="s">
        <v>321</v>
      </c>
      <c r="EA83" t="s">
        <v>322</v>
      </c>
      <c r="EB83" t="s">
        <v>2050</v>
      </c>
      <c r="EC83" t="s">
        <v>2051</v>
      </c>
    </row>
    <row r="84" spans="1:133" x14ac:dyDescent="0.3">
      <c r="A84" t="s">
        <v>3316</v>
      </c>
      <c r="B84" t="s">
        <v>3317</v>
      </c>
      <c r="C84" t="s">
        <v>3318</v>
      </c>
      <c r="D84" t="s">
        <v>3319</v>
      </c>
      <c r="E84" t="s">
        <v>3320</v>
      </c>
      <c r="F84" t="s">
        <v>3321</v>
      </c>
      <c r="G84" t="s">
        <v>3322</v>
      </c>
      <c r="H84" t="s">
        <v>3323</v>
      </c>
      <c r="I84" t="s">
        <v>3324</v>
      </c>
      <c r="J84" t="s">
        <v>750</v>
      </c>
      <c r="K84" t="s">
        <v>275</v>
      </c>
      <c r="L84" t="s">
        <v>276</v>
      </c>
      <c r="M84" t="s">
        <v>2004</v>
      </c>
      <c r="N84" t="s">
        <v>2005</v>
      </c>
      <c r="O84" t="s">
        <v>3325</v>
      </c>
      <c r="P84" t="s">
        <v>3326</v>
      </c>
      <c r="Q84" t="s">
        <v>3327</v>
      </c>
      <c r="R84" t="s">
        <v>3328</v>
      </c>
      <c r="S84" t="s">
        <v>3329</v>
      </c>
      <c r="T84" t="s">
        <v>3330</v>
      </c>
      <c r="U84" t="s">
        <v>3331</v>
      </c>
      <c r="V84" t="s">
        <v>3332</v>
      </c>
      <c r="DY84" t="s">
        <v>774</v>
      </c>
      <c r="DZ84" t="s">
        <v>323</v>
      </c>
      <c r="EA84" t="s">
        <v>324</v>
      </c>
      <c r="EB84" t="s">
        <v>2052</v>
      </c>
      <c r="EC84" t="s">
        <v>2053</v>
      </c>
    </row>
    <row r="85" spans="1:133" x14ac:dyDescent="0.3">
      <c r="A85" t="s">
        <v>3333</v>
      </c>
      <c r="B85" t="s">
        <v>3334</v>
      </c>
      <c r="C85" t="s">
        <v>3335</v>
      </c>
      <c r="D85" t="s">
        <v>3336</v>
      </c>
      <c r="E85" t="s">
        <v>3337</v>
      </c>
      <c r="F85" t="s">
        <v>3338</v>
      </c>
      <c r="G85" t="s">
        <v>3339</v>
      </c>
      <c r="H85" t="s">
        <v>3340</v>
      </c>
      <c r="I85" t="s">
        <v>3341</v>
      </c>
      <c r="J85" t="s">
        <v>751</v>
      </c>
      <c r="K85" t="s">
        <v>277</v>
      </c>
      <c r="L85" t="s">
        <v>278</v>
      </c>
      <c r="M85" t="s">
        <v>2006</v>
      </c>
      <c r="N85" t="s">
        <v>2007</v>
      </c>
      <c r="O85" t="s">
        <v>3342</v>
      </c>
      <c r="P85" t="s">
        <v>3343</v>
      </c>
      <c r="Q85" t="s">
        <v>3344</v>
      </c>
      <c r="R85" t="s">
        <v>3345</v>
      </c>
      <c r="S85" t="s">
        <v>3346</v>
      </c>
      <c r="T85" t="s">
        <v>3347</v>
      </c>
      <c r="U85" t="s">
        <v>3348</v>
      </c>
      <c r="V85" t="s">
        <v>3349</v>
      </c>
      <c r="DY85" t="s">
        <v>775</v>
      </c>
      <c r="DZ85" t="s">
        <v>325</v>
      </c>
      <c r="EA85" t="s">
        <v>326</v>
      </c>
      <c r="EB85" t="s">
        <v>2054</v>
      </c>
      <c r="EC85" t="s">
        <v>2055</v>
      </c>
    </row>
    <row r="86" spans="1:133" x14ac:dyDescent="0.3">
      <c r="A86" t="s">
        <v>3350</v>
      </c>
      <c r="B86" t="s">
        <v>3351</v>
      </c>
      <c r="C86" t="s">
        <v>3352</v>
      </c>
      <c r="D86" t="s">
        <v>3353</v>
      </c>
      <c r="E86" t="s">
        <v>3354</v>
      </c>
      <c r="F86" t="s">
        <v>3355</v>
      </c>
      <c r="G86" t="s">
        <v>3356</v>
      </c>
      <c r="H86" t="s">
        <v>3357</v>
      </c>
      <c r="I86" t="s">
        <v>3358</v>
      </c>
      <c r="J86" t="s">
        <v>752</v>
      </c>
      <c r="K86" t="s">
        <v>279</v>
      </c>
      <c r="L86" t="s">
        <v>280</v>
      </c>
      <c r="M86" t="s">
        <v>2008</v>
      </c>
      <c r="N86" t="s">
        <v>2009</v>
      </c>
      <c r="O86" t="s">
        <v>3359</v>
      </c>
      <c r="P86" t="s">
        <v>3360</v>
      </c>
      <c r="Q86" t="s">
        <v>3361</v>
      </c>
      <c r="R86" t="s">
        <v>3362</v>
      </c>
      <c r="S86" t="s">
        <v>3363</v>
      </c>
      <c r="T86" t="s">
        <v>3364</v>
      </c>
      <c r="U86" t="s">
        <v>3365</v>
      </c>
      <c r="V86" t="s">
        <v>3366</v>
      </c>
      <c r="DY86" t="s">
        <v>776</v>
      </c>
      <c r="DZ86" t="s">
        <v>327</v>
      </c>
      <c r="EA86" t="s">
        <v>328</v>
      </c>
      <c r="EB86" t="s">
        <v>2056</v>
      </c>
      <c r="EC86" t="s">
        <v>2057</v>
      </c>
    </row>
    <row r="87" spans="1:133" x14ac:dyDescent="0.3">
      <c r="A87" t="s">
        <v>3367</v>
      </c>
      <c r="B87" t="s">
        <v>3368</v>
      </c>
      <c r="C87" t="s">
        <v>3369</v>
      </c>
      <c r="D87" t="s">
        <v>3370</v>
      </c>
      <c r="E87" t="s">
        <v>3371</v>
      </c>
      <c r="F87" t="s">
        <v>3372</v>
      </c>
      <c r="G87" t="s">
        <v>3373</v>
      </c>
      <c r="H87" t="s">
        <v>3374</v>
      </c>
      <c r="I87" t="s">
        <v>3375</v>
      </c>
      <c r="J87" t="s">
        <v>753</v>
      </c>
      <c r="K87" t="s">
        <v>281</v>
      </c>
      <c r="L87" t="s">
        <v>282</v>
      </c>
      <c r="M87" t="s">
        <v>2010</v>
      </c>
      <c r="N87" t="s">
        <v>2011</v>
      </c>
      <c r="O87" t="s">
        <v>3376</v>
      </c>
      <c r="P87" t="s">
        <v>3377</v>
      </c>
      <c r="Q87" t="s">
        <v>3378</v>
      </c>
      <c r="R87" t="s">
        <v>3379</v>
      </c>
      <c r="S87" t="s">
        <v>3380</v>
      </c>
      <c r="T87" t="s">
        <v>3381</v>
      </c>
      <c r="U87" t="s">
        <v>3382</v>
      </c>
      <c r="V87" t="s">
        <v>3383</v>
      </c>
      <c r="DY87" t="s">
        <v>777</v>
      </c>
      <c r="DZ87" t="s">
        <v>329</v>
      </c>
      <c r="EA87" t="s">
        <v>330</v>
      </c>
      <c r="EB87" t="s">
        <v>2058</v>
      </c>
      <c r="EC87" t="s">
        <v>2059</v>
      </c>
    </row>
    <row r="88" spans="1:133" x14ac:dyDescent="0.3">
      <c r="A88" t="s">
        <v>3384</v>
      </c>
      <c r="B88" t="s">
        <v>3385</v>
      </c>
      <c r="C88" t="s">
        <v>3386</v>
      </c>
      <c r="D88" t="s">
        <v>3387</v>
      </c>
      <c r="E88" t="s">
        <v>3388</v>
      </c>
      <c r="F88" t="s">
        <v>3389</v>
      </c>
      <c r="G88" t="s">
        <v>3390</v>
      </c>
      <c r="H88" t="s">
        <v>3391</v>
      </c>
      <c r="I88" t="s">
        <v>3392</v>
      </c>
      <c r="J88" t="s">
        <v>754</v>
      </c>
      <c r="K88" t="s">
        <v>283</v>
      </c>
      <c r="L88" t="s">
        <v>284</v>
      </c>
      <c r="M88" t="s">
        <v>2012</v>
      </c>
      <c r="N88" t="s">
        <v>2013</v>
      </c>
      <c r="O88" t="s">
        <v>3393</v>
      </c>
      <c r="P88" t="s">
        <v>3394</v>
      </c>
      <c r="Q88" t="s">
        <v>3395</v>
      </c>
      <c r="R88" t="s">
        <v>3396</v>
      </c>
      <c r="S88" t="s">
        <v>3397</v>
      </c>
      <c r="T88" t="s">
        <v>3398</v>
      </c>
      <c r="U88" t="s">
        <v>3399</v>
      </c>
      <c r="V88" t="s">
        <v>3400</v>
      </c>
      <c r="DY88" t="s">
        <v>778</v>
      </c>
      <c r="DZ88" t="s">
        <v>331</v>
      </c>
      <c r="EA88" t="s">
        <v>332</v>
      </c>
      <c r="EB88" t="s">
        <v>2060</v>
      </c>
      <c r="EC88" t="s">
        <v>2061</v>
      </c>
    </row>
    <row r="89" spans="1:133" x14ac:dyDescent="0.3">
      <c r="A89" t="s">
        <v>3401</v>
      </c>
      <c r="B89" t="s">
        <v>3402</v>
      </c>
      <c r="C89" t="s">
        <v>3403</v>
      </c>
      <c r="D89" t="s">
        <v>3404</v>
      </c>
      <c r="E89" t="s">
        <v>3405</v>
      </c>
      <c r="F89" t="s">
        <v>3406</v>
      </c>
      <c r="G89" t="s">
        <v>3407</v>
      </c>
      <c r="H89" t="s">
        <v>3408</v>
      </c>
      <c r="I89" t="s">
        <v>3409</v>
      </c>
      <c r="J89" t="s">
        <v>755</v>
      </c>
      <c r="K89" t="s">
        <v>285</v>
      </c>
      <c r="L89" t="s">
        <v>286</v>
      </c>
      <c r="M89" t="s">
        <v>2014</v>
      </c>
      <c r="N89" t="s">
        <v>2015</v>
      </c>
      <c r="O89" t="s">
        <v>3410</v>
      </c>
      <c r="P89" t="s">
        <v>3411</v>
      </c>
      <c r="Q89" t="s">
        <v>3412</v>
      </c>
      <c r="R89" t="s">
        <v>3413</v>
      </c>
      <c r="S89" t="s">
        <v>3414</v>
      </c>
      <c r="T89" t="s">
        <v>3415</v>
      </c>
      <c r="U89" t="s">
        <v>3416</v>
      </c>
      <c r="V89" t="s">
        <v>3417</v>
      </c>
      <c r="DY89" t="s">
        <v>779</v>
      </c>
      <c r="DZ89" t="s">
        <v>333</v>
      </c>
      <c r="EA89" t="s">
        <v>334</v>
      </c>
      <c r="EB89" t="s">
        <v>2062</v>
      </c>
      <c r="EC89" t="s">
        <v>2063</v>
      </c>
    </row>
    <row r="90" spans="1:133" x14ac:dyDescent="0.3">
      <c r="A90" t="s">
        <v>3418</v>
      </c>
      <c r="B90" t="s">
        <v>3419</v>
      </c>
      <c r="C90" t="s">
        <v>3420</v>
      </c>
      <c r="D90" t="s">
        <v>3421</v>
      </c>
      <c r="E90" t="s">
        <v>3422</v>
      </c>
      <c r="F90" t="s">
        <v>3423</v>
      </c>
      <c r="G90" t="s">
        <v>3424</v>
      </c>
      <c r="H90" t="s">
        <v>3425</v>
      </c>
      <c r="I90" t="s">
        <v>3426</v>
      </c>
      <c r="J90" t="s">
        <v>756</v>
      </c>
      <c r="K90" t="s">
        <v>287</v>
      </c>
      <c r="L90" t="s">
        <v>288</v>
      </c>
      <c r="M90" t="s">
        <v>2016</v>
      </c>
      <c r="N90" t="s">
        <v>2017</v>
      </c>
      <c r="O90" t="s">
        <v>3427</v>
      </c>
      <c r="P90" t="s">
        <v>3428</v>
      </c>
      <c r="Q90" t="s">
        <v>3429</v>
      </c>
      <c r="R90" t="s">
        <v>3430</v>
      </c>
      <c r="S90" t="s">
        <v>3431</v>
      </c>
      <c r="T90" t="s">
        <v>3432</v>
      </c>
      <c r="U90" t="s">
        <v>3433</v>
      </c>
      <c r="V90" t="s">
        <v>3434</v>
      </c>
      <c r="DY90" t="s">
        <v>780</v>
      </c>
      <c r="DZ90" t="s">
        <v>335</v>
      </c>
      <c r="EA90" t="s">
        <v>336</v>
      </c>
      <c r="EB90" t="s">
        <v>2064</v>
      </c>
      <c r="EC90" t="s">
        <v>2065</v>
      </c>
    </row>
    <row r="91" spans="1:133" x14ac:dyDescent="0.3">
      <c r="A91" t="s">
        <v>3435</v>
      </c>
      <c r="B91" t="s">
        <v>3436</v>
      </c>
      <c r="C91" t="s">
        <v>3437</v>
      </c>
      <c r="D91" t="s">
        <v>3438</v>
      </c>
      <c r="E91" t="s">
        <v>3439</v>
      </c>
      <c r="F91" t="s">
        <v>3440</v>
      </c>
      <c r="G91" t="s">
        <v>3441</v>
      </c>
      <c r="H91" t="s">
        <v>3442</v>
      </c>
      <c r="I91" t="s">
        <v>3443</v>
      </c>
      <c r="J91" t="s">
        <v>757</v>
      </c>
      <c r="K91" t="s">
        <v>289</v>
      </c>
      <c r="L91" t="s">
        <v>290</v>
      </c>
      <c r="M91" t="s">
        <v>2018</v>
      </c>
      <c r="N91" t="s">
        <v>2019</v>
      </c>
      <c r="O91" t="s">
        <v>3444</v>
      </c>
      <c r="P91" t="s">
        <v>3445</v>
      </c>
      <c r="Q91" t="s">
        <v>3446</v>
      </c>
      <c r="R91" t="s">
        <v>3447</v>
      </c>
      <c r="S91" t="s">
        <v>3448</v>
      </c>
      <c r="T91" t="s">
        <v>3449</v>
      </c>
      <c r="U91" t="s">
        <v>3450</v>
      </c>
      <c r="V91" t="s">
        <v>3451</v>
      </c>
      <c r="DY91" t="s">
        <v>781</v>
      </c>
      <c r="DZ91" t="s">
        <v>337</v>
      </c>
      <c r="EA91" t="s">
        <v>338</v>
      </c>
      <c r="EB91" t="s">
        <v>2066</v>
      </c>
      <c r="EC91" t="s">
        <v>2067</v>
      </c>
    </row>
    <row r="92" spans="1:133" x14ac:dyDescent="0.3">
      <c r="A92" t="s">
        <v>3452</v>
      </c>
      <c r="B92" t="s">
        <v>3453</v>
      </c>
      <c r="C92" t="s">
        <v>3454</v>
      </c>
      <c r="D92" t="s">
        <v>3455</v>
      </c>
      <c r="E92" t="s">
        <v>3456</v>
      </c>
      <c r="F92" t="s">
        <v>3457</v>
      </c>
      <c r="G92" t="s">
        <v>3458</v>
      </c>
      <c r="H92" t="s">
        <v>3459</v>
      </c>
      <c r="I92" t="s">
        <v>3460</v>
      </c>
      <c r="J92" t="s">
        <v>758</v>
      </c>
      <c r="K92" t="s">
        <v>291</v>
      </c>
      <c r="L92" t="s">
        <v>292</v>
      </c>
      <c r="M92" t="s">
        <v>2020</v>
      </c>
      <c r="N92" t="s">
        <v>2021</v>
      </c>
      <c r="O92" t="s">
        <v>3461</v>
      </c>
      <c r="P92" t="s">
        <v>3462</v>
      </c>
      <c r="Q92" t="s">
        <v>3463</v>
      </c>
      <c r="R92" t="s">
        <v>3464</v>
      </c>
      <c r="S92" t="s">
        <v>3465</v>
      </c>
      <c r="T92" t="s">
        <v>3466</v>
      </c>
      <c r="U92" t="s">
        <v>3467</v>
      </c>
      <c r="V92" t="s">
        <v>3468</v>
      </c>
      <c r="DY92" t="s">
        <v>782</v>
      </c>
      <c r="DZ92" t="s">
        <v>339</v>
      </c>
      <c r="EA92" t="s">
        <v>340</v>
      </c>
      <c r="EB92" t="s">
        <v>2068</v>
      </c>
      <c r="EC92" t="s">
        <v>2069</v>
      </c>
    </row>
    <row r="93" spans="1:133" x14ac:dyDescent="0.3">
      <c r="A93" t="s">
        <v>3469</v>
      </c>
      <c r="B93" t="s">
        <v>3470</v>
      </c>
      <c r="C93" t="s">
        <v>3471</v>
      </c>
      <c r="D93" t="s">
        <v>3472</v>
      </c>
      <c r="E93" t="s">
        <v>3473</v>
      </c>
      <c r="F93" t="s">
        <v>3474</v>
      </c>
      <c r="G93" t="s">
        <v>3475</v>
      </c>
      <c r="H93" t="s">
        <v>3476</v>
      </c>
      <c r="I93" t="s">
        <v>3477</v>
      </c>
      <c r="J93" t="s">
        <v>759</v>
      </c>
      <c r="K93" t="s">
        <v>293</v>
      </c>
      <c r="L93" t="s">
        <v>294</v>
      </c>
      <c r="M93" t="s">
        <v>2022</v>
      </c>
      <c r="N93" t="s">
        <v>2023</v>
      </c>
      <c r="O93" t="s">
        <v>3478</v>
      </c>
      <c r="P93" t="s">
        <v>3479</v>
      </c>
      <c r="Q93" t="s">
        <v>3480</v>
      </c>
      <c r="R93" t="s">
        <v>3481</v>
      </c>
      <c r="S93" t="s">
        <v>3482</v>
      </c>
      <c r="T93" t="s">
        <v>3483</v>
      </c>
      <c r="U93" t="s">
        <v>3484</v>
      </c>
      <c r="V93" t="s">
        <v>3485</v>
      </c>
      <c r="DY93" t="s">
        <v>783</v>
      </c>
      <c r="DZ93" t="s">
        <v>341</v>
      </c>
      <c r="EA93" t="s">
        <v>342</v>
      </c>
      <c r="EB93" t="s">
        <v>2070</v>
      </c>
      <c r="EC93" t="s">
        <v>2071</v>
      </c>
    </row>
    <row r="94" spans="1:133" x14ac:dyDescent="0.3">
      <c r="A94" t="s">
        <v>3486</v>
      </c>
      <c r="B94" t="s">
        <v>3487</v>
      </c>
      <c r="C94" t="s">
        <v>3488</v>
      </c>
      <c r="D94" t="s">
        <v>3489</v>
      </c>
      <c r="E94" t="s">
        <v>3490</v>
      </c>
      <c r="F94" t="s">
        <v>3491</v>
      </c>
      <c r="G94" t="s">
        <v>3492</v>
      </c>
      <c r="H94" t="s">
        <v>3493</v>
      </c>
      <c r="I94" t="s">
        <v>3494</v>
      </c>
      <c r="J94" t="s">
        <v>760</v>
      </c>
      <c r="K94" t="s">
        <v>295</v>
      </c>
      <c r="L94" t="s">
        <v>296</v>
      </c>
      <c r="M94" t="s">
        <v>2024</v>
      </c>
      <c r="N94" t="s">
        <v>2025</v>
      </c>
      <c r="O94" t="s">
        <v>3495</v>
      </c>
      <c r="P94" t="s">
        <v>3496</v>
      </c>
      <c r="Q94" t="s">
        <v>3497</v>
      </c>
      <c r="R94" t="s">
        <v>3498</v>
      </c>
      <c r="S94" t="s">
        <v>3499</v>
      </c>
      <c r="T94" t="s">
        <v>3500</v>
      </c>
      <c r="U94" t="s">
        <v>3501</v>
      </c>
      <c r="V94" t="s">
        <v>3502</v>
      </c>
      <c r="DY94" t="s">
        <v>784</v>
      </c>
      <c r="DZ94" t="s">
        <v>343</v>
      </c>
      <c r="EA94" t="s">
        <v>344</v>
      </c>
      <c r="EB94" t="s">
        <v>2072</v>
      </c>
      <c r="EC94" t="s">
        <v>2073</v>
      </c>
    </row>
    <row r="95" spans="1:133" x14ac:dyDescent="0.3">
      <c r="A95" t="s">
        <v>3503</v>
      </c>
      <c r="B95" t="s">
        <v>3504</v>
      </c>
      <c r="C95" t="s">
        <v>3505</v>
      </c>
      <c r="D95" t="s">
        <v>3506</v>
      </c>
      <c r="E95" t="s">
        <v>3507</v>
      </c>
      <c r="F95" t="s">
        <v>3508</v>
      </c>
      <c r="G95" t="s">
        <v>3509</v>
      </c>
      <c r="H95" t="s">
        <v>3510</v>
      </c>
      <c r="I95" t="s">
        <v>3511</v>
      </c>
      <c r="J95" t="s">
        <v>761</v>
      </c>
      <c r="K95" t="s">
        <v>297</v>
      </c>
      <c r="L95" t="s">
        <v>298</v>
      </c>
      <c r="M95" t="s">
        <v>2026</v>
      </c>
      <c r="N95" t="s">
        <v>2027</v>
      </c>
      <c r="O95" t="s">
        <v>3512</v>
      </c>
      <c r="P95" t="s">
        <v>3513</v>
      </c>
      <c r="Q95" t="s">
        <v>3514</v>
      </c>
      <c r="R95" t="s">
        <v>3515</v>
      </c>
      <c r="S95" t="s">
        <v>3516</v>
      </c>
      <c r="T95" t="s">
        <v>3517</v>
      </c>
      <c r="U95" t="s">
        <v>3518</v>
      </c>
      <c r="V95" t="s">
        <v>3519</v>
      </c>
      <c r="DY95" t="s">
        <v>785</v>
      </c>
      <c r="DZ95" t="s">
        <v>345</v>
      </c>
      <c r="EA95" t="s">
        <v>346</v>
      </c>
      <c r="EB95" t="s">
        <v>2074</v>
      </c>
      <c r="EC95" t="s">
        <v>2075</v>
      </c>
    </row>
    <row r="96" spans="1:133" x14ac:dyDescent="0.3">
      <c r="A96" t="s">
        <v>3520</v>
      </c>
      <c r="B96" t="s">
        <v>3521</v>
      </c>
      <c r="C96" t="s">
        <v>3522</v>
      </c>
      <c r="D96" t="s">
        <v>3523</v>
      </c>
      <c r="E96" t="s">
        <v>3524</v>
      </c>
      <c r="F96" t="s">
        <v>3525</v>
      </c>
      <c r="G96" t="s">
        <v>3526</v>
      </c>
      <c r="H96" t="s">
        <v>3527</v>
      </c>
      <c r="I96" t="s">
        <v>3528</v>
      </c>
      <c r="J96" t="s">
        <v>762</v>
      </c>
      <c r="K96" t="s">
        <v>299</v>
      </c>
      <c r="L96" t="s">
        <v>300</v>
      </c>
      <c r="M96" t="s">
        <v>2028</v>
      </c>
      <c r="N96" t="s">
        <v>2029</v>
      </c>
      <c r="O96" t="s">
        <v>3529</v>
      </c>
      <c r="P96" t="s">
        <v>3530</v>
      </c>
      <c r="Q96" t="s">
        <v>3531</v>
      </c>
      <c r="R96" t="s">
        <v>3532</v>
      </c>
      <c r="S96" t="s">
        <v>3533</v>
      </c>
      <c r="T96" t="s">
        <v>3534</v>
      </c>
      <c r="U96" t="s">
        <v>3535</v>
      </c>
      <c r="V96" t="s">
        <v>3536</v>
      </c>
      <c r="DY96" t="s">
        <v>786</v>
      </c>
      <c r="DZ96" t="s">
        <v>347</v>
      </c>
      <c r="EA96" t="s">
        <v>348</v>
      </c>
      <c r="EB96" t="s">
        <v>2076</v>
      </c>
      <c r="EC96" t="s">
        <v>2077</v>
      </c>
    </row>
    <row r="97" spans="1:133" x14ac:dyDescent="0.3">
      <c r="A97" t="s">
        <v>3537</v>
      </c>
      <c r="B97" t="s">
        <v>3538</v>
      </c>
      <c r="C97" t="s">
        <v>3539</v>
      </c>
      <c r="D97" t="s">
        <v>3540</v>
      </c>
      <c r="E97" t="s">
        <v>3541</v>
      </c>
      <c r="F97" t="s">
        <v>3542</v>
      </c>
      <c r="G97" t="s">
        <v>3543</v>
      </c>
      <c r="H97" t="s">
        <v>3544</v>
      </c>
      <c r="I97" t="s">
        <v>3545</v>
      </c>
      <c r="J97" t="s">
        <v>763</v>
      </c>
      <c r="K97" t="s">
        <v>301</v>
      </c>
      <c r="L97" t="s">
        <v>302</v>
      </c>
      <c r="M97" t="s">
        <v>2030</v>
      </c>
      <c r="N97" t="s">
        <v>2031</v>
      </c>
      <c r="O97" t="s">
        <v>3546</v>
      </c>
      <c r="P97" t="s">
        <v>3547</v>
      </c>
      <c r="Q97" t="s">
        <v>3548</v>
      </c>
      <c r="R97" t="s">
        <v>3549</v>
      </c>
      <c r="S97" t="s">
        <v>3550</v>
      </c>
      <c r="T97" t="s">
        <v>3551</v>
      </c>
      <c r="U97" t="s">
        <v>3552</v>
      </c>
      <c r="V97" t="s">
        <v>3553</v>
      </c>
      <c r="DY97" t="s">
        <v>787</v>
      </c>
      <c r="DZ97" t="s">
        <v>349</v>
      </c>
      <c r="EA97" t="s">
        <v>350</v>
      </c>
      <c r="EB97" t="s">
        <v>2078</v>
      </c>
      <c r="EC97" t="s">
        <v>2079</v>
      </c>
    </row>
    <row r="98" spans="1:133" x14ac:dyDescent="0.3">
      <c r="A98" t="s">
        <v>3554</v>
      </c>
      <c r="B98" t="s">
        <v>3555</v>
      </c>
      <c r="C98" t="s">
        <v>3556</v>
      </c>
      <c r="D98" t="s">
        <v>3557</v>
      </c>
      <c r="E98" t="s">
        <v>3558</v>
      </c>
      <c r="F98" t="s">
        <v>3559</v>
      </c>
      <c r="G98" t="s">
        <v>3560</v>
      </c>
      <c r="H98" t="s">
        <v>3561</v>
      </c>
      <c r="I98" t="s">
        <v>3562</v>
      </c>
      <c r="J98" t="s">
        <v>764</v>
      </c>
      <c r="K98" t="s">
        <v>303</v>
      </c>
      <c r="L98" t="s">
        <v>304</v>
      </c>
      <c r="M98" t="s">
        <v>2032</v>
      </c>
      <c r="N98" t="s">
        <v>2033</v>
      </c>
      <c r="O98" t="s">
        <v>3563</v>
      </c>
      <c r="P98" t="s">
        <v>3564</v>
      </c>
      <c r="Q98" t="s">
        <v>3565</v>
      </c>
      <c r="R98" t="s">
        <v>3566</v>
      </c>
      <c r="S98" t="s">
        <v>3567</v>
      </c>
      <c r="T98" t="s">
        <v>3568</v>
      </c>
      <c r="U98" t="s">
        <v>3569</v>
      </c>
      <c r="V98" t="s">
        <v>3570</v>
      </c>
      <c r="DY98" t="s">
        <v>788</v>
      </c>
      <c r="DZ98" t="s">
        <v>351</v>
      </c>
      <c r="EA98" t="s">
        <v>352</v>
      </c>
      <c r="EB98" t="s">
        <v>2080</v>
      </c>
      <c r="EC98" t="s">
        <v>2081</v>
      </c>
    </row>
    <row r="99" spans="1:133" x14ac:dyDescent="0.3">
      <c r="A99" t="s">
        <v>3571</v>
      </c>
      <c r="B99" t="s">
        <v>3572</v>
      </c>
      <c r="C99" t="s">
        <v>3573</v>
      </c>
      <c r="D99" t="s">
        <v>3574</v>
      </c>
      <c r="E99" t="s">
        <v>3575</v>
      </c>
      <c r="F99" t="s">
        <v>3576</v>
      </c>
      <c r="G99" t="s">
        <v>3577</v>
      </c>
      <c r="H99" t="s">
        <v>3578</v>
      </c>
      <c r="I99" t="s">
        <v>3579</v>
      </c>
      <c r="J99" t="s">
        <v>765</v>
      </c>
      <c r="K99" t="s">
        <v>305</v>
      </c>
      <c r="L99" t="s">
        <v>306</v>
      </c>
      <c r="M99" t="s">
        <v>2034</v>
      </c>
      <c r="N99" t="s">
        <v>2035</v>
      </c>
      <c r="O99" t="s">
        <v>3580</v>
      </c>
      <c r="P99" t="s">
        <v>3581</v>
      </c>
      <c r="Q99" t="s">
        <v>3582</v>
      </c>
      <c r="R99" t="s">
        <v>3583</v>
      </c>
      <c r="S99" t="s">
        <v>3584</v>
      </c>
      <c r="T99" t="s">
        <v>3585</v>
      </c>
      <c r="U99" t="s">
        <v>3586</v>
      </c>
      <c r="V99" t="s">
        <v>3587</v>
      </c>
      <c r="DY99" t="s">
        <v>789</v>
      </c>
      <c r="DZ99" t="s">
        <v>353</v>
      </c>
      <c r="EA99" t="s">
        <v>354</v>
      </c>
      <c r="EB99" t="s">
        <v>2082</v>
      </c>
      <c r="EC99" t="s">
        <v>2083</v>
      </c>
    </row>
    <row r="100" spans="1:133" x14ac:dyDescent="0.3">
      <c r="A100" t="s">
        <v>3588</v>
      </c>
      <c r="B100" t="s">
        <v>3589</v>
      </c>
      <c r="C100" t="s">
        <v>3590</v>
      </c>
      <c r="D100" t="s">
        <v>3591</v>
      </c>
      <c r="E100" t="s">
        <v>3592</v>
      </c>
      <c r="F100" t="s">
        <v>3593</v>
      </c>
      <c r="G100" t="s">
        <v>3594</v>
      </c>
      <c r="H100" t="s">
        <v>3595</v>
      </c>
      <c r="I100" t="s">
        <v>3596</v>
      </c>
      <c r="J100" t="s">
        <v>766</v>
      </c>
      <c r="K100" t="s">
        <v>307</v>
      </c>
      <c r="L100" t="s">
        <v>308</v>
      </c>
      <c r="M100" t="s">
        <v>2036</v>
      </c>
      <c r="N100" t="s">
        <v>2037</v>
      </c>
      <c r="O100" t="s">
        <v>3597</v>
      </c>
      <c r="P100" t="s">
        <v>3598</v>
      </c>
      <c r="Q100" t="s">
        <v>3599</v>
      </c>
      <c r="R100" t="s">
        <v>3600</v>
      </c>
      <c r="S100" t="s">
        <v>3601</v>
      </c>
      <c r="T100" t="s">
        <v>3602</v>
      </c>
      <c r="U100" t="s">
        <v>3603</v>
      </c>
      <c r="V100" t="s">
        <v>3604</v>
      </c>
      <c r="DY100" t="s">
        <v>790</v>
      </c>
      <c r="DZ100" t="s">
        <v>355</v>
      </c>
      <c r="EA100" t="s">
        <v>356</v>
      </c>
      <c r="EB100" t="s">
        <v>2084</v>
      </c>
      <c r="EC100" t="s">
        <v>2085</v>
      </c>
    </row>
    <row r="101" spans="1:133" x14ac:dyDescent="0.3">
      <c r="A101" t="s">
        <v>3605</v>
      </c>
      <c r="B101" t="s">
        <v>3606</v>
      </c>
      <c r="C101" t="s">
        <v>3607</v>
      </c>
      <c r="D101" t="s">
        <v>3608</v>
      </c>
      <c r="E101" t="s">
        <v>3609</v>
      </c>
      <c r="F101" t="s">
        <v>3610</v>
      </c>
      <c r="G101" t="s">
        <v>3611</v>
      </c>
      <c r="H101" t="s">
        <v>3612</v>
      </c>
      <c r="I101" t="s">
        <v>3613</v>
      </c>
      <c r="J101" t="s">
        <v>767</v>
      </c>
      <c r="K101" t="s">
        <v>309</v>
      </c>
      <c r="L101" t="s">
        <v>310</v>
      </c>
      <c r="M101" t="s">
        <v>2038</v>
      </c>
      <c r="N101" t="s">
        <v>2039</v>
      </c>
      <c r="O101" t="s">
        <v>3614</v>
      </c>
      <c r="P101" t="s">
        <v>3615</v>
      </c>
      <c r="Q101" t="s">
        <v>3616</v>
      </c>
      <c r="R101" t="s">
        <v>3617</v>
      </c>
      <c r="S101" t="s">
        <v>3618</v>
      </c>
      <c r="T101" t="s">
        <v>3619</v>
      </c>
      <c r="U101" t="s">
        <v>3620</v>
      </c>
      <c r="V101" t="s">
        <v>3621</v>
      </c>
      <c r="DY101" t="s">
        <v>791</v>
      </c>
      <c r="DZ101" t="s">
        <v>357</v>
      </c>
      <c r="EA101" t="s">
        <v>358</v>
      </c>
      <c r="EB101" t="s">
        <v>2086</v>
      </c>
      <c r="EC101" t="s">
        <v>2087</v>
      </c>
    </row>
    <row r="102" spans="1:133" x14ac:dyDescent="0.3">
      <c r="A102" t="s">
        <v>3622</v>
      </c>
      <c r="B102" t="s">
        <v>3623</v>
      </c>
      <c r="C102" t="s">
        <v>3624</v>
      </c>
      <c r="D102" t="s">
        <v>3625</v>
      </c>
      <c r="E102" t="s">
        <v>3626</v>
      </c>
      <c r="F102" t="s">
        <v>3627</v>
      </c>
      <c r="G102" t="s">
        <v>3628</v>
      </c>
      <c r="H102" t="s">
        <v>3629</v>
      </c>
      <c r="I102" t="s">
        <v>3630</v>
      </c>
      <c r="J102" t="s">
        <v>768</v>
      </c>
      <c r="K102" t="s">
        <v>311</v>
      </c>
      <c r="L102" t="s">
        <v>312</v>
      </c>
      <c r="M102" t="s">
        <v>2040</v>
      </c>
      <c r="N102" t="s">
        <v>2041</v>
      </c>
      <c r="O102" t="s">
        <v>3631</v>
      </c>
      <c r="P102" t="s">
        <v>3632</v>
      </c>
      <c r="Q102" t="s">
        <v>3633</v>
      </c>
      <c r="R102" t="s">
        <v>3634</v>
      </c>
      <c r="S102" t="s">
        <v>3635</v>
      </c>
      <c r="T102" t="s">
        <v>3636</v>
      </c>
      <c r="U102" t="s">
        <v>3637</v>
      </c>
      <c r="V102" t="s">
        <v>3638</v>
      </c>
      <c r="DY102" t="s">
        <v>792</v>
      </c>
      <c r="DZ102" t="s">
        <v>359</v>
      </c>
      <c r="EA102" t="s">
        <v>360</v>
      </c>
      <c r="EB102" t="s">
        <v>2088</v>
      </c>
      <c r="EC102" t="s">
        <v>2089</v>
      </c>
    </row>
    <row r="103" spans="1:133" x14ac:dyDescent="0.3">
      <c r="A103" t="s">
        <v>3639</v>
      </c>
      <c r="B103" t="s">
        <v>3640</v>
      </c>
      <c r="C103" t="s">
        <v>3641</v>
      </c>
      <c r="D103" t="s">
        <v>3642</v>
      </c>
      <c r="E103" t="s">
        <v>3643</v>
      </c>
      <c r="F103" t="s">
        <v>3644</v>
      </c>
      <c r="G103" t="s">
        <v>3645</v>
      </c>
      <c r="H103" t="s">
        <v>3646</v>
      </c>
      <c r="I103" t="s">
        <v>3647</v>
      </c>
      <c r="J103" t="s">
        <v>769</v>
      </c>
      <c r="K103" t="s">
        <v>313</v>
      </c>
      <c r="L103" t="s">
        <v>314</v>
      </c>
      <c r="M103" t="s">
        <v>2042</v>
      </c>
      <c r="N103" t="s">
        <v>2043</v>
      </c>
      <c r="O103" t="s">
        <v>3648</v>
      </c>
      <c r="P103" t="s">
        <v>3649</v>
      </c>
      <c r="Q103" t="s">
        <v>3650</v>
      </c>
      <c r="R103" t="s">
        <v>3651</v>
      </c>
      <c r="S103" t="s">
        <v>3652</v>
      </c>
      <c r="T103" t="s">
        <v>3653</v>
      </c>
      <c r="U103" t="s">
        <v>3654</v>
      </c>
      <c r="V103" t="s">
        <v>3655</v>
      </c>
      <c r="DY103" t="s">
        <v>793</v>
      </c>
      <c r="DZ103" t="s">
        <v>361</v>
      </c>
      <c r="EA103" t="s">
        <v>362</v>
      </c>
      <c r="EB103" t="s">
        <v>2090</v>
      </c>
      <c r="EC103" t="s">
        <v>2091</v>
      </c>
    </row>
    <row r="104" spans="1:133" x14ac:dyDescent="0.3">
      <c r="A104" t="s">
        <v>3656</v>
      </c>
      <c r="B104" t="s">
        <v>3657</v>
      </c>
      <c r="C104" t="s">
        <v>3658</v>
      </c>
      <c r="D104" t="s">
        <v>3659</v>
      </c>
      <c r="E104" t="s">
        <v>3660</v>
      </c>
      <c r="F104" t="s">
        <v>3661</v>
      </c>
      <c r="G104" t="s">
        <v>3662</v>
      </c>
      <c r="H104" t="s">
        <v>3663</v>
      </c>
      <c r="I104" t="s">
        <v>3664</v>
      </c>
      <c r="J104" t="s">
        <v>770</v>
      </c>
      <c r="K104" t="s">
        <v>315</v>
      </c>
      <c r="L104" t="s">
        <v>316</v>
      </c>
      <c r="M104" t="s">
        <v>2044</v>
      </c>
      <c r="N104" t="s">
        <v>2045</v>
      </c>
      <c r="O104" t="s">
        <v>3665</v>
      </c>
      <c r="P104" t="s">
        <v>3666</v>
      </c>
      <c r="Q104" t="s">
        <v>3667</v>
      </c>
      <c r="R104" t="s">
        <v>3668</v>
      </c>
      <c r="S104" t="s">
        <v>3669</v>
      </c>
      <c r="T104" t="s">
        <v>3670</v>
      </c>
      <c r="U104" t="s">
        <v>3671</v>
      </c>
      <c r="V104" t="s">
        <v>3672</v>
      </c>
      <c r="DY104" t="s">
        <v>794</v>
      </c>
      <c r="DZ104" t="s">
        <v>363</v>
      </c>
      <c r="EA104" t="s">
        <v>364</v>
      </c>
      <c r="EB104" t="s">
        <v>2092</v>
      </c>
      <c r="EC104" t="s">
        <v>2093</v>
      </c>
    </row>
    <row r="105" spans="1:133" x14ac:dyDescent="0.3">
      <c r="A105" t="s">
        <v>3673</v>
      </c>
      <c r="B105" t="s">
        <v>3674</v>
      </c>
      <c r="C105" t="s">
        <v>3675</v>
      </c>
      <c r="D105" t="s">
        <v>3676</v>
      </c>
      <c r="E105" t="s">
        <v>3677</v>
      </c>
      <c r="F105" t="s">
        <v>3678</v>
      </c>
      <c r="G105" t="s">
        <v>3679</v>
      </c>
      <c r="H105" t="s">
        <v>3680</v>
      </c>
      <c r="I105" t="s">
        <v>3681</v>
      </c>
      <c r="J105" t="s">
        <v>771</v>
      </c>
      <c r="K105" t="s">
        <v>317</v>
      </c>
      <c r="L105" t="s">
        <v>318</v>
      </c>
      <c r="M105" t="s">
        <v>2046</v>
      </c>
      <c r="N105" t="s">
        <v>2047</v>
      </c>
      <c r="O105" t="s">
        <v>3682</v>
      </c>
      <c r="P105" t="s">
        <v>3683</v>
      </c>
      <c r="Q105" t="s">
        <v>3684</v>
      </c>
      <c r="R105" t="s">
        <v>3685</v>
      </c>
      <c r="S105" t="s">
        <v>3686</v>
      </c>
      <c r="T105" t="s">
        <v>3687</v>
      </c>
      <c r="U105" t="s">
        <v>3688</v>
      </c>
      <c r="V105" t="s">
        <v>3689</v>
      </c>
      <c r="DY105" t="s">
        <v>795</v>
      </c>
      <c r="DZ105" t="s">
        <v>365</v>
      </c>
      <c r="EA105" t="s">
        <v>366</v>
      </c>
      <c r="EB105" t="s">
        <v>2094</v>
      </c>
      <c r="EC105" t="s">
        <v>2095</v>
      </c>
    </row>
    <row r="106" spans="1:133" x14ac:dyDescent="0.3">
      <c r="A106" t="s">
        <v>3690</v>
      </c>
      <c r="B106" t="s">
        <v>3691</v>
      </c>
      <c r="C106" t="s">
        <v>3692</v>
      </c>
      <c r="D106" t="s">
        <v>3693</v>
      </c>
      <c r="E106" t="s">
        <v>3694</v>
      </c>
      <c r="F106" t="s">
        <v>3695</v>
      </c>
      <c r="G106" t="s">
        <v>3696</v>
      </c>
      <c r="H106" t="s">
        <v>3697</v>
      </c>
      <c r="I106" t="s">
        <v>3698</v>
      </c>
      <c r="J106" t="s">
        <v>772</v>
      </c>
      <c r="K106" t="s">
        <v>319</v>
      </c>
      <c r="L106" t="s">
        <v>320</v>
      </c>
      <c r="M106" t="s">
        <v>2048</v>
      </c>
      <c r="N106" t="s">
        <v>2049</v>
      </c>
      <c r="O106" t="s">
        <v>3699</v>
      </c>
      <c r="P106" t="s">
        <v>3700</v>
      </c>
      <c r="Q106" t="s">
        <v>3701</v>
      </c>
      <c r="R106" t="s">
        <v>3702</v>
      </c>
      <c r="S106" t="s">
        <v>3703</v>
      </c>
      <c r="T106" t="s">
        <v>3704</v>
      </c>
      <c r="U106" t="s">
        <v>3705</v>
      </c>
      <c r="V106" t="s">
        <v>3706</v>
      </c>
      <c r="DY106" t="s">
        <v>796</v>
      </c>
      <c r="DZ106" t="s">
        <v>367</v>
      </c>
      <c r="EA106" t="s">
        <v>368</v>
      </c>
      <c r="EB106" t="s">
        <v>2096</v>
      </c>
      <c r="EC106" t="s">
        <v>2097</v>
      </c>
    </row>
    <row r="107" spans="1:133" x14ac:dyDescent="0.3">
      <c r="A107" t="s">
        <v>3707</v>
      </c>
      <c r="B107" t="s">
        <v>3708</v>
      </c>
      <c r="C107" t="s">
        <v>3709</v>
      </c>
      <c r="D107" t="s">
        <v>3710</v>
      </c>
      <c r="E107" t="s">
        <v>3711</v>
      </c>
      <c r="F107" t="s">
        <v>3712</v>
      </c>
      <c r="G107" t="s">
        <v>3713</v>
      </c>
      <c r="H107" t="s">
        <v>3714</v>
      </c>
      <c r="I107" t="s">
        <v>3715</v>
      </c>
      <c r="J107" t="s">
        <v>773</v>
      </c>
      <c r="K107" t="s">
        <v>321</v>
      </c>
      <c r="L107" t="s">
        <v>322</v>
      </c>
      <c r="M107" t="s">
        <v>2050</v>
      </c>
      <c r="N107" t="s">
        <v>2051</v>
      </c>
      <c r="O107" t="s">
        <v>3716</v>
      </c>
      <c r="P107" t="s">
        <v>3717</v>
      </c>
      <c r="Q107" t="s">
        <v>3718</v>
      </c>
      <c r="R107" t="s">
        <v>3719</v>
      </c>
      <c r="S107" t="s">
        <v>3720</v>
      </c>
      <c r="T107" t="s">
        <v>3721</v>
      </c>
      <c r="U107" t="s">
        <v>3722</v>
      </c>
      <c r="V107" t="s">
        <v>3723</v>
      </c>
      <c r="DY107" t="s">
        <v>797</v>
      </c>
      <c r="DZ107" t="s">
        <v>369</v>
      </c>
      <c r="EA107" t="s">
        <v>370</v>
      </c>
      <c r="EB107" t="s">
        <v>2098</v>
      </c>
      <c r="EC107" t="s">
        <v>2099</v>
      </c>
    </row>
    <row r="108" spans="1:133" x14ac:dyDescent="0.3">
      <c r="A108" t="s">
        <v>3724</v>
      </c>
      <c r="B108" t="s">
        <v>3725</v>
      </c>
      <c r="C108" t="s">
        <v>3726</v>
      </c>
      <c r="D108" t="s">
        <v>3727</v>
      </c>
      <c r="E108" t="s">
        <v>3728</v>
      </c>
      <c r="F108" t="s">
        <v>3729</v>
      </c>
      <c r="G108" t="s">
        <v>3730</v>
      </c>
      <c r="H108" t="s">
        <v>3731</v>
      </c>
      <c r="I108" t="s">
        <v>3732</v>
      </c>
      <c r="J108" t="s">
        <v>774</v>
      </c>
      <c r="K108" t="s">
        <v>323</v>
      </c>
      <c r="L108" t="s">
        <v>324</v>
      </c>
      <c r="M108" t="s">
        <v>2052</v>
      </c>
      <c r="N108" t="s">
        <v>2053</v>
      </c>
      <c r="O108" t="s">
        <v>3733</v>
      </c>
      <c r="P108" t="s">
        <v>3734</v>
      </c>
      <c r="Q108" t="s">
        <v>3735</v>
      </c>
      <c r="R108" t="s">
        <v>3736</v>
      </c>
      <c r="S108" t="s">
        <v>3737</v>
      </c>
      <c r="T108" t="s">
        <v>3738</v>
      </c>
      <c r="U108" t="s">
        <v>3739</v>
      </c>
      <c r="V108" t="s">
        <v>3740</v>
      </c>
      <c r="DY108" t="s">
        <v>798</v>
      </c>
      <c r="DZ108" t="s">
        <v>371</v>
      </c>
      <c r="EA108" t="s">
        <v>372</v>
      </c>
      <c r="EB108" t="s">
        <v>2100</v>
      </c>
      <c r="EC108" t="s">
        <v>2101</v>
      </c>
    </row>
    <row r="109" spans="1:133" x14ac:dyDescent="0.3">
      <c r="A109" t="s">
        <v>3741</v>
      </c>
      <c r="B109" t="s">
        <v>3742</v>
      </c>
      <c r="C109" t="s">
        <v>3743</v>
      </c>
      <c r="D109" t="s">
        <v>3744</v>
      </c>
      <c r="E109" t="s">
        <v>3745</v>
      </c>
      <c r="F109" t="s">
        <v>3746</v>
      </c>
      <c r="G109" t="s">
        <v>3747</v>
      </c>
      <c r="H109" t="s">
        <v>3748</v>
      </c>
      <c r="I109" t="s">
        <v>3749</v>
      </c>
      <c r="J109" t="s">
        <v>775</v>
      </c>
      <c r="K109" t="s">
        <v>325</v>
      </c>
      <c r="L109" t="s">
        <v>326</v>
      </c>
      <c r="M109" t="s">
        <v>2054</v>
      </c>
      <c r="N109" t="s">
        <v>2055</v>
      </c>
      <c r="O109" t="s">
        <v>3750</v>
      </c>
      <c r="P109" t="s">
        <v>3751</v>
      </c>
      <c r="Q109" t="s">
        <v>3752</v>
      </c>
      <c r="R109" t="s">
        <v>3753</v>
      </c>
      <c r="S109" t="s">
        <v>3754</v>
      </c>
      <c r="T109" t="s">
        <v>3755</v>
      </c>
      <c r="U109" t="s">
        <v>3756</v>
      </c>
      <c r="V109" t="s">
        <v>3757</v>
      </c>
      <c r="DY109" t="s">
        <v>799</v>
      </c>
      <c r="DZ109" t="s">
        <v>373</v>
      </c>
      <c r="EA109" t="s">
        <v>374</v>
      </c>
      <c r="EB109" t="s">
        <v>2102</v>
      </c>
      <c r="EC109" t="s">
        <v>2103</v>
      </c>
    </row>
    <row r="110" spans="1:133" x14ac:dyDescent="0.3">
      <c r="A110" t="s">
        <v>3758</v>
      </c>
      <c r="B110" t="s">
        <v>3759</v>
      </c>
      <c r="C110" t="s">
        <v>3760</v>
      </c>
      <c r="D110" t="s">
        <v>3761</v>
      </c>
      <c r="E110" t="s">
        <v>3762</v>
      </c>
      <c r="F110" t="s">
        <v>3763</v>
      </c>
      <c r="G110" t="s">
        <v>3764</v>
      </c>
      <c r="H110" t="s">
        <v>3765</v>
      </c>
      <c r="I110" t="s">
        <v>3766</v>
      </c>
      <c r="J110" t="s">
        <v>776</v>
      </c>
      <c r="K110" t="s">
        <v>327</v>
      </c>
      <c r="L110" t="s">
        <v>328</v>
      </c>
      <c r="M110" t="s">
        <v>2056</v>
      </c>
      <c r="N110" t="s">
        <v>2057</v>
      </c>
      <c r="O110" t="s">
        <v>3767</v>
      </c>
      <c r="P110" t="s">
        <v>3768</v>
      </c>
      <c r="Q110" t="s">
        <v>3769</v>
      </c>
      <c r="R110" t="s">
        <v>3770</v>
      </c>
      <c r="S110" t="s">
        <v>3771</v>
      </c>
      <c r="T110" t="s">
        <v>3772</v>
      </c>
      <c r="U110" t="s">
        <v>3773</v>
      </c>
      <c r="V110" t="s">
        <v>3774</v>
      </c>
      <c r="DY110" t="s">
        <v>800</v>
      </c>
      <c r="DZ110" t="s">
        <v>375</v>
      </c>
      <c r="EA110" t="s">
        <v>376</v>
      </c>
      <c r="EB110" t="s">
        <v>2104</v>
      </c>
      <c r="EC110" t="s">
        <v>2105</v>
      </c>
    </row>
    <row r="111" spans="1:133" x14ac:dyDescent="0.3">
      <c r="A111" t="s">
        <v>3775</v>
      </c>
      <c r="B111" t="s">
        <v>3776</v>
      </c>
      <c r="C111" t="s">
        <v>3777</v>
      </c>
      <c r="D111" t="s">
        <v>3778</v>
      </c>
      <c r="E111" t="s">
        <v>3779</v>
      </c>
      <c r="F111" t="s">
        <v>3780</v>
      </c>
      <c r="G111" t="s">
        <v>3781</v>
      </c>
      <c r="H111" t="s">
        <v>3782</v>
      </c>
      <c r="I111" t="s">
        <v>3783</v>
      </c>
      <c r="J111" t="s">
        <v>777</v>
      </c>
      <c r="K111" t="s">
        <v>329</v>
      </c>
      <c r="L111" t="s">
        <v>330</v>
      </c>
      <c r="M111" t="s">
        <v>2058</v>
      </c>
      <c r="N111" t="s">
        <v>2059</v>
      </c>
      <c r="O111" t="s">
        <v>3784</v>
      </c>
      <c r="P111" t="s">
        <v>3785</v>
      </c>
      <c r="Q111" t="s">
        <v>3786</v>
      </c>
      <c r="R111" t="s">
        <v>3787</v>
      </c>
      <c r="S111" t="s">
        <v>3788</v>
      </c>
      <c r="T111" t="s">
        <v>3789</v>
      </c>
      <c r="U111" t="s">
        <v>3790</v>
      </c>
      <c r="V111" t="s">
        <v>3791</v>
      </c>
      <c r="DY111" t="s">
        <v>801</v>
      </c>
      <c r="DZ111" t="s">
        <v>377</v>
      </c>
      <c r="EA111" t="s">
        <v>378</v>
      </c>
      <c r="EB111" t="s">
        <v>2106</v>
      </c>
      <c r="EC111" t="s">
        <v>2107</v>
      </c>
    </row>
    <row r="112" spans="1:133" x14ac:dyDescent="0.3">
      <c r="A112" t="s">
        <v>3792</v>
      </c>
      <c r="B112" t="s">
        <v>3793</v>
      </c>
      <c r="C112" t="s">
        <v>3794</v>
      </c>
      <c r="D112" t="s">
        <v>3795</v>
      </c>
      <c r="E112" t="s">
        <v>3796</v>
      </c>
      <c r="F112" t="s">
        <v>3797</v>
      </c>
      <c r="G112" t="s">
        <v>3798</v>
      </c>
      <c r="H112" t="s">
        <v>3799</v>
      </c>
      <c r="I112" t="s">
        <v>3800</v>
      </c>
      <c r="J112" t="s">
        <v>778</v>
      </c>
      <c r="K112" t="s">
        <v>331</v>
      </c>
      <c r="L112" t="s">
        <v>332</v>
      </c>
      <c r="M112" t="s">
        <v>2060</v>
      </c>
      <c r="N112" t="s">
        <v>2061</v>
      </c>
      <c r="O112" t="s">
        <v>3801</v>
      </c>
      <c r="P112" t="s">
        <v>3802</v>
      </c>
      <c r="Q112" t="s">
        <v>3803</v>
      </c>
      <c r="R112" t="s">
        <v>3804</v>
      </c>
      <c r="S112" t="s">
        <v>3805</v>
      </c>
      <c r="T112" t="s">
        <v>3806</v>
      </c>
      <c r="U112" t="s">
        <v>3807</v>
      </c>
      <c r="V112" t="s">
        <v>3808</v>
      </c>
      <c r="DY112" t="s">
        <v>802</v>
      </c>
      <c r="DZ112" t="s">
        <v>379</v>
      </c>
      <c r="EA112" t="s">
        <v>380</v>
      </c>
      <c r="EB112" t="s">
        <v>2108</v>
      </c>
      <c r="EC112" t="s">
        <v>2109</v>
      </c>
    </row>
    <row r="113" spans="1:133" x14ac:dyDescent="0.3">
      <c r="A113" t="s">
        <v>3809</v>
      </c>
      <c r="B113" t="s">
        <v>3810</v>
      </c>
      <c r="C113" t="s">
        <v>3811</v>
      </c>
      <c r="D113" t="s">
        <v>3812</v>
      </c>
      <c r="E113" t="s">
        <v>3813</v>
      </c>
      <c r="F113" t="s">
        <v>3814</v>
      </c>
      <c r="G113" t="s">
        <v>3815</v>
      </c>
      <c r="H113" t="s">
        <v>3816</v>
      </c>
      <c r="I113" t="s">
        <v>3817</v>
      </c>
      <c r="J113" t="s">
        <v>779</v>
      </c>
      <c r="K113" t="s">
        <v>333</v>
      </c>
      <c r="L113" t="s">
        <v>334</v>
      </c>
      <c r="M113" t="s">
        <v>2062</v>
      </c>
      <c r="N113" t="s">
        <v>2063</v>
      </c>
      <c r="O113" t="s">
        <v>3818</v>
      </c>
      <c r="P113" t="s">
        <v>3819</v>
      </c>
      <c r="Q113" t="s">
        <v>3820</v>
      </c>
      <c r="R113" t="s">
        <v>3821</v>
      </c>
      <c r="S113" t="s">
        <v>3822</v>
      </c>
      <c r="T113" t="s">
        <v>3823</v>
      </c>
      <c r="U113" t="s">
        <v>3824</v>
      </c>
      <c r="V113" t="s">
        <v>3825</v>
      </c>
      <c r="DY113" t="s">
        <v>803</v>
      </c>
      <c r="DZ113" t="s">
        <v>381</v>
      </c>
      <c r="EA113" t="s">
        <v>382</v>
      </c>
      <c r="EB113" t="s">
        <v>2110</v>
      </c>
      <c r="EC113" t="s">
        <v>2111</v>
      </c>
    </row>
    <row r="114" spans="1:133" x14ac:dyDescent="0.3">
      <c r="A114" t="s">
        <v>3826</v>
      </c>
      <c r="B114" t="s">
        <v>3827</v>
      </c>
      <c r="C114" t="s">
        <v>3828</v>
      </c>
      <c r="D114" t="s">
        <v>3829</v>
      </c>
      <c r="E114" t="s">
        <v>3830</v>
      </c>
      <c r="F114" t="s">
        <v>3831</v>
      </c>
      <c r="G114" t="s">
        <v>3832</v>
      </c>
      <c r="H114" t="s">
        <v>3833</v>
      </c>
      <c r="I114" t="s">
        <v>3834</v>
      </c>
      <c r="J114" t="s">
        <v>780</v>
      </c>
      <c r="K114" t="s">
        <v>335</v>
      </c>
      <c r="L114" t="s">
        <v>336</v>
      </c>
      <c r="M114" t="s">
        <v>2064</v>
      </c>
      <c r="N114" t="s">
        <v>2065</v>
      </c>
      <c r="O114" t="s">
        <v>3835</v>
      </c>
      <c r="P114" t="s">
        <v>3836</v>
      </c>
      <c r="Q114" t="s">
        <v>3837</v>
      </c>
      <c r="R114" t="s">
        <v>3838</v>
      </c>
      <c r="S114" t="s">
        <v>3839</v>
      </c>
      <c r="T114" t="s">
        <v>3840</v>
      </c>
      <c r="U114" t="s">
        <v>3841</v>
      </c>
      <c r="V114" t="s">
        <v>3842</v>
      </c>
      <c r="DY114" t="s">
        <v>804</v>
      </c>
      <c r="DZ114" t="s">
        <v>383</v>
      </c>
      <c r="EA114" t="s">
        <v>384</v>
      </c>
      <c r="EB114" t="s">
        <v>2112</v>
      </c>
      <c r="EC114" t="s">
        <v>2113</v>
      </c>
    </row>
    <row r="115" spans="1:133" x14ac:dyDescent="0.3">
      <c r="A115" t="s">
        <v>3843</v>
      </c>
      <c r="B115" t="s">
        <v>3844</v>
      </c>
      <c r="C115" t="s">
        <v>3845</v>
      </c>
      <c r="D115" t="s">
        <v>3846</v>
      </c>
      <c r="E115" t="s">
        <v>3847</v>
      </c>
      <c r="F115" t="s">
        <v>3848</v>
      </c>
      <c r="G115" t="s">
        <v>3849</v>
      </c>
      <c r="H115" t="s">
        <v>3850</v>
      </c>
      <c r="I115" t="s">
        <v>3851</v>
      </c>
      <c r="J115" t="s">
        <v>781</v>
      </c>
      <c r="K115" t="s">
        <v>337</v>
      </c>
      <c r="L115" t="s">
        <v>338</v>
      </c>
      <c r="M115" t="s">
        <v>2066</v>
      </c>
      <c r="N115" t="s">
        <v>2067</v>
      </c>
      <c r="O115" t="s">
        <v>3852</v>
      </c>
      <c r="P115" t="s">
        <v>3853</v>
      </c>
      <c r="Q115" t="s">
        <v>3854</v>
      </c>
      <c r="R115" t="s">
        <v>3855</v>
      </c>
      <c r="S115" t="s">
        <v>3856</v>
      </c>
      <c r="T115" t="s">
        <v>3857</v>
      </c>
      <c r="U115" t="s">
        <v>3858</v>
      </c>
      <c r="V115" t="s">
        <v>3859</v>
      </c>
      <c r="DY115" t="s">
        <v>805</v>
      </c>
      <c r="DZ115" t="s">
        <v>385</v>
      </c>
      <c r="EA115" t="s">
        <v>386</v>
      </c>
      <c r="EB115" t="s">
        <v>2114</v>
      </c>
      <c r="EC115" t="s">
        <v>2115</v>
      </c>
    </row>
    <row r="116" spans="1:133" x14ac:dyDescent="0.3">
      <c r="A116" t="s">
        <v>3860</v>
      </c>
      <c r="B116" t="s">
        <v>3861</v>
      </c>
      <c r="C116" t="s">
        <v>3862</v>
      </c>
      <c r="D116" t="s">
        <v>3863</v>
      </c>
      <c r="E116" t="s">
        <v>3864</v>
      </c>
      <c r="F116" t="s">
        <v>3865</v>
      </c>
      <c r="G116" t="s">
        <v>3866</v>
      </c>
      <c r="H116" t="s">
        <v>3867</v>
      </c>
      <c r="I116" t="s">
        <v>3868</v>
      </c>
      <c r="J116" t="s">
        <v>782</v>
      </c>
      <c r="K116" t="s">
        <v>339</v>
      </c>
      <c r="L116" t="s">
        <v>340</v>
      </c>
      <c r="M116" t="s">
        <v>2068</v>
      </c>
      <c r="N116" t="s">
        <v>2069</v>
      </c>
      <c r="O116" t="s">
        <v>3869</v>
      </c>
      <c r="P116" t="s">
        <v>3870</v>
      </c>
      <c r="Q116" t="s">
        <v>3871</v>
      </c>
      <c r="R116" t="s">
        <v>3872</v>
      </c>
      <c r="S116" t="s">
        <v>3873</v>
      </c>
      <c r="T116" t="s">
        <v>3874</v>
      </c>
      <c r="U116" t="s">
        <v>3875</v>
      </c>
      <c r="V116" t="s">
        <v>3876</v>
      </c>
      <c r="DY116" t="s">
        <v>806</v>
      </c>
      <c r="DZ116" t="s">
        <v>387</v>
      </c>
      <c r="EA116" t="s">
        <v>388</v>
      </c>
      <c r="EB116" t="s">
        <v>2116</v>
      </c>
      <c r="EC116" t="s">
        <v>2117</v>
      </c>
    </row>
    <row r="117" spans="1:133" x14ac:dyDescent="0.3">
      <c r="A117" t="s">
        <v>3877</v>
      </c>
      <c r="B117" t="s">
        <v>3878</v>
      </c>
      <c r="C117" t="s">
        <v>3879</v>
      </c>
      <c r="D117" t="s">
        <v>3880</v>
      </c>
      <c r="E117" t="s">
        <v>3881</v>
      </c>
      <c r="F117" t="s">
        <v>3882</v>
      </c>
      <c r="G117" t="s">
        <v>3883</v>
      </c>
      <c r="H117" t="s">
        <v>3884</v>
      </c>
      <c r="I117" t="s">
        <v>3885</v>
      </c>
      <c r="J117" t="s">
        <v>783</v>
      </c>
      <c r="K117" t="s">
        <v>341</v>
      </c>
      <c r="L117" t="s">
        <v>342</v>
      </c>
      <c r="M117" t="s">
        <v>2070</v>
      </c>
      <c r="N117" t="s">
        <v>2071</v>
      </c>
      <c r="O117" t="s">
        <v>3886</v>
      </c>
      <c r="P117" t="s">
        <v>3887</v>
      </c>
      <c r="Q117" t="s">
        <v>3888</v>
      </c>
      <c r="R117" t="s">
        <v>3889</v>
      </c>
      <c r="S117" t="s">
        <v>3890</v>
      </c>
      <c r="T117" t="s">
        <v>3891</v>
      </c>
      <c r="U117" t="s">
        <v>3892</v>
      </c>
      <c r="V117" t="s">
        <v>3893</v>
      </c>
      <c r="DY117" t="s">
        <v>807</v>
      </c>
      <c r="DZ117" t="s">
        <v>389</v>
      </c>
      <c r="EA117" t="s">
        <v>390</v>
      </c>
      <c r="EB117" t="s">
        <v>2118</v>
      </c>
      <c r="EC117" t="s">
        <v>2119</v>
      </c>
    </row>
    <row r="118" spans="1:133" x14ac:dyDescent="0.3">
      <c r="A118" t="s">
        <v>3894</v>
      </c>
      <c r="B118" t="s">
        <v>3895</v>
      </c>
      <c r="C118" t="s">
        <v>3896</v>
      </c>
      <c r="D118" t="s">
        <v>3897</v>
      </c>
      <c r="E118" t="s">
        <v>3898</v>
      </c>
      <c r="F118" t="s">
        <v>3899</v>
      </c>
      <c r="G118" t="s">
        <v>3900</v>
      </c>
      <c r="H118" t="s">
        <v>3901</v>
      </c>
      <c r="I118" t="s">
        <v>3902</v>
      </c>
      <c r="J118" t="s">
        <v>784</v>
      </c>
      <c r="K118" t="s">
        <v>343</v>
      </c>
      <c r="L118" t="s">
        <v>344</v>
      </c>
      <c r="M118" t="s">
        <v>2072</v>
      </c>
      <c r="N118" t="s">
        <v>2073</v>
      </c>
      <c r="O118" t="s">
        <v>3903</v>
      </c>
      <c r="P118" t="s">
        <v>3904</v>
      </c>
      <c r="Q118" t="s">
        <v>3905</v>
      </c>
      <c r="R118" t="s">
        <v>3906</v>
      </c>
      <c r="S118" t="s">
        <v>3907</v>
      </c>
      <c r="T118" t="s">
        <v>3908</v>
      </c>
      <c r="U118" t="s">
        <v>3909</v>
      </c>
      <c r="V118" t="s">
        <v>3910</v>
      </c>
      <c r="DY118" t="s">
        <v>808</v>
      </c>
      <c r="DZ118" t="s">
        <v>391</v>
      </c>
      <c r="EA118" t="s">
        <v>392</v>
      </c>
      <c r="EB118" t="s">
        <v>2120</v>
      </c>
      <c r="EC118" t="s">
        <v>2121</v>
      </c>
    </row>
    <row r="119" spans="1:133" x14ac:dyDescent="0.3">
      <c r="A119" t="s">
        <v>3911</v>
      </c>
      <c r="B119" t="s">
        <v>3912</v>
      </c>
      <c r="C119" t="s">
        <v>3913</v>
      </c>
      <c r="D119" t="s">
        <v>3914</v>
      </c>
      <c r="E119" t="s">
        <v>3915</v>
      </c>
      <c r="F119" t="s">
        <v>3916</v>
      </c>
      <c r="G119" t="s">
        <v>3917</v>
      </c>
      <c r="H119" t="s">
        <v>3918</v>
      </c>
      <c r="I119" t="s">
        <v>3919</v>
      </c>
      <c r="J119" t="s">
        <v>785</v>
      </c>
      <c r="K119" t="s">
        <v>345</v>
      </c>
      <c r="L119" t="s">
        <v>346</v>
      </c>
      <c r="M119" t="s">
        <v>2074</v>
      </c>
      <c r="N119" t="s">
        <v>2075</v>
      </c>
      <c r="O119" t="s">
        <v>3920</v>
      </c>
      <c r="P119" t="s">
        <v>3921</v>
      </c>
      <c r="Q119" t="s">
        <v>3922</v>
      </c>
      <c r="R119" t="s">
        <v>3923</v>
      </c>
      <c r="S119" t="s">
        <v>3924</v>
      </c>
      <c r="T119" t="s">
        <v>3925</v>
      </c>
      <c r="U119" t="s">
        <v>3926</v>
      </c>
      <c r="V119" t="s">
        <v>3927</v>
      </c>
      <c r="DY119" t="s">
        <v>809</v>
      </c>
      <c r="DZ119" t="s">
        <v>393</v>
      </c>
      <c r="EA119" t="s">
        <v>394</v>
      </c>
      <c r="EB119" t="s">
        <v>2122</v>
      </c>
      <c r="EC119" t="s">
        <v>2123</v>
      </c>
    </row>
    <row r="120" spans="1:133" x14ac:dyDescent="0.3">
      <c r="A120" t="s">
        <v>3928</v>
      </c>
      <c r="B120" t="s">
        <v>3929</v>
      </c>
      <c r="C120" t="s">
        <v>3930</v>
      </c>
      <c r="D120" t="s">
        <v>3931</v>
      </c>
      <c r="E120" t="s">
        <v>3932</v>
      </c>
      <c r="F120" t="s">
        <v>3933</v>
      </c>
      <c r="G120" t="s">
        <v>3934</v>
      </c>
      <c r="H120" t="s">
        <v>3935</v>
      </c>
      <c r="I120" t="s">
        <v>3936</v>
      </c>
      <c r="J120" t="s">
        <v>786</v>
      </c>
      <c r="K120" t="s">
        <v>347</v>
      </c>
      <c r="L120" t="s">
        <v>348</v>
      </c>
      <c r="M120" t="s">
        <v>2076</v>
      </c>
      <c r="N120" t="s">
        <v>2077</v>
      </c>
      <c r="O120" t="s">
        <v>3937</v>
      </c>
      <c r="P120" t="s">
        <v>3938</v>
      </c>
      <c r="Q120" t="s">
        <v>3939</v>
      </c>
      <c r="R120" t="s">
        <v>3940</v>
      </c>
      <c r="S120" t="s">
        <v>3941</v>
      </c>
      <c r="T120" t="s">
        <v>3942</v>
      </c>
      <c r="U120" t="s">
        <v>3943</v>
      </c>
      <c r="V120" t="s">
        <v>3944</v>
      </c>
      <c r="DY120" t="s">
        <v>810</v>
      </c>
      <c r="DZ120" t="s">
        <v>395</v>
      </c>
      <c r="EA120" t="s">
        <v>396</v>
      </c>
      <c r="EB120" t="s">
        <v>2124</v>
      </c>
      <c r="EC120" t="s">
        <v>2125</v>
      </c>
    </row>
    <row r="121" spans="1:133" x14ac:dyDescent="0.3">
      <c r="A121" t="s">
        <v>3945</v>
      </c>
      <c r="B121" t="s">
        <v>3946</v>
      </c>
      <c r="C121" t="s">
        <v>3947</v>
      </c>
      <c r="D121" t="s">
        <v>3948</v>
      </c>
      <c r="E121" t="s">
        <v>3949</v>
      </c>
      <c r="F121" t="s">
        <v>3950</v>
      </c>
      <c r="G121" t="s">
        <v>3951</v>
      </c>
      <c r="H121" t="s">
        <v>3952</v>
      </c>
      <c r="I121" t="s">
        <v>3953</v>
      </c>
      <c r="J121" t="s">
        <v>787</v>
      </c>
      <c r="K121" t="s">
        <v>349</v>
      </c>
      <c r="L121" t="s">
        <v>350</v>
      </c>
      <c r="M121" t="s">
        <v>2078</v>
      </c>
      <c r="N121" t="s">
        <v>2079</v>
      </c>
      <c r="O121" t="s">
        <v>3954</v>
      </c>
      <c r="P121" t="s">
        <v>3955</v>
      </c>
      <c r="Q121" t="s">
        <v>3956</v>
      </c>
      <c r="R121" t="s">
        <v>3957</v>
      </c>
      <c r="S121" t="s">
        <v>3958</v>
      </c>
      <c r="T121" t="s">
        <v>3959</v>
      </c>
      <c r="U121" t="s">
        <v>3960</v>
      </c>
      <c r="V121" t="s">
        <v>3961</v>
      </c>
      <c r="DY121" t="s">
        <v>811</v>
      </c>
      <c r="DZ121" t="s">
        <v>397</v>
      </c>
      <c r="EA121" t="s">
        <v>398</v>
      </c>
      <c r="EB121" t="s">
        <v>2126</v>
      </c>
      <c r="EC121" t="s">
        <v>2127</v>
      </c>
    </row>
    <row r="122" spans="1:133" x14ac:dyDescent="0.3">
      <c r="A122" t="s">
        <v>3962</v>
      </c>
      <c r="B122" t="s">
        <v>3963</v>
      </c>
      <c r="C122" t="s">
        <v>3964</v>
      </c>
      <c r="D122" t="s">
        <v>3965</v>
      </c>
      <c r="E122" t="s">
        <v>3966</v>
      </c>
      <c r="F122" t="s">
        <v>3967</v>
      </c>
      <c r="G122" t="s">
        <v>3968</v>
      </c>
      <c r="H122" t="s">
        <v>3969</v>
      </c>
      <c r="I122" t="s">
        <v>3970</v>
      </c>
      <c r="J122" t="s">
        <v>788</v>
      </c>
      <c r="K122" t="s">
        <v>351</v>
      </c>
      <c r="L122" t="s">
        <v>352</v>
      </c>
      <c r="M122" t="s">
        <v>2080</v>
      </c>
      <c r="N122" t="s">
        <v>2081</v>
      </c>
      <c r="O122" t="s">
        <v>3971</v>
      </c>
      <c r="P122" t="s">
        <v>3972</v>
      </c>
      <c r="Q122" t="s">
        <v>3973</v>
      </c>
      <c r="R122" t="s">
        <v>3974</v>
      </c>
      <c r="S122" t="s">
        <v>3975</v>
      </c>
      <c r="T122" t="s">
        <v>3976</v>
      </c>
      <c r="U122" t="s">
        <v>3977</v>
      </c>
      <c r="V122" t="s">
        <v>3978</v>
      </c>
      <c r="DY122" t="s">
        <v>812</v>
      </c>
      <c r="DZ122" t="s">
        <v>399</v>
      </c>
      <c r="EA122" t="s">
        <v>400</v>
      </c>
      <c r="EB122" t="s">
        <v>2128</v>
      </c>
      <c r="EC122" t="s">
        <v>2129</v>
      </c>
    </row>
    <row r="123" spans="1:133" x14ac:dyDescent="0.3">
      <c r="A123" t="s">
        <v>3979</v>
      </c>
      <c r="B123" t="s">
        <v>3980</v>
      </c>
      <c r="C123" t="s">
        <v>3981</v>
      </c>
      <c r="D123" t="s">
        <v>3982</v>
      </c>
      <c r="E123" t="s">
        <v>3983</v>
      </c>
      <c r="F123" t="s">
        <v>3984</v>
      </c>
      <c r="G123" t="s">
        <v>3985</v>
      </c>
      <c r="H123" t="s">
        <v>3986</v>
      </c>
      <c r="I123" t="s">
        <v>3987</v>
      </c>
      <c r="J123" t="s">
        <v>789</v>
      </c>
      <c r="K123" t="s">
        <v>353</v>
      </c>
      <c r="L123" t="s">
        <v>354</v>
      </c>
      <c r="M123" t="s">
        <v>2082</v>
      </c>
      <c r="N123" t="s">
        <v>2083</v>
      </c>
      <c r="O123" t="s">
        <v>3988</v>
      </c>
      <c r="P123" t="s">
        <v>3989</v>
      </c>
      <c r="Q123" t="s">
        <v>3990</v>
      </c>
      <c r="R123" t="s">
        <v>3991</v>
      </c>
      <c r="S123" t="s">
        <v>3992</v>
      </c>
      <c r="T123" t="s">
        <v>3993</v>
      </c>
      <c r="U123" t="s">
        <v>3994</v>
      </c>
      <c r="V123" t="s">
        <v>3995</v>
      </c>
      <c r="DY123" t="s">
        <v>813</v>
      </c>
      <c r="DZ123" t="s">
        <v>401</v>
      </c>
      <c r="EA123" t="s">
        <v>402</v>
      </c>
      <c r="EB123" t="s">
        <v>2130</v>
      </c>
      <c r="EC123" t="s">
        <v>2131</v>
      </c>
    </row>
    <row r="124" spans="1:133" x14ac:dyDescent="0.3">
      <c r="A124" t="s">
        <v>3996</v>
      </c>
      <c r="B124" t="s">
        <v>3997</v>
      </c>
      <c r="C124" t="s">
        <v>3998</v>
      </c>
      <c r="D124" t="s">
        <v>3999</v>
      </c>
      <c r="E124" t="s">
        <v>4000</v>
      </c>
      <c r="F124" t="s">
        <v>4001</v>
      </c>
      <c r="G124" t="s">
        <v>4002</v>
      </c>
      <c r="H124" t="s">
        <v>4003</v>
      </c>
      <c r="I124" t="s">
        <v>4004</v>
      </c>
      <c r="J124" t="s">
        <v>790</v>
      </c>
      <c r="K124" t="s">
        <v>355</v>
      </c>
      <c r="L124" t="s">
        <v>356</v>
      </c>
      <c r="M124" t="s">
        <v>2084</v>
      </c>
      <c r="N124" t="s">
        <v>2085</v>
      </c>
      <c r="O124" t="s">
        <v>4005</v>
      </c>
      <c r="P124" t="s">
        <v>4006</v>
      </c>
      <c r="Q124" t="s">
        <v>4007</v>
      </c>
      <c r="R124" t="s">
        <v>4008</v>
      </c>
      <c r="S124" t="s">
        <v>4009</v>
      </c>
      <c r="T124" t="s">
        <v>4010</v>
      </c>
      <c r="U124" t="s">
        <v>4011</v>
      </c>
      <c r="V124" t="s">
        <v>4012</v>
      </c>
      <c r="DY124" t="s">
        <v>814</v>
      </c>
      <c r="DZ124" t="s">
        <v>403</v>
      </c>
      <c r="EA124" t="s">
        <v>404</v>
      </c>
      <c r="EB124" t="s">
        <v>2132</v>
      </c>
      <c r="EC124" t="s">
        <v>2133</v>
      </c>
    </row>
    <row r="125" spans="1:133" x14ac:dyDescent="0.3">
      <c r="A125" t="s">
        <v>4013</v>
      </c>
      <c r="B125" t="s">
        <v>4014</v>
      </c>
      <c r="C125" t="s">
        <v>4015</v>
      </c>
      <c r="D125" t="s">
        <v>4016</v>
      </c>
      <c r="E125" t="s">
        <v>4017</v>
      </c>
      <c r="F125" t="s">
        <v>4018</v>
      </c>
      <c r="G125" t="s">
        <v>4019</v>
      </c>
      <c r="H125" t="s">
        <v>4020</v>
      </c>
      <c r="I125" t="s">
        <v>4021</v>
      </c>
      <c r="J125" t="s">
        <v>791</v>
      </c>
      <c r="K125" t="s">
        <v>357</v>
      </c>
      <c r="L125" t="s">
        <v>358</v>
      </c>
      <c r="M125" t="s">
        <v>2086</v>
      </c>
      <c r="N125" t="s">
        <v>2087</v>
      </c>
      <c r="O125" t="s">
        <v>4022</v>
      </c>
      <c r="P125" t="s">
        <v>4023</v>
      </c>
      <c r="Q125" t="s">
        <v>4024</v>
      </c>
      <c r="R125" t="s">
        <v>4025</v>
      </c>
      <c r="S125" t="s">
        <v>4026</v>
      </c>
      <c r="T125" t="s">
        <v>4027</v>
      </c>
      <c r="U125" t="s">
        <v>4028</v>
      </c>
      <c r="V125" t="s">
        <v>4029</v>
      </c>
      <c r="DY125" t="s">
        <v>815</v>
      </c>
      <c r="DZ125" t="s">
        <v>405</v>
      </c>
      <c r="EA125" t="s">
        <v>406</v>
      </c>
      <c r="EB125" t="s">
        <v>2134</v>
      </c>
      <c r="EC125" t="s">
        <v>2135</v>
      </c>
    </row>
    <row r="126" spans="1:133" x14ac:dyDescent="0.3">
      <c r="A126" t="s">
        <v>4030</v>
      </c>
      <c r="B126" t="s">
        <v>4031</v>
      </c>
      <c r="C126" t="s">
        <v>4032</v>
      </c>
      <c r="D126" t="s">
        <v>4033</v>
      </c>
      <c r="E126" t="s">
        <v>4034</v>
      </c>
      <c r="F126" t="s">
        <v>4035</v>
      </c>
      <c r="G126" t="s">
        <v>4036</v>
      </c>
      <c r="H126" t="s">
        <v>4037</v>
      </c>
      <c r="I126" t="s">
        <v>4038</v>
      </c>
      <c r="J126" t="s">
        <v>792</v>
      </c>
      <c r="K126" t="s">
        <v>359</v>
      </c>
      <c r="L126" t="s">
        <v>360</v>
      </c>
      <c r="M126" t="s">
        <v>2088</v>
      </c>
      <c r="N126" t="s">
        <v>2089</v>
      </c>
      <c r="O126" t="s">
        <v>4039</v>
      </c>
      <c r="P126" t="s">
        <v>4040</v>
      </c>
      <c r="Q126" t="s">
        <v>4041</v>
      </c>
      <c r="R126" t="s">
        <v>4042</v>
      </c>
      <c r="S126" t="s">
        <v>4043</v>
      </c>
      <c r="T126" t="s">
        <v>4044</v>
      </c>
      <c r="U126" t="s">
        <v>4045</v>
      </c>
      <c r="V126" t="s">
        <v>4046</v>
      </c>
      <c r="DY126" t="s">
        <v>816</v>
      </c>
      <c r="DZ126" t="s">
        <v>407</v>
      </c>
      <c r="EA126" t="s">
        <v>408</v>
      </c>
      <c r="EB126" t="s">
        <v>2136</v>
      </c>
      <c r="EC126" t="s">
        <v>2137</v>
      </c>
    </row>
    <row r="127" spans="1:133" x14ac:dyDescent="0.3">
      <c r="A127" t="s">
        <v>4047</v>
      </c>
      <c r="B127" t="s">
        <v>4048</v>
      </c>
      <c r="C127" t="s">
        <v>4049</v>
      </c>
      <c r="D127" t="s">
        <v>4050</v>
      </c>
      <c r="E127" t="s">
        <v>4051</v>
      </c>
      <c r="F127" t="s">
        <v>4052</v>
      </c>
      <c r="G127" t="s">
        <v>4053</v>
      </c>
      <c r="H127" t="s">
        <v>4054</v>
      </c>
      <c r="I127" t="s">
        <v>4055</v>
      </c>
      <c r="J127" t="s">
        <v>793</v>
      </c>
      <c r="K127" t="s">
        <v>361</v>
      </c>
      <c r="L127" t="s">
        <v>362</v>
      </c>
      <c r="M127" t="s">
        <v>2090</v>
      </c>
      <c r="N127" t="s">
        <v>2091</v>
      </c>
      <c r="O127" t="s">
        <v>4056</v>
      </c>
      <c r="P127" t="s">
        <v>4057</v>
      </c>
      <c r="Q127" t="s">
        <v>4058</v>
      </c>
      <c r="R127" t="s">
        <v>4059</v>
      </c>
      <c r="S127" t="s">
        <v>4060</v>
      </c>
      <c r="T127" t="s">
        <v>4061</v>
      </c>
      <c r="U127" t="s">
        <v>4062</v>
      </c>
      <c r="V127" t="s">
        <v>4063</v>
      </c>
      <c r="DY127" t="s">
        <v>817</v>
      </c>
      <c r="DZ127" t="s">
        <v>409</v>
      </c>
      <c r="EA127" t="s">
        <v>410</v>
      </c>
      <c r="EB127" t="s">
        <v>2138</v>
      </c>
      <c r="EC127" t="s">
        <v>2139</v>
      </c>
    </row>
    <row r="128" spans="1:133" x14ac:dyDescent="0.3">
      <c r="A128" t="s">
        <v>4064</v>
      </c>
      <c r="B128" t="s">
        <v>4065</v>
      </c>
      <c r="C128" t="s">
        <v>4066</v>
      </c>
      <c r="D128" t="s">
        <v>4067</v>
      </c>
      <c r="E128" t="s">
        <v>4068</v>
      </c>
      <c r="F128" t="s">
        <v>4069</v>
      </c>
      <c r="G128" t="s">
        <v>4070</v>
      </c>
      <c r="H128" t="s">
        <v>4071</v>
      </c>
      <c r="I128" t="s">
        <v>4072</v>
      </c>
      <c r="J128" t="s">
        <v>794</v>
      </c>
      <c r="K128" t="s">
        <v>363</v>
      </c>
      <c r="L128" t="s">
        <v>364</v>
      </c>
      <c r="M128" t="s">
        <v>2092</v>
      </c>
      <c r="N128" t="s">
        <v>2093</v>
      </c>
      <c r="O128" t="s">
        <v>4073</v>
      </c>
      <c r="P128" t="s">
        <v>4074</v>
      </c>
      <c r="Q128" t="s">
        <v>4075</v>
      </c>
      <c r="R128" t="s">
        <v>4076</v>
      </c>
      <c r="S128" t="s">
        <v>4077</v>
      </c>
      <c r="T128" t="s">
        <v>4078</v>
      </c>
      <c r="U128" t="s">
        <v>4079</v>
      </c>
      <c r="V128" t="s">
        <v>4080</v>
      </c>
      <c r="DY128" t="s">
        <v>818</v>
      </c>
      <c r="DZ128" t="s">
        <v>411</v>
      </c>
      <c r="EA128" t="s">
        <v>412</v>
      </c>
      <c r="EB128" t="s">
        <v>2140</v>
      </c>
      <c r="EC128" t="s">
        <v>2141</v>
      </c>
    </row>
    <row r="129" spans="1:133" x14ac:dyDescent="0.3">
      <c r="A129" t="s">
        <v>4081</v>
      </c>
      <c r="B129" t="s">
        <v>4082</v>
      </c>
      <c r="C129" t="s">
        <v>4083</v>
      </c>
      <c r="D129" t="s">
        <v>4084</v>
      </c>
      <c r="E129" t="s">
        <v>4085</v>
      </c>
      <c r="F129" t="s">
        <v>4086</v>
      </c>
      <c r="G129" t="s">
        <v>4087</v>
      </c>
      <c r="H129" t="s">
        <v>4088</v>
      </c>
      <c r="I129" t="s">
        <v>4089</v>
      </c>
      <c r="J129" t="s">
        <v>795</v>
      </c>
      <c r="K129" t="s">
        <v>365</v>
      </c>
      <c r="L129" t="s">
        <v>366</v>
      </c>
      <c r="M129" t="s">
        <v>2094</v>
      </c>
      <c r="N129" t="s">
        <v>2095</v>
      </c>
      <c r="O129" t="s">
        <v>4090</v>
      </c>
      <c r="P129" t="s">
        <v>4091</v>
      </c>
      <c r="Q129" t="s">
        <v>4092</v>
      </c>
      <c r="R129" t="s">
        <v>4093</v>
      </c>
      <c r="S129" t="s">
        <v>4094</v>
      </c>
      <c r="T129" t="s">
        <v>4095</v>
      </c>
      <c r="U129" t="s">
        <v>4096</v>
      </c>
      <c r="V129" t="s">
        <v>4097</v>
      </c>
      <c r="DY129" t="s">
        <v>819</v>
      </c>
      <c r="DZ129" t="s">
        <v>413</v>
      </c>
      <c r="EA129" t="s">
        <v>414</v>
      </c>
      <c r="EB129" t="s">
        <v>2142</v>
      </c>
      <c r="EC129" t="s">
        <v>2143</v>
      </c>
    </row>
    <row r="130" spans="1:133" x14ac:dyDescent="0.3">
      <c r="A130" t="s">
        <v>4098</v>
      </c>
      <c r="B130" t="s">
        <v>4099</v>
      </c>
      <c r="C130" t="s">
        <v>4100</v>
      </c>
      <c r="D130" t="s">
        <v>4101</v>
      </c>
      <c r="E130" t="s">
        <v>4102</v>
      </c>
      <c r="F130" t="s">
        <v>4103</v>
      </c>
      <c r="G130" t="s">
        <v>4104</v>
      </c>
      <c r="H130" t="s">
        <v>4105</v>
      </c>
      <c r="I130" t="s">
        <v>4106</v>
      </c>
      <c r="J130" t="s">
        <v>796</v>
      </c>
      <c r="K130" t="s">
        <v>367</v>
      </c>
      <c r="L130" t="s">
        <v>368</v>
      </c>
      <c r="M130" t="s">
        <v>2096</v>
      </c>
      <c r="N130" t="s">
        <v>2097</v>
      </c>
      <c r="O130" t="s">
        <v>4107</v>
      </c>
      <c r="P130" t="s">
        <v>4108</v>
      </c>
      <c r="Q130" t="s">
        <v>4109</v>
      </c>
      <c r="R130" t="s">
        <v>4110</v>
      </c>
      <c r="S130" t="s">
        <v>4111</v>
      </c>
      <c r="T130" t="s">
        <v>4112</v>
      </c>
      <c r="U130" t="s">
        <v>4113</v>
      </c>
      <c r="V130" t="s">
        <v>4114</v>
      </c>
      <c r="DY130" t="s">
        <v>820</v>
      </c>
      <c r="DZ130" t="s">
        <v>415</v>
      </c>
      <c r="EA130" t="s">
        <v>416</v>
      </c>
      <c r="EB130" t="s">
        <v>2144</v>
      </c>
      <c r="EC130" t="s">
        <v>2145</v>
      </c>
    </row>
    <row r="131" spans="1:133" x14ac:dyDescent="0.3">
      <c r="A131" t="s">
        <v>4115</v>
      </c>
      <c r="B131" t="s">
        <v>4116</v>
      </c>
      <c r="C131" t="s">
        <v>4117</v>
      </c>
      <c r="D131" t="s">
        <v>4118</v>
      </c>
      <c r="E131" t="s">
        <v>4119</v>
      </c>
      <c r="F131" t="s">
        <v>4120</v>
      </c>
      <c r="G131" t="s">
        <v>4121</v>
      </c>
      <c r="H131" t="s">
        <v>4122</v>
      </c>
      <c r="I131" t="s">
        <v>4123</v>
      </c>
      <c r="J131" t="s">
        <v>797</v>
      </c>
      <c r="K131" t="s">
        <v>369</v>
      </c>
      <c r="L131" t="s">
        <v>370</v>
      </c>
      <c r="M131" t="s">
        <v>2098</v>
      </c>
      <c r="N131" t="s">
        <v>2099</v>
      </c>
      <c r="O131" t="s">
        <v>4124</v>
      </c>
      <c r="P131" t="s">
        <v>4125</v>
      </c>
      <c r="Q131" t="s">
        <v>4126</v>
      </c>
      <c r="R131" t="s">
        <v>4127</v>
      </c>
      <c r="S131" t="s">
        <v>4128</v>
      </c>
      <c r="T131" t="s">
        <v>4129</v>
      </c>
      <c r="U131" t="s">
        <v>4130</v>
      </c>
      <c r="V131" t="s">
        <v>4131</v>
      </c>
      <c r="DY131" t="s">
        <v>821</v>
      </c>
      <c r="DZ131" t="s">
        <v>417</v>
      </c>
      <c r="EA131" t="s">
        <v>418</v>
      </c>
      <c r="EB131" t="s">
        <v>2146</v>
      </c>
      <c r="EC131" t="s">
        <v>2147</v>
      </c>
    </row>
    <row r="132" spans="1:133" x14ac:dyDescent="0.3">
      <c r="A132" t="s">
        <v>4132</v>
      </c>
      <c r="B132" t="s">
        <v>4133</v>
      </c>
      <c r="C132" t="s">
        <v>4134</v>
      </c>
      <c r="D132" t="s">
        <v>4135</v>
      </c>
      <c r="E132" t="s">
        <v>4136</v>
      </c>
      <c r="F132" t="s">
        <v>4137</v>
      </c>
      <c r="G132" t="s">
        <v>4138</v>
      </c>
      <c r="H132" t="s">
        <v>4139</v>
      </c>
      <c r="I132" t="s">
        <v>4140</v>
      </c>
      <c r="J132" t="s">
        <v>798</v>
      </c>
      <c r="K132" t="s">
        <v>371</v>
      </c>
      <c r="L132" t="s">
        <v>372</v>
      </c>
      <c r="M132" t="s">
        <v>2100</v>
      </c>
      <c r="N132" t="s">
        <v>2101</v>
      </c>
      <c r="O132" t="s">
        <v>4141</v>
      </c>
      <c r="P132" t="s">
        <v>4142</v>
      </c>
      <c r="Q132" t="s">
        <v>4143</v>
      </c>
      <c r="R132" t="s">
        <v>4144</v>
      </c>
      <c r="S132" t="s">
        <v>4145</v>
      </c>
      <c r="T132" t="s">
        <v>4146</v>
      </c>
      <c r="U132" t="s">
        <v>4147</v>
      </c>
      <c r="V132" t="s">
        <v>4148</v>
      </c>
      <c r="DY132" t="s">
        <v>822</v>
      </c>
      <c r="DZ132" t="s">
        <v>419</v>
      </c>
      <c r="EA132" t="s">
        <v>420</v>
      </c>
      <c r="EB132" t="s">
        <v>2148</v>
      </c>
      <c r="EC132" t="s">
        <v>2149</v>
      </c>
    </row>
    <row r="133" spans="1:133" x14ac:dyDescent="0.3">
      <c r="A133" t="s">
        <v>4149</v>
      </c>
      <c r="B133" t="s">
        <v>4150</v>
      </c>
      <c r="C133" t="s">
        <v>4151</v>
      </c>
      <c r="D133" t="s">
        <v>4152</v>
      </c>
      <c r="E133" t="s">
        <v>4153</v>
      </c>
      <c r="F133" t="s">
        <v>4154</v>
      </c>
      <c r="G133" t="s">
        <v>4155</v>
      </c>
      <c r="H133" t="s">
        <v>4156</v>
      </c>
      <c r="I133" t="s">
        <v>4157</v>
      </c>
      <c r="J133" t="s">
        <v>799</v>
      </c>
      <c r="K133" t="s">
        <v>373</v>
      </c>
      <c r="L133" t="s">
        <v>374</v>
      </c>
      <c r="M133" t="s">
        <v>2102</v>
      </c>
      <c r="N133" t="s">
        <v>2103</v>
      </c>
      <c r="O133" t="s">
        <v>4158</v>
      </c>
      <c r="P133" t="s">
        <v>4159</v>
      </c>
      <c r="Q133" t="s">
        <v>4160</v>
      </c>
      <c r="R133" t="s">
        <v>4161</v>
      </c>
      <c r="S133" t="s">
        <v>4162</v>
      </c>
      <c r="T133" t="s">
        <v>4163</v>
      </c>
      <c r="U133" t="s">
        <v>4164</v>
      </c>
      <c r="V133" t="s">
        <v>4165</v>
      </c>
      <c r="DY133" t="s">
        <v>823</v>
      </c>
      <c r="DZ133" t="s">
        <v>421</v>
      </c>
      <c r="EA133" t="s">
        <v>422</v>
      </c>
      <c r="EB133" t="s">
        <v>2150</v>
      </c>
      <c r="EC133" t="s">
        <v>2151</v>
      </c>
    </row>
    <row r="134" spans="1:133" x14ac:dyDescent="0.3">
      <c r="A134" t="s">
        <v>4166</v>
      </c>
      <c r="B134" t="s">
        <v>4167</v>
      </c>
      <c r="C134" t="s">
        <v>4168</v>
      </c>
      <c r="D134" t="s">
        <v>4169</v>
      </c>
      <c r="E134" t="s">
        <v>4170</v>
      </c>
      <c r="F134" t="s">
        <v>4171</v>
      </c>
      <c r="G134" t="s">
        <v>4172</v>
      </c>
      <c r="H134" t="s">
        <v>4173</v>
      </c>
      <c r="I134" t="s">
        <v>4174</v>
      </c>
      <c r="J134" t="s">
        <v>800</v>
      </c>
      <c r="K134" t="s">
        <v>375</v>
      </c>
      <c r="L134" t="s">
        <v>376</v>
      </c>
      <c r="M134" t="s">
        <v>2104</v>
      </c>
      <c r="N134" t="s">
        <v>2105</v>
      </c>
      <c r="O134" t="s">
        <v>4175</v>
      </c>
      <c r="P134" t="s">
        <v>4176</v>
      </c>
      <c r="Q134" t="s">
        <v>4177</v>
      </c>
      <c r="R134" t="s">
        <v>4178</v>
      </c>
      <c r="S134" t="s">
        <v>4179</v>
      </c>
      <c r="T134" t="s">
        <v>4180</v>
      </c>
      <c r="U134" t="s">
        <v>4181</v>
      </c>
      <c r="V134" t="s">
        <v>4182</v>
      </c>
      <c r="DY134" t="s">
        <v>824</v>
      </c>
      <c r="DZ134" t="s">
        <v>423</v>
      </c>
      <c r="EA134" t="s">
        <v>424</v>
      </c>
      <c r="EB134" t="s">
        <v>2152</v>
      </c>
      <c r="EC134" t="s">
        <v>2153</v>
      </c>
    </row>
    <row r="135" spans="1:133" x14ac:dyDescent="0.3">
      <c r="A135" t="s">
        <v>4183</v>
      </c>
      <c r="B135" t="s">
        <v>4184</v>
      </c>
      <c r="C135" t="s">
        <v>4185</v>
      </c>
      <c r="D135" t="s">
        <v>4186</v>
      </c>
      <c r="E135" t="s">
        <v>4187</v>
      </c>
      <c r="F135" t="s">
        <v>4188</v>
      </c>
      <c r="G135" t="s">
        <v>4189</v>
      </c>
      <c r="H135" t="s">
        <v>4190</v>
      </c>
      <c r="I135" t="s">
        <v>4191</v>
      </c>
      <c r="J135" t="s">
        <v>801</v>
      </c>
      <c r="K135" t="s">
        <v>377</v>
      </c>
      <c r="L135" t="s">
        <v>378</v>
      </c>
      <c r="M135" t="s">
        <v>2106</v>
      </c>
      <c r="N135" t="s">
        <v>2107</v>
      </c>
      <c r="O135" t="s">
        <v>4192</v>
      </c>
      <c r="P135" t="s">
        <v>4193</v>
      </c>
      <c r="Q135" t="s">
        <v>4194</v>
      </c>
      <c r="R135" t="s">
        <v>4195</v>
      </c>
      <c r="S135" t="s">
        <v>4196</v>
      </c>
      <c r="T135" t="s">
        <v>4197</v>
      </c>
      <c r="U135" t="s">
        <v>4198</v>
      </c>
      <c r="V135" t="s">
        <v>4199</v>
      </c>
      <c r="DY135" t="s">
        <v>825</v>
      </c>
      <c r="DZ135" t="s">
        <v>425</v>
      </c>
      <c r="EA135" t="s">
        <v>426</v>
      </c>
      <c r="EB135" t="s">
        <v>2154</v>
      </c>
      <c r="EC135" t="s">
        <v>2155</v>
      </c>
    </row>
    <row r="136" spans="1:133" x14ac:dyDescent="0.3">
      <c r="A136" t="s">
        <v>4200</v>
      </c>
      <c r="B136" t="s">
        <v>4201</v>
      </c>
      <c r="C136" t="s">
        <v>4202</v>
      </c>
      <c r="D136" t="s">
        <v>4203</v>
      </c>
      <c r="E136" t="s">
        <v>4204</v>
      </c>
      <c r="F136" t="s">
        <v>4205</v>
      </c>
      <c r="G136" t="s">
        <v>4206</v>
      </c>
      <c r="H136" t="s">
        <v>4207</v>
      </c>
      <c r="I136" t="s">
        <v>4208</v>
      </c>
      <c r="J136" t="s">
        <v>802</v>
      </c>
      <c r="K136" t="s">
        <v>379</v>
      </c>
      <c r="L136" t="s">
        <v>380</v>
      </c>
      <c r="M136" t="s">
        <v>2108</v>
      </c>
      <c r="N136" t="s">
        <v>2109</v>
      </c>
      <c r="O136" t="s">
        <v>4209</v>
      </c>
      <c r="P136" t="s">
        <v>4210</v>
      </c>
      <c r="Q136" t="s">
        <v>4211</v>
      </c>
      <c r="R136" t="s">
        <v>4212</v>
      </c>
      <c r="S136" t="s">
        <v>4213</v>
      </c>
      <c r="T136" t="s">
        <v>4214</v>
      </c>
      <c r="U136" t="s">
        <v>4215</v>
      </c>
      <c r="V136" t="s">
        <v>4216</v>
      </c>
      <c r="DY136" t="s">
        <v>826</v>
      </c>
      <c r="DZ136" t="s">
        <v>427</v>
      </c>
      <c r="EA136" t="s">
        <v>428</v>
      </c>
      <c r="EB136" t="s">
        <v>2156</v>
      </c>
      <c r="EC136" t="s">
        <v>2157</v>
      </c>
    </row>
    <row r="137" spans="1:133" x14ac:dyDescent="0.3">
      <c r="A137" t="s">
        <v>4217</v>
      </c>
      <c r="B137" t="s">
        <v>4218</v>
      </c>
      <c r="C137" t="s">
        <v>4219</v>
      </c>
      <c r="D137" t="s">
        <v>4220</v>
      </c>
      <c r="E137" t="s">
        <v>4221</v>
      </c>
      <c r="F137" t="s">
        <v>4222</v>
      </c>
      <c r="G137" t="s">
        <v>4223</v>
      </c>
      <c r="H137" t="s">
        <v>4224</v>
      </c>
      <c r="I137" t="s">
        <v>4225</v>
      </c>
      <c r="J137" t="s">
        <v>803</v>
      </c>
      <c r="K137" t="s">
        <v>381</v>
      </c>
      <c r="L137" t="s">
        <v>382</v>
      </c>
      <c r="M137" t="s">
        <v>2110</v>
      </c>
      <c r="N137" t="s">
        <v>2111</v>
      </c>
      <c r="O137" t="s">
        <v>4226</v>
      </c>
      <c r="P137" t="s">
        <v>4227</v>
      </c>
      <c r="Q137" t="s">
        <v>4228</v>
      </c>
      <c r="R137" t="s">
        <v>4229</v>
      </c>
      <c r="S137" t="s">
        <v>4230</v>
      </c>
      <c r="T137" t="s">
        <v>4231</v>
      </c>
      <c r="U137" t="s">
        <v>4232</v>
      </c>
      <c r="V137" t="s">
        <v>4233</v>
      </c>
      <c r="DY137" t="s">
        <v>827</v>
      </c>
      <c r="DZ137" t="s">
        <v>429</v>
      </c>
      <c r="EA137" t="s">
        <v>430</v>
      </c>
      <c r="EB137" t="s">
        <v>2158</v>
      </c>
      <c r="EC137" t="s">
        <v>2159</v>
      </c>
    </row>
    <row r="138" spans="1:133" x14ac:dyDescent="0.3">
      <c r="A138" t="s">
        <v>4234</v>
      </c>
      <c r="B138" t="s">
        <v>4235</v>
      </c>
      <c r="C138" t="s">
        <v>4236</v>
      </c>
      <c r="D138" t="s">
        <v>4237</v>
      </c>
      <c r="E138" t="s">
        <v>4238</v>
      </c>
      <c r="F138" t="s">
        <v>4239</v>
      </c>
      <c r="G138" t="s">
        <v>4240</v>
      </c>
      <c r="H138" t="s">
        <v>4241</v>
      </c>
      <c r="I138" t="s">
        <v>4242</v>
      </c>
      <c r="J138" t="s">
        <v>804</v>
      </c>
      <c r="K138" t="s">
        <v>383</v>
      </c>
      <c r="L138" t="s">
        <v>384</v>
      </c>
      <c r="M138" t="s">
        <v>2112</v>
      </c>
      <c r="N138" t="s">
        <v>2113</v>
      </c>
      <c r="O138" t="s">
        <v>4243</v>
      </c>
      <c r="P138" t="s">
        <v>4244</v>
      </c>
      <c r="Q138" t="s">
        <v>4245</v>
      </c>
      <c r="R138" t="s">
        <v>4246</v>
      </c>
      <c r="S138" t="s">
        <v>4247</v>
      </c>
      <c r="T138" t="s">
        <v>4248</v>
      </c>
      <c r="U138" t="s">
        <v>4249</v>
      </c>
      <c r="V138" t="s">
        <v>4250</v>
      </c>
      <c r="DY138" t="s">
        <v>828</v>
      </c>
      <c r="DZ138" t="s">
        <v>431</v>
      </c>
      <c r="EA138" t="s">
        <v>432</v>
      </c>
      <c r="EB138" t="s">
        <v>2160</v>
      </c>
      <c r="EC138" t="s">
        <v>2161</v>
      </c>
    </row>
    <row r="139" spans="1:133" x14ac:dyDescent="0.3">
      <c r="A139" t="s">
        <v>4251</v>
      </c>
      <c r="B139" t="s">
        <v>4252</v>
      </c>
      <c r="C139" t="s">
        <v>4253</v>
      </c>
      <c r="D139" t="s">
        <v>4254</v>
      </c>
      <c r="E139" t="s">
        <v>4255</v>
      </c>
      <c r="F139" t="s">
        <v>4256</v>
      </c>
      <c r="G139" t="s">
        <v>4257</v>
      </c>
      <c r="H139" t="s">
        <v>4258</v>
      </c>
      <c r="I139" t="s">
        <v>4259</v>
      </c>
      <c r="J139" t="s">
        <v>805</v>
      </c>
      <c r="K139" t="s">
        <v>385</v>
      </c>
      <c r="L139" t="s">
        <v>386</v>
      </c>
      <c r="M139" t="s">
        <v>2114</v>
      </c>
      <c r="N139" t="s">
        <v>2115</v>
      </c>
      <c r="O139" t="s">
        <v>4260</v>
      </c>
      <c r="P139" t="s">
        <v>4261</v>
      </c>
      <c r="Q139" t="s">
        <v>4262</v>
      </c>
      <c r="R139" t="s">
        <v>4263</v>
      </c>
      <c r="S139" t="s">
        <v>4264</v>
      </c>
      <c r="T139" t="s">
        <v>4265</v>
      </c>
      <c r="U139" t="s">
        <v>4266</v>
      </c>
      <c r="V139" t="s">
        <v>4267</v>
      </c>
      <c r="DY139" t="s">
        <v>829</v>
      </c>
      <c r="DZ139" t="s">
        <v>433</v>
      </c>
      <c r="EA139" t="s">
        <v>434</v>
      </c>
      <c r="EB139" t="s">
        <v>2162</v>
      </c>
      <c r="EC139" t="s">
        <v>2163</v>
      </c>
    </row>
    <row r="140" spans="1:133" x14ac:dyDescent="0.3">
      <c r="A140" t="s">
        <v>4268</v>
      </c>
      <c r="B140" t="s">
        <v>4269</v>
      </c>
      <c r="C140" t="s">
        <v>4270</v>
      </c>
      <c r="D140" t="s">
        <v>4271</v>
      </c>
      <c r="E140" t="s">
        <v>4272</v>
      </c>
      <c r="F140" t="s">
        <v>4273</v>
      </c>
      <c r="G140" t="s">
        <v>4274</v>
      </c>
      <c r="H140" t="s">
        <v>4275</v>
      </c>
      <c r="I140" t="s">
        <v>4276</v>
      </c>
      <c r="J140" t="s">
        <v>806</v>
      </c>
      <c r="K140" t="s">
        <v>387</v>
      </c>
      <c r="L140" t="s">
        <v>388</v>
      </c>
      <c r="M140" t="s">
        <v>2116</v>
      </c>
      <c r="N140" t="s">
        <v>2117</v>
      </c>
      <c r="O140" t="s">
        <v>4277</v>
      </c>
      <c r="P140" t="s">
        <v>4278</v>
      </c>
      <c r="Q140" t="s">
        <v>4279</v>
      </c>
      <c r="R140" t="s">
        <v>4280</v>
      </c>
      <c r="S140" t="s">
        <v>4281</v>
      </c>
      <c r="T140" t="s">
        <v>4282</v>
      </c>
      <c r="U140" t="s">
        <v>4283</v>
      </c>
      <c r="V140" t="s">
        <v>4284</v>
      </c>
      <c r="DY140" t="s">
        <v>830</v>
      </c>
      <c r="DZ140" t="s">
        <v>435</v>
      </c>
      <c r="EA140" t="s">
        <v>436</v>
      </c>
      <c r="EB140" t="s">
        <v>2164</v>
      </c>
      <c r="EC140" t="s">
        <v>2165</v>
      </c>
    </row>
    <row r="141" spans="1:133" x14ac:dyDescent="0.3">
      <c r="A141" t="s">
        <v>4285</v>
      </c>
      <c r="B141" t="s">
        <v>4286</v>
      </c>
      <c r="C141" t="s">
        <v>4287</v>
      </c>
      <c r="D141" t="s">
        <v>4288</v>
      </c>
      <c r="E141" t="s">
        <v>4289</v>
      </c>
      <c r="F141" t="s">
        <v>4290</v>
      </c>
      <c r="G141" t="s">
        <v>4291</v>
      </c>
      <c r="H141" t="s">
        <v>4292</v>
      </c>
      <c r="I141" t="s">
        <v>4293</v>
      </c>
      <c r="J141" t="s">
        <v>807</v>
      </c>
      <c r="K141" t="s">
        <v>389</v>
      </c>
      <c r="L141" t="s">
        <v>390</v>
      </c>
      <c r="M141" t="s">
        <v>2118</v>
      </c>
      <c r="N141" t="s">
        <v>2119</v>
      </c>
      <c r="O141" t="s">
        <v>4294</v>
      </c>
      <c r="P141" t="s">
        <v>4295</v>
      </c>
      <c r="Q141" t="s">
        <v>4296</v>
      </c>
      <c r="R141" t="s">
        <v>4297</v>
      </c>
      <c r="S141" t="s">
        <v>4298</v>
      </c>
      <c r="T141" t="s">
        <v>4299</v>
      </c>
      <c r="U141" t="s">
        <v>4300</v>
      </c>
      <c r="V141" t="s">
        <v>4301</v>
      </c>
      <c r="DY141" t="s">
        <v>831</v>
      </c>
      <c r="DZ141" t="s">
        <v>437</v>
      </c>
      <c r="EA141" t="s">
        <v>438</v>
      </c>
      <c r="EB141" t="s">
        <v>2166</v>
      </c>
      <c r="EC141" t="s">
        <v>2167</v>
      </c>
    </row>
    <row r="142" spans="1:133" x14ac:dyDescent="0.3">
      <c r="A142" t="s">
        <v>4302</v>
      </c>
      <c r="B142" t="s">
        <v>4303</v>
      </c>
      <c r="C142" t="s">
        <v>4304</v>
      </c>
      <c r="D142" t="s">
        <v>4305</v>
      </c>
      <c r="E142" t="s">
        <v>4306</v>
      </c>
      <c r="F142" t="s">
        <v>4307</v>
      </c>
      <c r="G142" t="s">
        <v>4308</v>
      </c>
      <c r="H142" t="s">
        <v>4309</v>
      </c>
      <c r="I142" t="s">
        <v>4310</v>
      </c>
      <c r="J142" t="s">
        <v>808</v>
      </c>
      <c r="K142" t="s">
        <v>391</v>
      </c>
      <c r="L142" t="s">
        <v>392</v>
      </c>
      <c r="M142" t="s">
        <v>2120</v>
      </c>
      <c r="N142" t="s">
        <v>2121</v>
      </c>
      <c r="O142" t="s">
        <v>4311</v>
      </c>
      <c r="P142" t="s">
        <v>4312</v>
      </c>
      <c r="Q142" t="s">
        <v>4313</v>
      </c>
      <c r="R142" t="s">
        <v>4314</v>
      </c>
      <c r="S142" t="s">
        <v>4315</v>
      </c>
      <c r="T142" t="s">
        <v>4316</v>
      </c>
      <c r="U142" t="s">
        <v>4317</v>
      </c>
      <c r="V142" t="s">
        <v>4318</v>
      </c>
      <c r="DY142" t="s">
        <v>832</v>
      </c>
      <c r="DZ142" t="s">
        <v>439</v>
      </c>
      <c r="EA142" t="s">
        <v>440</v>
      </c>
      <c r="EB142" t="s">
        <v>2168</v>
      </c>
      <c r="EC142" t="s">
        <v>2169</v>
      </c>
    </row>
    <row r="143" spans="1:133" x14ac:dyDescent="0.3">
      <c r="A143" t="s">
        <v>4319</v>
      </c>
      <c r="B143" t="s">
        <v>4320</v>
      </c>
      <c r="C143" t="s">
        <v>4321</v>
      </c>
      <c r="D143" t="s">
        <v>4322</v>
      </c>
      <c r="E143" t="s">
        <v>4323</v>
      </c>
      <c r="F143" t="s">
        <v>4324</v>
      </c>
      <c r="G143" t="s">
        <v>4325</v>
      </c>
      <c r="H143" t="s">
        <v>4326</v>
      </c>
      <c r="I143" t="s">
        <v>4327</v>
      </c>
      <c r="J143" t="s">
        <v>809</v>
      </c>
      <c r="K143" t="s">
        <v>393</v>
      </c>
      <c r="L143" t="s">
        <v>394</v>
      </c>
      <c r="M143" t="s">
        <v>2122</v>
      </c>
      <c r="N143" t="s">
        <v>2123</v>
      </c>
      <c r="O143" t="s">
        <v>4328</v>
      </c>
      <c r="P143" t="s">
        <v>4329</v>
      </c>
      <c r="Q143" t="s">
        <v>4330</v>
      </c>
      <c r="R143" t="s">
        <v>4331</v>
      </c>
      <c r="S143" t="s">
        <v>4332</v>
      </c>
      <c r="T143" t="s">
        <v>4333</v>
      </c>
      <c r="U143" t="s">
        <v>4334</v>
      </c>
      <c r="V143" t="s">
        <v>4335</v>
      </c>
      <c r="DY143" t="s">
        <v>833</v>
      </c>
      <c r="DZ143" t="s">
        <v>441</v>
      </c>
      <c r="EA143" t="s">
        <v>442</v>
      </c>
      <c r="EB143" t="s">
        <v>2170</v>
      </c>
      <c r="EC143" t="s">
        <v>2171</v>
      </c>
    </row>
    <row r="144" spans="1:133" x14ac:dyDescent="0.3">
      <c r="A144" t="s">
        <v>4336</v>
      </c>
      <c r="B144" t="s">
        <v>4337</v>
      </c>
      <c r="C144" t="s">
        <v>4338</v>
      </c>
      <c r="D144" t="s">
        <v>4339</v>
      </c>
      <c r="E144" t="s">
        <v>4340</v>
      </c>
      <c r="F144" t="s">
        <v>4341</v>
      </c>
      <c r="G144" t="s">
        <v>4342</v>
      </c>
      <c r="H144" t="s">
        <v>4343</v>
      </c>
      <c r="I144" t="s">
        <v>4344</v>
      </c>
      <c r="J144" t="s">
        <v>810</v>
      </c>
      <c r="K144" t="s">
        <v>395</v>
      </c>
      <c r="L144" t="s">
        <v>396</v>
      </c>
      <c r="M144" t="s">
        <v>2124</v>
      </c>
      <c r="N144" t="s">
        <v>2125</v>
      </c>
      <c r="O144" t="s">
        <v>4345</v>
      </c>
      <c r="P144" t="s">
        <v>4346</v>
      </c>
      <c r="Q144" t="s">
        <v>4347</v>
      </c>
      <c r="R144" t="s">
        <v>4348</v>
      </c>
      <c r="S144" t="s">
        <v>4349</v>
      </c>
      <c r="T144" t="s">
        <v>4350</v>
      </c>
      <c r="U144" t="s">
        <v>4351</v>
      </c>
      <c r="V144" t="s">
        <v>4352</v>
      </c>
      <c r="DY144" t="s">
        <v>834</v>
      </c>
      <c r="DZ144" t="s">
        <v>443</v>
      </c>
      <c r="EA144" t="s">
        <v>444</v>
      </c>
      <c r="EB144" t="s">
        <v>2172</v>
      </c>
      <c r="EC144" t="s">
        <v>2173</v>
      </c>
    </row>
    <row r="145" spans="1:133" x14ac:dyDescent="0.3">
      <c r="A145" t="s">
        <v>4353</v>
      </c>
      <c r="B145" t="s">
        <v>4354</v>
      </c>
      <c r="C145" t="s">
        <v>4355</v>
      </c>
      <c r="D145" t="s">
        <v>4356</v>
      </c>
      <c r="E145" t="s">
        <v>4357</v>
      </c>
      <c r="F145" t="s">
        <v>4358</v>
      </c>
      <c r="G145" t="s">
        <v>4359</v>
      </c>
      <c r="H145" t="s">
        <v>4360</v>
      </c>
      <c r="I145" t="s">
        <v>4361</v>
      </c>
      <c r="J145" t="s">
        <v>811</v>
      </c>
      <c r="K145" t="s">
        <v>397</v>
      </c>
      <c r="L145" t="s">
        <v>398</v>
      </c>
      <c r="M145" t="s">
        <v>2126</v>
      </c>
      <c r="N145" t="s">
        <v>2127</v>
      </c>
      <c r="O145" t="s">
        <v>4362</v>
      </c>
      <c r="P145" t="s">
        <v>4363</v>
      </c>
      <c r="Q145" t="s">
        <v>4364</v>
      </c>
      <c r="R145" t="s">
        <v>4365</v>
      </c>
      <c r="S145" t="s">
        <v>4366</v>
      </c>
      <c r="T145" t="s">
        <v>4367</v>
      </c>
      <c r="U145" t="s">
        <v>4368</v>
      </c>
      <c r="V145" t="s">
        <v>4369</v>
      </c>
      <c r="DY145" t="s">
        <v>835</v>
      </c>
      <c r="DZ145" t="s">
        <v>445</v>
      </c>
      <c r="EA145" t="s">
        <v>446</v>
      </c>
      <c r="EB145" t="s">
        <v>2174</v>
      </c>
      <c r="EC145" t="s">
        <v>2175</v>
      </c>
    </row>
    <row r="146" spans="1:133" x14ac:dyDescent="0.3">
      <c r="A146" t="s">
        <v>4370</v>
      </c>
      <c r="B146" t="s">
        <v>4371</v>
      </c>
      <c r="C146" t="s">
        <v>4372</v>
      </c>
      <c r="D146" t="s">
        <v>4373</v>
      </c>
      <c r="E146" t="s">
        <v>4374</v>
      </c>
      <c r="F146" t="s">
        <v>4375</v>
      </c>
      <c r="G146" t="s">
        <v>4376</v>
      </c>
      <c r="H146" t="s">
        <v>4377</v>
      </c>
      <c r="I146" t="s">
        <v>4378</v>
      </c>
      <c r="J146" t="s">
        <v>812</v>
      </c>
      <c r="K146" t="s">
        <v>399</v>
      </c>
      <c r="L146" t="s">
        <v>400</v>
      </c>
      <c r="M146" t="s">
        <v>2128</v>
      </c>
      <c r="N146" t="s">
        <v>2129</v>
      </c>
      <c r="O146" t="s">
        <v>4379</v>
      </c>
      <c r="P146" t="s">
        <v>4380</v>
      </c>
      <c r="Q146" t="s">
        <v>4381</v>
      </c>
      <c r="R146" t="s">
        <v>4382</v>
      </c>
      <c r="S146" t="s">
        <v>4383</v>
      </c>
      <c r="T146" t="s">
        <v>4384</v>
      </c>
      <c r="U146" t="s">
        <v>4385</v>
      </c>
      <c r="V146" t="s">
        <v>4386</v>
      </c>
      <c r="DY146" t="s">
        <v>836</v>
      </c>
      <c r="DZ146" t="s">
        <v>447</v>
      </c>
      <c r="EA146" t="s">
        <v>448</v>
      </c>
      <c r="EB146" t="s">
        <v>2176</v>
      </c>
      <c r="EC146" t="s">
        <v>2177</v>
      </c>
    </row>
    <row r="147" spans="1:133" x14ac:dyDescent="0.3">
      <c r="A147" t="s">
        <v>4387</v>
      </c>
      <c r="B147" t="s">
        <v>4388</v>
      </c>
      <c r="C147" t="s">
        <v>4389</v>
      </c>
      <c r="D147" t="s">
        <v>4390</v>
      </c>
      <c r="E147" t="s">
        <v>4391</v>
      </c>
      <c r="F147" t="s">
        <v>4392</v>
      </c>
      <c r="G147" t="s">
        <v>4393</v>
      </c>
      <c r="H147" t="s">
        <v>4394</v>
      </c>
      <c r="I147" t="s">
        <v>4395</v>
      </c>
      <c r="J147" t="s">
        <v>813</v>
      </c>
      <c r="K147" t="s">
        <v>401</v>
      </c>
      <c r="L147" t="s">
        <v>402</v>
      </c>
      <c r="M147" t="s">
        <v>2130</v>
      </c>
      <c r="N147" t="s">
        <v>2131</v>
      </c>
      <c r="O147" t="s">
        <v>4396</v>
      </c>
      <c r="P147" t="s">
        <v>4397</v>
      </c>
      <c r="Q147" t="s">
        <v>4398</v>
      </c>
      <c r="R147" t="s">
        <v>4399</v>
      </c>
      <c r="S147" t="s">
        <v>4400</v>
      </c>
      <c r="T147" t="s">
        <v>4401</v>
      </c>
      <c r="U147" t="s">
        <v>4402</v>
      </c>
      <c r="V147" t="s">
        <v>4403</v>
      </c>
      <c r="DY147" t="s">
        <v>837</v>
      </c>
      <c r="DZ147" t="s">
        <v>449</v>
      </c>
      <c r="EA147" t="s">
        <v>450</v>
      </c>
      <c r="EB147" t="s">
        <v>2178</v>
      </c>
      <c r="EC147" t="s">
        <v>2179</v>
      </c>
    </row>
    <row r="148" spans="1:133" x14ac:dyDescent="0.3">
      <c r="A148" t="s">
        <v>4404</v>
      </c>
      <c r="B148" t="s">
        <v>4405</v>
      </c>
      <c r="C148" t="s">
        <v>4406</v>
      </c>
      <c r="D148" t="s">
        <v>4407</v>
      </c>
      <c r="E148" t="s">
        <v>4408</v>
      </c>
      <c r="F148" t="s">
        <v>4409</v>
      </c>
      <c r="G148" t="s">
        <v>4410</v>
      </c>
      <c r="H148" t="s">
        <v>4411</v>
      </c>
      <c r="I148" t="s">
        <v>4412</v>
      </c>
      <c r="J148" t="s">
        <v>814</v>
      </c>
      <c r="K148" t="s">
        <v>403</v>
      </c>
      <c r="L148" t="s">
        <v>404</v>
      </c>
      <c r="M148" t="s">
        <v>2132</v>
      </c>
      <c r="N148" t="s">
        <v>2133</v>
      </c>
      <c r="O148" t="s">
        <v>4413</v>
      </c>
      <c r="P148" t="s">
        <v>4414</v>
      </c>
      <c r="Q148" t="s">
        <v>4415</v>
      </c>
      <c r="R148" t="s">
        <v>4416</v>
      </c>
      <c r="S148" t="s">
        <v>4417</v>
      </c>
      <c r="T148" t="s">
        <v>4418</v>
      </c>
      <c r="U148" t="s">
        <v>4419</v>
      </c>
      <c r="V148" t="s">
        <v>4420</v>
      </c>
      <c r="DY148" t="s">
        <v>838</v>
      </c>
      <c r="DZ148" t="s">
        <v>451</v>
      </c>
      <c r="EA148" t="s">
        <v>452</v>
      </c>
      <c r="EB148" t="s">
        <v>2180</v>
      </c>
      <c r="EC148" t="s">
        <v>2181</v>
      </c>
    </row>
    <row r="149" spans="1:133" x14ac:dyDescent="0.3">
      <c r="A149" t="s">
        <v>4421</v>
      </c>
      <c r="B149" t="s">
        <v>4422</v>
      </c>
      <c r="C149" t="s">
        <v>4423</v>
      </c>
      <c r="D149" t="s">
        <v>4424</v>
      </c>
      <c r="E149" t="s">
        <v>4425</v>
      </c>
      <c r="F149" t="s">
        <v>4426</v>
      </c>
      <c r="G149" t="s">
        <v>4427</v>
      </c>
      <c r="H149" t="s">
        <v>4428</v>
      </c>
      <c r="I149" t="s">
        <v>4429</v>
      </c>
      <c r="J149" t="s">
        <v>815</v>
      </c>
      <c r="K149" t="s">
        <v>405</v>
      </c>
      <c r="L149" t="s">
        <v>406</v>
      </c>
      <c r="M149" t="s">
        <v>2134</v>
      </c>
      <c r="N149" t="s">
        <v>2135</v>
      </c>
      <c r="O149" t="s">
        <v>4430</v>
      </c>
      <c r="P149" t="s">
        <v>4431</v>
      </c>
      <c r="Q149" t="s">
        <v>4432</v>
      </c>
      <c r="R149" t="s">
        <v>4433</v>
      </c>
      <c r="S149" t="s">
        <v>4434</v>
      </c>
      <c r="T149" t="s">
        <v>4435</v>
      </c>
      <c r="U149" t="s">
        <v>4436</v>
      </c>
      <c r="V149" t="s">
        <v>4437</v>
      </c>
      <c r="DY149" t="s">
        <v>839</v>
      </c>
      <c r="DZ149" t="s">
        <v>453</v>
      </c>
      <c r="EA149" t="s">
        <v>454</v>
      </c>
      <c r="EB149" t="s">
        <v>2182</v>
      </c>
      <c r="EC149" t="s">
        <v>2183</v>
      </c>
    </row>
    <row r="150" spans="1:133" x14ac:dyDescent="0.3">
      <c r="A150" t="s">
        <v>4438</v>
      </c>
      <c r="B150" t="s">
        <v>4439</v>
      </c>
      <c r="C150" t="s">
        <v>4440</v>
      </c>
      <c r="D150" t="s">
        <v>4441</v>
      </c>
      <c r="E150" t="s">
        <v>4442</v>
      </c>
      <c r="F150" t="s">
        <v>4443</v>
      </c>
      <c r="G150" t="s">
        <v>4444</v>
      </c>
      <c r="H150" t="s">
        <v>4445</v>
      </c>
      <c r="I150" t="s">
        <v>4446</v>
      </c>
      <c r="J150" t="s">
        <v>816</v>
      </c>
      <c r="K150" t="s">
        <v>407</v>
      </c>
      <c r="L150" t="s">
        <v>408</v>
      </c>
      <c r="M150" t="s">
        <v>2136</v>
      </c>
      <c r="N150" t="s">
        <v>2137</v>
      </c>
      <c r="O150" t="s">
        <v>4447</v>
      </c>
      <c r="P150" t="s">
        <v>4448</v>
      </c>
      <c r="Q150" t="s">
        <v>4449</v>
      </c>
      <c r="R150" t="s">
        <v>4450</v>
      </c>
      <c r="S150" t="s">
        <v>4451</v>
      </c>
      <c r="T150" t="s">
        <v>4452</v>
      </c>
      <c r="U150" t="s">
        <v>4453</v>
      </c>
      <c r="V150" t="s">
        <v>4454</v>
      </c>
      <c r="DY150" t="s">
        <v>840</v>
      </c>
      <c r="DZ150" t="s">
        <v>455</v>
      </c>
      <c r="EA150" t="s">
        <v>456</v>
      </c>
      <c r="EB150" t="s">
        <v>2184</v>
      </c>
      <c r="EC150" t="s">
        <v>2185</v>
      </c>
    </row>
    <row r="151" spans="1:133" x14ac:dyDescent="0.3">
      <c r="A151" t="s">
        <v>4455</v>
      </c>
      <c r="B151" t="s">
        <v>4456</v>
      </c>
      <c r="C151" t="s">
        <v>4457</v>
      </c>
      <c r="D151" t="s">
        <v>4458</v>
      </c>
      <c r="E151" t="s">
        <v>4459</v>
      </c>
      <c r="F151" t="s">
        <v>4460</v>
      </c>
      <c r="G151" t="s">
        <v>4461</v>
      </c>
      <c r="H151" t="s">
        <v>4462</v>
      </c>
      <c r="I151" t="s">
        <v>4463</v>
      </c>
      <c r="J151" t="s">
        <v>817</v>
      </c>
      <c r="K151" t="s">
        <v>409</v>
      </c>
      <c r="L151" t="s">
        <v>410</v>
      </c>
      <c r="M151" t="s">
        <v>2138</v>
      </c>
      <c r="N151" t="s">
        <v>2139</v>
      </c>
      <c r="O151" t="s">
        <v>4464</v>
      </c>
      <c r="P151" t="s">
        <v>4465</v>
      </c>
      <c r="Q151" t="s">
        <v>4466</v>
      </c>
      <c r="R151" t="s">
        <v>4467</v>
      </c>
      <c r="S151" t="s">
        <v>4468</v>
      </c>
      <c r="T151" t="s">
        <v>4469</v>
      </c>
      <c r="U151" t="s">
        <v>4470</v>
      </c>
      <c r="V151" t="s">
        <v>4471</v>
      </c>
      <c r="DY151" t="s">
        <v>841</v>
      </c>
      <c r="DZ151" t="s">
        <v>457</v>
      </c>
      <c r="EA151" t="s">
        <v>458</v>
      </c>
      <c r="EB151" t="s">
        <v>2186</v>
      </c>
      <c r="EC151" t="s">
        <v>2187</v>
      </c>
    </row>
    <row r="152" spans="1:133" x14ac:dyDescent="0.3">
      <c r="A152" t="s">
        <v>4472</v>
      </c>
      <c r="B152" t="s">
        <v>4473</v>
      </c>
      <c r="C152" t="s">
        <v>4474</v>
      </c>
      <c r="D152" t="s">
        <v>4475</v>
      </c>
      <c r="E152" t="s">
        <v>4476</v>
      </c>
      <c r="F152" t="s">
        <v>4477</v>
      </c>
      <c r="G152" t="s">
        <v>4478</v>
      </c>
      <c r="H152" t="s">
        <v>4479</v>
      </c>
      <c r="I152" t="s">
        <v>4480</v>
      </c>
      <c r="J152" t="s">
        <v>818</v>
      </c>
      <c r="K152" t="s">
        <v>411</v>
      </c>
      <c r="L152" t="s">
        <v>412</v>
      </c>
      <c r="M152" t="s">
        <v>2140</v>
      </c>
      <c r="N152" t="s">
        <v>2141</v>
      </c>
      <c r="O152" t="s">
        <v>4481</v>
      </c>
      <c r="P152" t="s">
        <v>4482</v>
      </c>
      <c r="Q152" t="s">
        <v>4483</v>
      </c>
      <c r="R152" t="s">
        <v>4484</v>
      </c>
      <c r="S152" t="s">
        <v>4485</v>
      </c>
      <c r="T152" t="s">
        <v>4486</v>
      </c>
      <c r="U152" t="s">
        <v>4487</v>
      </c>
      <c r="V152" t="s">
        <v>4488</v>
      </c>
      <c r="DY152" t="s">
        <v>842</v>
      </c>
      <c r="DZ152" t="s">
        <v>459</v>
      </c>
      <c r="EA152" t="s">
        <v>460</v>
      </c>
      <c r="EB152" t="s">
        <v>2188</v>
      </c>
      <c r="EC152" t="s">
        <v>2189</v>
      </c>
    </row>
    <row r="153" spans="1:133" x14ac:dyDescent="0.3">
      <c r="A153" t="s">
        <v>4489</v>
      </c>
      <c r="B153" t="s">
        <v>4490</v>
      </c>
      <c r="C153" t="s">
        <v>4491</v>
      </c>
      <c r="D153" t="s">
        <v>4492</v>
      </c>
      <c r="E153" t="s">
        <v>4493</v>
      </c>
      <c r="F153" t="s">
        <v>4494</v>
      </c>
      <c r="G153" t="s">
        <v>4495</v>
      </c>
      <c r="H153" t="s">
        <v>4496</v>
      </c>
      <c r="I153" t="s">
        <v>4497</v>
      </c>
      <c r="J153" t="s">
        <v>819</v>
      </c>
      <c r="K153" t="s">
        <v>413</v>
      </c>
      <c r="L153" t="s">
        <v>414</v>
      </c>
      <c r="M153" t="s">
        <v>2142</v>
      </c>
      <c r="N153" t="s">
        <v>2143</v>
      </c>
      <c r="O153" t="s">
        <v>4498</v>
      </c>
      <c r="P153" t="s">
        <v>4499</v>
      </c>
      <c r="Q153" t="s">
        <v>4500</v>
      </c>
      <c r="R153" t="s">
        <v>4501</v>
      </c>
      <c r="S153" t="s">
        <v>4502</v>
      </c>
      <c r="T153" t="s">
        <v>4503</v>
      </c>
      <c r="U153" t="s">
        <v>4504</v>
      </c>
      <c r="V153" t="s">
        <v>4505</v>
      </c>
      <c r="DY153" t="s">
        <v>843</v>
      </c>
      <c r="DZ153" t="s">
        <v>461</v>
      </c>
      <c r="EA153" t="s">
        <v>462</v>
      </c>
      <c r="EB153" t="s">
        <v>2190</v>
      </c>
      <c r="EC153" t="s">
        <v>2191</v>
      </c>
    </row>
    <row r="154" spans="1:133" x14ac:dyDescent="0.3">
      <c r="A154" t="s">
        <v>4506</v>
      </c>
      <c r="B154" t="s">
        <v>4507</v>
      </c>
      <c r="C154" t="s">
        <v>4508</v>
      </c>
      <c r="D154" t="s">
        <v>4509</v>
      </c>
      <c r="E154" t="s">
        <v>4510</v>
      </c>
      <c r="F154" t="s">
        <v>4511</v>
      </c>
      <c r="G154" t="s">
        <v>4512</v>
      </c>
      <c r="H154" t="s">
        <v>4513</v>
      </c>
      <c r="I154" t="s">
        <v>4514</v>
      </c>
      <c r="J154" t="s">
        <v>820</v>
      </c>
      <c r="K154" t="s">
        <v>415</v>
      </c>
      <c r="L154" t="s">
        <v>416</v>
      </c>
      <c r="M154" t="s">
        <v>2144</v>
      </c>
      <c r="N154" t="s">
        <v>2145</v>
      </c>
      <c r="O154" t="s">
        <v>4515</v>
      </c>
      <c r="P154" t="s">
        <v>4516</v>
      </c>
      <c r="Q154" t="s">
        <v>4517</v>
      </c>
      <c r="R154" t="s">
        <v>4518</v>
      </c>
      <c r="S154" t="s">
        <v>4519</v>
      </c>
      <c r="T154" t="s">
        <v>4520</v>
      </c>
      <c r="U154" t="s">
        <v>4521</v>
      </c>
      <c r="V154" t="s">
        <v>4522</v>
      </c>
      <c r="DY154" t="s">
        <v>844</v>
      </c>
      <c r="DZ154" t="s">
        <v>463</v>
      </c>
      <c r="EA154" t="s">
        <v>464</v>
      </c>
      <c r="EB154" t="s">
        <v>2192</v>
      </c>
      <c r="EC154" t="s">
        <v>2193</v>
      </c>
    </row>
    <row r="155" spans="1:133" x14ac:dyDescent="0.3">
      <c r="A155" t="s">
        <v>4523</v>
      </c>
      <c r="B155" t="s">
        <v>4524</v>
      </c>
      <c r="C155" t="s">
        <v>4525</v>
      </c>
      <c r="D155" t="s">
        <v>4526</v>
      </c>
      <c r="E155" t="s">
        <v>4527</v>
      </c>
      <c r="F155" t="s">
        <v>4528</v>
      </c>
      <c r="G155" t="s">
        <v>4529</v>
      </c>
      <c r="H155" t="s">
        <v>4530</v>
      </c>
      <c r="I155" t="s">
        <v>4531</v>
      </c>
      <c r="J155" t="s">
        <v>821</v>
      </c>
      <c r="K155" t="s">
        <v>417</v>
      </c>
      <c r="L155" t="s">
        <v>418</v>
      </c>
      <c r="M155" t="s">
        <v>2146</v>
      </c>
      <c r="N155" t="s">
        <v>2147</v>
      </c>
      <c r="O155" t="s">
        <v>4532</v>
      </c>
      <c r="P155" t="s">
        <v>4533</v>
      </c>
      <c r="Q155" t="s">
        <v>4534</v>
      </c>
      <c r="R155" t="s">
        <v>4535</v>
      </c>
      <c r="S155" t="s">
        <v>4536</v>
      </c>
      <c r="T155" t="s">
        <v>4537</v>
      </c>
      <c r="U155" t="s">
        <v>4538</v>
      </c>
      <c r="V155" t="s">
        <v>4539</v>
      </c>
      <c r="DY155" t="s">
        <v>845</v>
      </c>
      <c r="DZ155" t="s">
        <v>465</v>
      </c>
      <c r="EA155" t="s">
        <v>466</v>
      </c>
      <c r="EB155" t="s">
        <v>2194</v>
      </c>
      <c r="EC155" t="s">
        <v>2195</v>
      </c>
    </row>
    <row r="156" spans="1:133" x14ac:dyDescent="0.3">
      <c r="A156" t="s">
        <v>4540</v>
      </c>
      <c r="B156" t="s">
        <v>4541</v>
      </c>
      <c r="C156" t="s">
        <v>4542</v>
      </c>
      <c r="D156" t="s">
        <v>4543</v>
      </c>
      <c r="E156" t="s">
        <v>4544</v>
      </c>
      <c r="F156" t="s">
        <v>4545</v>
      </c>
      <c r="G156" t="s">
        <v>4546</v>
      </c>
      <c r="H156" t="s">
        <v>4547</v>
      </c>
      <c r="I156" t="s">
        <v>4548</v>
      </c>
      <c r="J156" t="s">
        <v>822</v>
      </c>
      <c r="K156" t="s">
        <v>419</v>
      </c>
      <c r="L156" t="s">
        <v>420</v>
      </c>
      <c r="M156" t="s">
        <v>2148</v>
      </c>
      <c r="N156" t="s">
        <v>2149</v>
      </c>
      <c r="O156" t="s">
        <v>4549</v>
      </c>
      <c r="P156" t="s">
        <v>4550</v>
      </c>
      <c r="Q156" t="s">
        <v>4551</v>
      </c>
      <c r="R156" t="s">
        <v>4552</v>
      </c>
      <c r="S156" t="s">
        <v>4553</v>
      </c>
      <c r="T156" t="s">
        <v>4554</v>
      </c>
      <c r="U156" t="s">
        <v>4555</v>
      </c>
      <c r="V156" t="s">
        <v>4556</v>
      </c>
      <c r="DY156" t="s">
        <v>846</v>
      </c>
      <c r="DZ156" t="s">
        <v>467</v>
      </c>
      <c r="EA156" t="s">
        <v>468</v>
      </c>
      <c r="EB156" t="s">
        <v>2196</v>
      </c>
      <c r="EC156" t="s">
        <v>2197</v>
      </c>
    </row>
    <row r="157" spans="1:133" x14ac:dyDescent="0.3">
      <c r="A157" t="s">
        <v>4557</v>
      </c>
      <c r="B157" t="s">
        <v>4558</v>
      </c>
      <c r="C157" t="s">
        <v>4559</v>
      </c>
      <c r="D157" t="s">
        <v>4560</v>
      </c>
      <c r="E157" t="s">
        <v>4561</v>
      </c>
      <c r="F157" t="s">
        <v>4562</v>
      </c>
      <c r="G157" t="s">
        <v>4563</v>
      </c>
      <c r="H157" t="s">
        <v>4564</v>
      </c>
      <c r="I157" t="s">
        <v>4565</v>
      </c>
      <c r="J157" t="s">
        <v>823</v>
      </c>
      <c r="K157" t="s">
        <v>421</v>
      </c>
      <c r="L157" t="s">
        <v>422</v>
      </c>
      <c r="M157" t="s">
        <v>2150</v>
      </c>
      <c r="N157" t="s">
        <v>2151</v>
      </c>
      <c r="O157" t="s">
        <v>4566</v>
      </c>
      <c r="P157" t="s">
        <v>4567</v>
      </c>
      <c r="Q157" t="s">
        <v>4568</v>
      </c>
      <c r="R157" t="s">
        <v>4569</v>
      </c>
      <c r="S157" t="s">
        <v>4570</v>
      </c>
      <c r="T157" t="s">
        <v>4571</v>
      </c>
      <c r="U157" t="s">
        <v>4572</v>
      </c>
      <c r="V157" t="s">
        <v>4573</v>
      </c>
      <c r="DY157" t="s">
        <v>847</v>
      </c>
      <c r="DZ157" t="s">
        <v>469</v>
      </c>
      <c r="EA157" t="s">
        <v>470</v>
      </c>
      <c r="EB157" t="s">
        <v>2198</v>
      </c>
      <c r="EC157" t="s">
        <v>2199</v>
      </c>
    </row>
    <row r="158" spans="1:133" x14ac:dyDescent="0.3">
      <c r="A158" t="s">
        <v>4574</v>
      </c>
      <c r="B158" t="s">
        <v>4575</v>
      </c>
      <c r="C158" t="s">
        <v>4576</v>
      </c>
      <c r="D158" t="s">
        <v>4577</v>
      </c>
      <c r="E158" t="s">
        <v>4578</v>
      </c>
      <c r="F158" t="s">
        <v>4579</v>
      </c>
      <c r="G158" t="s">
        <v>4580</v>
      </c>
      <c r="H158" t="s">
        <v>4581</v>
      </c>
      <c r="I158" t="s">
        <v>4582</v>
      </c>
      <c r="J158" t="s">
        <v>824</v>
      </c>
      <c r="K158" t="s">
        <v>423</v>
      </c>
      <c r="L158" t="s">
        <v>424</v>
      </c>
      <c r="M158" t="s">
        <v>2152</v>
      </c>
      <c r="N158" t="s">
        <v>2153</v>
      </c>
      <c r="O158" t="s">
        <v>4583</v>
      </c>
      <c r="P158" t="s">
        <v>4584</v>
      </c>
      <c r="Q158" t="s">
        <v>4585</v>
      </c>
      <c r="R158" t="s">
        <v>4586</v>
      </c>
      <c r="S158" t="s">
        <v>4587</v>
      </c>
      <c r="T158" t="s">
        <v>4588</v>
      </c>
      <c r="U158" t="s">
        <v>4589</v>
      </c>
      <c r="V158" t="s">
        <v>4590</v>
      </c>
      <c r="DY158" t="s">
        <v>848</v>
      </c>
      <c r="DZ158" t="s">
        <v>471</v>
      </c>
      <c r="EA158" t="s">
        <v>472</v>
      </c>
      <c r="EB158" t="s">
        <v>2200</v>
      </c>
      <c r="EC158" t="s">
        <v>2201</v>
      </c>
    </row>
    <row r="159" spans="1:133" x14ac:dyDescent="0.3">
      <c r="A159" t="s">
        <v>4591</v>
      </c>
      <c r="B159" t="s">
        <v>4592</v>
      </c>
      <c r="C159" t="s">
        <v>4593</v>
      </c>
      <c r="D159" t="s">
        <v>4594</v>
      </c>
      <c r="E159" t="s">
        <v>4595</v>
      </c>
      <c r="F159" t="s">
        <v>4596</v>
      </c>
      <c r="G159" t="s">
        <v>4597</v>
      </c>
      <c r="H159" t="s">
        <v>4598</v>
      </c>
      <c r="I159" t="s">
        <v>4599</v>
      </c>
      <c r="J159" t="s">
        <v>825</v>
      </c>
      <c r="K159" t="s">
        <v>425</v>
      </c>
      <c r="L159" t="s">
        <v>426</v>
      </c>
      <c r="M159" t="s">
        <v>2154</v>
      </c>
      <c r="N159" t="s">
        <v>2155</v>
      </c>
      <c r="O159" t="s">
        <v>4600</v>
      </c>
      <c r="P159" t="s">
        <v>4601</v>
      </c>
      <c r="Q159" t="s">
        <v>4602</v>
      </c>
      <c r="R159" t="s">
        <v>4603</v>
      </c>
      <c r="S159" t="s">
        <v>4604</v>
      </c>
      <c r="T159" t="s">
        <v>4605</v>
      </c>
      <c r="U159" t="s">
        <v>4606</v>
      </c>
      <c r="V159" t="s">
        <v>4607</v>
      </c>
      <c r="DY159" t="s">
        <v>849</v>
      </c>
      <c r="DZ159" t="s">
        <v>473</v>
      </c>
      <c r="EA159" t="s">
        <v>474</v>
      </c>
      <c r="EB159" t="s">
        <v>2202</v>
      </c>
      <c r="EC159" t="s">
        <v>2203</v>
      </c>
    </row>
    <row r="160" spans="1:133" x14ac:dyDescent="0.3">
      <c r="A160" t="s">
        <v>4608</v>
      </c>
      <c r="B160" t="s">
        <v>4609</v>
      </c>
      <c r="C160" t="s">
        <v>4610</v>
      </c>
      <c r="D160" t="s">
        <v>4611</v>
      </c>
      <c r="E160" t="s">
        <v>4612</v>
      </c>
      <c r="F160" t="s">
        <v>4613</v>
      </c>
      <c r="G160" t="s">
        <v>4614</v>
      </c>
      <c r="H160" t="s">
        <v>4615</v>
      </c>
      <c r="I160" t="s">
        <v>4616</v>
      </c>
      <c r="J160" t="s">
        <v>826</v>
      </c>
      <c r="K160" t="s">
        <v>427</v>
      </c>
      <c r="L160" t="s">
        <v>428</v>
      </c>
      <c r="M160" t="s">
        <v>2156</v>
      </c>
      <c r="N160" t="s">
        <v>2157</v>
      </c>
      <c r="O160" t="s">
        <v>4617</v>
      </c>
      <c r="P160" t="s">
        <v>4618</v>
      </c>
      <c r="Q160" t="s">
        <v>4619</v>
      </c>
      <c r="R160" t="s">
        <v>4620</v>
      </c>
      <c r="S160" t="s">
        <v>4621</v>
      </c>
      <c r="T160" t="s">
        <v>4622</v>
      </c>
      <c r="U160" t="s">
        <v>4623</v>
      </c>
      <c r="V160" t="s">
        <v>4624</v>
      </c>
      <c r="DY160" t="s">
        <v>850</v>
      </c>
      <c r="DZ160" t="s">
        <v>475</v>
      </c>
      <c r="EA160" t="s">
        <v>476</v>
      </c>
      <c r="EB160" t="s">
        <v>2204</v>
      </c>
      <c r="EC160" t="s">
        <v>2205</v>
      </c>
    </row>
    <row r="161" spans="1:133" x14ac:dyDescent="0.3">
      <c r="A161" t="s">
        <v>4625</v>
      </c>
      <c r="B161" t="s">
        <v>4626</v>
      </c>
      <c r="C161" t="s">
        <v>4627</v>
      </c>
      <c r="D161" t="s">
        <v>4628</v>
      </c>
      <c r="E161" t="s">
        <v>4629</v>
      </c>
      <c r="F161" t="s">
        <v>4630</v>
      </c>
      <c r="G161" t="s">
        <v>4631</v>
      </c>
      <c r="H161" t="s">
        <v>4632</v>
      </c>
      <c r="I161" t="s">
        <v>4633</v>
      </c>
      <c r="J161" t="s">
        <v>827</v>
      </c>
      <c r="K161" t="s">
        <v>429</v>
      </c>
      <c r="L161" t="s">
        <v>430</v>
      </c>
      <c r="M161" t="s">
        <v>2158</v>
      </c>
      <c r="N161" t="s">
        <v>2159</v>
      </c>
      <c r="O161" t="s">
        <v>4634</v>
      </c>
      <c r="P161" t="s">
        <v>4635</v>
      </c>
      <c r="Q161" t="s">
        <v>4636</v>
      </c>
      <c r="R161" t="s">
        <v>4637</v>
      </c>
      <c r="S161" t="s">
        <v>4638</v>
      </c>
      <c r="T161" t="s">
        <v>4639</v>
      </c>
      <c r="U161" t="s">
        <v>4640</v>
      </c>
      <c r="V161" t="s">
        <v>4641</v>
      </c>
      <c r="DY161" t="s">
        <v>851</v>
      </c>
      <c r="DZ161" t="s">
        <v>477</v>
      </c>
      <c r="EA161" t="s">
        <v>478</v>
      </c>
      <c r="EB161" t="s">
        <v>2206</v>
      </c>
      <c r="EC161" t="s">
        <v>2207</v>
      </c>
    </row>
    <row r="162" spans="1:133" x14ac:dyDescent="0.3">
      <c r="A162" t="s">
        <v>4642</v>
      </c>
      <c r="B162" t="s">
        <v>4643</v>
      </c>
      <c r="C162" t="s">
        <v>4644</v>
      </c>
      <c r="D162" t="s">
        <v>4645</v>
      </c>
      <c r="E162" t="s">
        <v>4646</v>
      </c>
      <c r="F162" t="s">
        <v>4647</v>
      </c>
      <c r="G162" t="s">
        <v>4648</v>
      </c>
      <c r="H162" t="s">
        <v>4649</v>
      </c>
      <c r="I162" t="s">
        <v>4650</v>
      </c>
      <c r="J162" t="s">
        <v>828</v>
      </c>
      <c r="K162" t="s">
        <v>431</v>
      </c>
      <c r="L162" t="s">
        <v>432</v>
      </c>
      <c r="M162" t="s">
        <v>2160</v>
      </c>
      <c r="N162" t="s">
        <v>2161</v>
      </c>
      <c r="O162" t="s">
        <v>4651</v>
      </c>
      <c r="P162" t="s">
        <v>4652</v>
      </c>
      <c r="Q162" t="s">
        <v>4653</v>
      </c>
      <c r="R162" t="s">
        <v>4654</v>
      </c>
      <c r="S162" t="s">
        <v>4655</v>
      </c>
      <c r="T162" t="s">
        <v>4656</v>
      </c>
      <c r="U162" t="s">
        <v>4657</v>
      </c>
      <c r="V162" t="s">
        <v>4658</v>
      </c>
      <c r="DY162" t="s">
        <v>852</v>
      </c>
      <c r="DZ162" t="s">
        <v>479</v>
      </c>
      <c r="EA162" t="s">
        <v>480</v>
      </c>
      <c r="EB162" t="s">
        <v>2208</v>
      </c>
      <c r="EC162" t="s">
        <v>2209</v>
      </c>
    </row>
    <row r="163" spans="1:133" x14ac:dyDescent="0.3">
      <c r="A163" t="s">
        <v>4659</v>
      </c>
      <c r="B163" t="s">
        <v>4660</v>
      </c>
      <c r="C163" t="s">
        <v>4661</v>
      </c>
      <c r="D163" t="s">
        <v>4662</v>
      </c>
      <c r="E163" t="s">
        <v>4663</v>
      </c>
      <c r="F163" t="s">
        <v>4664</v>
      </c>
      <c r="G163" t="s">
        <v>4665</v>
      </c>
      <c r="H163" t="s">
        <v>4666</v>
      </c>
      <c r="I163" t="s">
        <v>4667</v>
      </c>
      <c r="J163" t="s">
        <v>829</v>
      </c>
      <c r="K163" t="s">
        <v>433</v>
      </c>
      <c r="L163" t="s">
        <v>434</v>
      </c>
      <c r="M163" t="s">
        <v>2162</v>
      </c>
      <c r="N163" t="s">
        <v>2163</v>
      </c>
      <c r="O163" t="s">
        <v>4668</v>
      </c>
      <c r="P163" t="s">
        <v>4669</v>
      </c>
      <c r="Q163" t="s">
        <v>4670</v>
      </c>
      <c r="R163" t="s">
        <v>4671</v>
      </c>
      <c r="S163" t="s">
        <v>4672</v>
      </c>
      <c r="T163" t="s">
        <v>4673</v>
      </c>
      <c r="U163" t="s">
        <v>4674</v>
      </c>
      <c r="V163" t="s">
        <v>4675</v>
      </c>
      <c r="DY163" t="s">
        <v>853</v>
      </c>
      <c r="DZ163" t="s">
        <v>481</v>
      </c>
      <c r="EA163" t="s">
        <v>482</v>
      </c>
      <c r="EB163" t="s">
        <v>2210</v>
      </c>
      <c r="EC163" t="s">
        <v>2211</v>
      </c>
    </row>
    <row r="164" spans="1:133" x14ac:dyDescent="0.3">
      <c r="A164" t="s">
        <v>4676</v>
      </c>
      <c r="B164" t="s">
        <v>4677</v>
      </c>
      <c r="C164" t="s">
        <v>4678</v>
      </c>
      <c r="D164" t="s">
        <v>4679</v>
      </c>
      <c r="E164" t="s">
        <v>4680</v>
      </c>
      <c r="F164" t="s">
        <v>4681</v>
      </c>
      <c r="G164" t="s">
        <v>4682</v>
      </c>
      <c r="H164" t="s">
        <v>4683</v>
      </c>
      <c r="I164" t="s">
        <v>4684</v>
      </c>
      <c r="J164" t="s">
        <v>830</v>
      </c>
      <c r="K164" t="s">
        <v>435</v>
      </c>
      <c r="L164" t="s">
        <v>436</v>
      </c>
      <c r="M164" t="s">
        <v>2164</v>
      </c>
      <c r="N164" t="s">
        <v>2165</v>
      </c>
      <c r="O164" t="s">
        <v>4685</v>
      </c>
      <c r="P164" t="s">
        <v>4686</v>
      </c>
      <c r="Q164" t="s">
        <v>4687</v>
      </c>
      <c r="R164" t="s">
        <v>4688</v>
      </c>
      <c r="S164" t="s">
        <v>4689</v>
      </c>
      <c r="T164" t="s">
        <v>4690</v>
      </c>
      <c r="U164" t="s">
        <v>4691</v>
      </c>
      <c r="V164" t="s">
        <v>4692</v>
      </c>
      <c r="DY164" t="s">
        <v>854</v>
      </c>
      <c r="DZ164" t="s">
        <v>483</v>
      </c>
      <c r="EA164" t="s">
        <v>484</v>
      </c>
      <c r="EB164" t="s">
        <v>2212</v>
      </c>
      <c r="EC164" t="s">
        <v>2213</v>
      </c>
    </row>
    <row r="165" spans="1:133" x14ac:dyDescent="0.3">
      <c r="A165" t="s">
        <v>4693</v>
      </c>
      <c r="B165" t="s">
        <v>4694</v>
      </c>
      <c r="C165" t="s">
        <v>4695</v>
      </c>
      <c r="D165" t="s">
        <v>4696</v>
      </c>
      <c r="E165" t="s">
        <v>4697</v>
      </c>
      <c r="F165" t="s">
        <v>4698</v>
      </c>
      <c r="G165" t="s">
        <v>4699</v>
      </c>
      <c r="H165" t="s">
        <v>4700</v>
      </c>
      <c r="I165" t="s">
        <v>4701</v>
      </c>
      <c r="J165" t="s">
        <v>831</v>
      </c>
      <c r="K165" t="s">
        <v>437</v>
      </c>
      <c r="L165" t="s">
        <v>438</v>
      </c>
      <c r="M165" t="s">
        <v>2166</v>
      </c>
      <c r="N165" t="s">
        <v>2167</v>
      </c>
      <c r="O165" t="s">
        <v>4702</v>
      </c>
      <c r="P165" t="s">
        <v>4703</v>
      </c>
      <c r="Q165" t="s">
        <v>4704</v>
      </c>
      <c r="R165" t="s">
        <v>4705</v>
      </c>
      <c r="S165" t="s">
        <v>4706</v>
      </c>
      <c r="T165" t="s">
        <v>4707</v>
      </c>
      <c r="U165" t="s">
        <v>4708</v>
      </c>
      <c r="V165" t="s">
        <v>4709</v>
      </c>
      <c r="DY165" t="s">
        <v>855</v>
      </c>
      <c r="DZ165" t="s">
        <v>485</v>
      </c>
      <c r="EA165" t="s">
        <v>486</v>
      </c>
      <c r="EB165" t="s">
        <v>2214</v>
      </c>
      <c r="EC165" t="s">
        <v>2215</v>
      </c>
    </row>
    <row r="166" spans="1:133" x14ac:dyDescent="0.3">
      <c r="A166" t="s">
        <v>4710</v>
      </c>
      <c r="B166" t="s">
        <v>4711</v>
      </c>
      <c r="C166" t="s">
        <v>4712</v>
      </c>
      <c r="D166" t="s">
        <v>4713</v>
      </c>
      <c r="E166" t="s">
        <v>4714</v>
      </c>
      <c r="F166" t="s">
        <v>4715</v>
      </c>
      <c r="G166" t="s">
        <v>4716</v>
      </c>
      <c r="H166" t="s">
        <v>4717</v>
      </c>
      <c r="I166" t="s">
        <v>4718</v>
      </c>
      <c r="J166" t="s">
        <v>832</v>
      </c>
      <c r="K166" t="s">
        <v>439</v>
      </c>
      <c r="L166" t="s">
        <v>440</v>
      </c>
      <c r="M166" t="s">
        <v>2168</v>
      </c>
      <c r="N166" t="s">
        <v>2169</v>
      </c>
      <c r="O166" t="s">
        <v>4719</v>
      </c>
      <c r="P166" t="s">
        <v>4720</v>
      </c>
      <c r="Q166" t="s">
        <v>4721</v>
      </c>
      <c r="R166" t="s">
        <v>4722</v>
      </c>
      <c r="S166" t="s">
        <v>4723</v>
      </c>
      <c r="T166" t="s">
        <v>4724</v>
      </c>
      <c r="U166" t="s">
        <v>4725</v>
      </c>
      <c r="V166" t="s">
        <v>4726</v>
      </c>
      <c r="DY166" t="s">
        <v>856</v>
      </c>
      <c r="DZ166" t="s">
        <v>487</v>
      </c>
      <c r="EA166" t="s">
        <v>488</v>
      </c>
      <c r="EB166" t="s">
        <v>2216</v>
      </c>
      <c r="EC166" t="s">
        <v>2217</v>
      </c>
    </row>
    <row r="167" spans="1:133" x14ac:dyDescent="0.3">
      <c r="A167" t="s">
        <v>4727</v>
      </c>
      <c r="B167" t="s">
        <v>4728</v>
      </c>
      <c r="C167" t="s">
        <v>4729</v>
      </c>
      <c r="D167" t="s">
        <v>4730</v>
      </c>
      <c r="E167" t="s">
        <v>4731</v>
      </c>
      <c r="F167" t="s">
        <v>4732</v>
      </c>
      <c r="G167" t="s">
        <v>4733</v>
      </c>
      <c r="H167" t="s">
        <v>4734</v>
      </c>
      <c r="I167" t="s">
        <v>4735</v>
      </c>
      <c r="J167" t="s">
        <v>833</v>
      </c>
      <c r="K167" t="s">
        <v>441</v>
      </c>
      <c r="L167" t="s">
        <v>442</v>
      </c>
      <c r="M167" t="s">
        <v>2170</v>
      </c>
      <c r="N167" t="s">
        <v>2171</v>
      </c>
      <c r="O167" t="s">
        <v>4736</v>
      </c>
      <c r="P167" t="s">
        <v>4737</v>
      </c>
      <c r="Q167" t="s">
        <v>4738</v>
      </c>
      <c r="R167" t="s">
        <v>4739</v>
      </c>
      <c r="S167" t="s">
        <v>4740</v>
      </c>
      <c r="T167" t="s">
        <v>4741</v>
      </c>
      <c r="U167" t="s">
        <v>4742</v>
      </c>
      <c r="V167" t="s">
        <v>4743</v>
      </c>
      <c r="DY167" t="s">
        <v>857</v>
      </c>
      <c r="DZ167" t="s">
        <v>489</v>
      </c>
      <c r="EA167" t="s">
        <v>490</v>
      </c>
      <c r="EB167" t="s">
        <v>2218</v>
      </c>
      <c r="EC167" t="s">
        <v>2219</v>
      </c>
    </row>
    <row r="168" spans="1:133" x14ac:dyDescent="0.3">
      <c r="A168" t="s">
        <v>4744</v>
      </c>
      <c r="B168" t="s">
        <v>4745</v>
      </c>
      <c r="C168" t="s">
        <v>4746</v>
      </c>
      <c r="D168" t="s">
        <v>4747</v>
      </c>
      <c r="E168" t="s">
        <v>4748</v>
      </c>
      <c r="F168" t="s">
        <v>4749</v>
      </c>
      <c r="G168" t="s">
        <v>4750</v>
      </c>
      <c r="H168" t="s">
        <v>4751</v>
      </c>
      <c r="I168" t="s">
        <v>4752</v>
      </c>
      <c r="J168" t="s">
        <v>834</v>
      </c>
      <c r="K168" t="s">
        <v>443</v>
      </c>
      <c r="L168" t="s">
        <v>444</v>
      </c>
      <c r="M168" t="s">
        <v>2172</v>
      </c>
      <c r="N168" t="s">
        <v>2173</v>
      </c>
      <c r="O168" t="s">
        <v>4753</v>
      </c>
      <c r="P168" t="s">
        <v>4754</v>
      </c>
      <c r="Q168" t="s">
        <v>4755</v>
      </c>
      <c r="R168" t="s">
        <v>4756</v>
      </c>
      <c r="S168" t="s">
        <v>4757</v>
      </c>
      <c r="T168" t="s">
        <v>4758</v>
      </c>
      <c r="U168" t="s">
        <v>4759</v>
      </c>
      <c r="V168" t="s">
        <v>4760</v>
      </c>
      <c r="DY168" t="s">
        <v>858</v>
      </c>
      <c r="DZ168" t="s">
        <v>491</v>
      </c>
      <c r="EA168" t="s">
        <v>492</v>
      </c>
      <c r="EB168" t="s">
        <v>2220</v>
      </c>
      <c r="EC168" t="s">
        <v>2221</v>
      </c>
    </row>
    <row r="169" spans="1:133" x14ac:dyDescent="0.3">
      <c r="A169" t="s">
        <v>4761</v>
      </c>
      <c r="B169" t="s">
        <v>4762</v>
      </c>
      <c r="C169" t="s">
        <v>4763</v>
      </c>
      <c r="D169" t="s">
        <v>4764</v>
      </c>
      <c r="E169" t="s">
        <v>4765</v>
      </c>
      <c r="F169" t="s">
        <v>4766</v>
      </c>
      <c r="G169" t="s">
        <v>4767</v>
      </c>
      <c r="H169" t="s">
        <v>4768</v>
      </c>
      <c r="I169" t="s">
        <v>4769</v>
      </c>
      <c r="J169" t="s">
        <v>835</v>
      </c>
      <c r="K169" t="s">
        <v>445</v>
      </c>
      <c r="L169" t="s">
        <v>446</v>
      </c>
      <c r="M169" t="s">
        <v>2174</v>
      </c>
      <c r="N169" t="s">
        <v>2175</v>
      </c>
      <c r="O169" t="s">
        <v>4770</v>
      </c>
      <c r="P169" t="s">
        <v>4771</v>
      </c>
      <c r="Q169" t="s">
        <v>4772</v>
      </c>
      <c r="R169" t="s">
        <v>4773</v>
      </c>
      <c r="S169" t="s">
        <v>4774</v>
      </c>
      <c r="T169" t="s">
        <v>4775</v>
      </c>
      <c r="U169" t="s">
        <v>4776</v>
      </c>
      <c r="V169" t="s">
        <v>4777</v>
      </c>
      <c r="DY169" t="s">
        <v>859</v>
      </c>
      <c r="DZ169" t="s">
        <v>493</v>
      </c>
      <c r="EA169" t="s">
        <v>494</v>
      </c>
      <c r="EB169" t="s">
        <v>2222</v>
      </c>
      <c r="EC169" t="s">
        <v>2223</v>
      </c>
    </row>
    <row r="170" spans="1:133" x14ac:dyDescent="0.3">
      <c r="A170" t="s">
        <v>4778</v>
      </c>
      <c r="B170" t="s">
        <v>4779</v>
      </c>
      <c r="C170" t="s">
        <v>4780</v>
      </c>
      <c r="D170" t="s">
        <v>4781</v>
      </c>
      <c r="E170" t="s">
        <v>4782</v>
      </c>
      <c r="F170" t="s">
        <v>4783</v>
      </c>
      <c r="G170" t="s">
        <v>4784</v>
      </c>
      <c r="H170" t="s">
        <v>4785</v>
      </c>
      <c r="I170" t="s">
        <v>4786</v>
      </c>
      <c r="J170" t="s">
        <v>836</v>
      </c>
      <c r="K170" t="s">
        <v>447</v>
      </c>
      <c r="L170" t="s">
        <v>448</v>
      </c>
      <c r="M170" t="s">
        <v>2176</v>
      </c>
      <c r="N170" t="s">
        <v>2177</v>
      </c>
      <c r="O170" t="s">
        <v>4787</v>
      </c>
      <c r="P170" t="s">
        <v>4788</v>
      </c>
      <c r="Q170" t="s">
        <v>4789</v>
      </c>
      <c r="R170" t="s">
        <v>4790</v>
      </c>
      <c r="S170" t="s">
        <v>4791</v>
      </c>
      <c r="T170" t="s">
        <v>4792</v>
      </c>
      <c r="U170" t="s">
        <v>4793</v>
      </c>
      <c r="V170" t="s">
        <v>4794</v>
      </c>
      <c r="DY170" t="s">
        <v>860</v>
      </c>
      <c r="DZ170" t="s">
        <v>495</v>
      </c>
      <c r="EA170" t="s">
        <v>496</v>
      </c>
      <c r="EB170" t="s">
        <v>2224</v>
      </c>
      <c r="EC170" t="s">
        <v>2225</v>
      </c>
    </row>
    <row r="171" spans="1:133" x14ac:dyDescent="0.3">
      <c r="A171" t="s">
        <v>4795</v>
      </c>
      <c r="B171" t="s">
        <v>4796</v>
      </c>
      <c r="C171" t="s">
        <v>4797</v>
      </c>
      <c r="D171" t="s">
        <v>4798</v>
      </c>
      <c r="E171" t="s">
        <v>4799</v>
      </c>
      <c r="F171" t="s">
        <v>4800</v>
      </c>
      <c r="G171" t="s">
        <v>4801</v>
      </c>
      <c r="H171" t="s">
        <v>4802</v>
      </c>
      <c r="I171" t="s">
        <v>4803</v>
      </c>
      <c r="J171" t="s">
        <v>837</v>
      </c>
      <c r="K171" t="s">
        <v>449</v>
      </c>
      <c r="L171" t="s">
        <v>450</v>
      </c>
      <c r="M171" t="s">
        <v>2178</v>
      </c>
      <c r="N171" t="s">
        <v>2179</v>
      </c>
      <c r="O171" t="s">
        <v>4804</v>
      </c>
      <c r="P171" t="s">
        <v>4805</v>
      </c>
      <c r="Q171" t="s">
        <v>4806</v>
      </c>
      <c r="R171" t="s">
        <v>4807</v>
      </c>
      <c r="S171" t="s">
        <v>4808</v>
      </c>
      <c r="T171" t="s">
        <v>4809</v>
      </c>
      <c r="U171" t="s">
        <v>4810</v>
      </c>
      <c r="V171" t="s">
        <v>4811</v>
      </c>
      <c r="DY171" t="s">
        <v>861</v>
      </c>
      <c r="DZ171" t="s">
        <v>497</v>
      </c>
      <c r="EA171" t="s">
        <v>498</v>
      </c>
      <c r="EB171" t="s">
        <v>2226</v>
      </c>
      <c r="EC171" t="s">
        <v>2227</v>
      </c>
    </row>
    <row r="172" spans="1:133" x14ac:dyDescent="0.3">
      <c r="A172" t="s">
        <v>4812</v>
      </c>
      <c r="B172" t="s">
        <v>4813</v>
      </c>
      <c r="C172" t="s">
        <v>4814</v>
      </c>
      <c r="D172" t="s">
        <v>4815</v>
      </c>
      <c r="E172" t="s">
        <v>4816</v>
      </c>
      <c r="F172" t="s">
        <v>4817</v>
      </c>
      <c r="G172" t="s">
        <v>4818</v>
      </c>
      <c r="H172" t="s">
        <v>4819</v>
      </c>
      <c r="I172" t="s">
        <v>4820</v>
      </c>
      <c r="J172" t="s">
        <v>838</v>
      </c>
      <c r="K172" t="s">
        <v>451</v>
      </c>
      <c r="L172" t="s">
        <v>452</v>
      </c>
      <c r="M172" t="s">
        <v>2180</v>
      </c>
      <c r="N172" t="s">
        <v>2181</v>
      </c>
      <c r="O172" t="s">
        <v>4821</v>
      </c>
      <c r="P172" t="s">
        <v>4822</v>
      </c>
      <c r="Q172" t="s">
        <v>4823</v>
      </c>
      <c r="R172" t="s">
        <v>4824</v>
      </c>
      <c r="S172" t="s">
        <v>4825</v>
      </c>
      <c r="T172" t="s">
        <v>4826</v>
      </c>
      <c r="U172" t="s">
        <v>4827</v>
      </c>
      <c r="V172" t="s">
        <v>4828</v>
      </c>
      <c r="DY172" t="s">
        <v>862</v>
      </c>
      <c r="DZ172" t="s">
        <v>499</v>
      </c>
      <c r="EA172" t="s">
        <v>500</v>
      </c>
      <c r="EB172" t="s">
        <v>2228</v>
      </c>
      <c r="EC172" t="s">
        <v>2229</v>
      </c>
    </row>
    <row r="173" spans="1:133" x14ac:dyDescent="0.3">
      <c r="A173" t="s">
        <v>4829</v>
      </c>
      <c r="B173" t="s">
        <v>4830</v>
      </c>
      <c r="C173" t="s">
        <v>4831</v>
      </c>
      <c r="D173" t="s">
        <v>4832</v>
      </c>
      <c r="E173" t="s">
        <v>4833</v>
      </c>
      <c r="F173" t="s">
        <v>4834</v>
      </c>
      <c r="G173" t="s">
        <v>4835</v>
      </c>
      <c r="H173" t="s">
        <v>4836</v>
      </c>
      <c r="I173" t="s">
        <v>4837</v>
      </c>
      <c r="J173" t="s">
        <v>839</v>
      </c>
      <c r="K173" t="s">
        <v>453</v>
      </c>
      <c r="L173" t="s">
        <v>454</v>
      </c>
      <c r="M173" t="s">
        <v>2182</v>
      </c>
      <c r="N173" t="s">
        <v>2183</v>
      </c>
      <c r="O173" t="s">
        <v>4838</v>
      </c>
      <c r="P173" t="s">
        <v>4839</v>
      </c>
      <c r="Q173" t="s">
        <v>4840</v>
      </c>
      <c r="R173" t="s">
        <v>4841</v>
      </c>
      <c r="S173" t="s">
        <v>4842</v>
      </c>
      <c r="T173" t="s">
        <v>4843</v>
      </c>
      <c r="U173" t="s">
        <v>4844</v>
      </c>
      <c r="V173" t="s">
        <v>4845</v>
      </c>
      <c r="DY173" t="s">
        <v>863</v>
      </c>
      <c r="DZ173" t="s">
        <v>501</v>
      </c>
      <c r="EA173" t="s">
        <v>502</v>
      </c>
      <c r="EB173" t="s">
        <v>2230</v>
      </c>
      <c r="EC173" t="s">
        <v>2231</v>
      </c>
    </row>
    <row r="174" spans="1:133" x14ac:dyDescent="0.3">
      <c r="A174" t="s">
        <v>4846</v>
      </c>
      <c r="B174" t="s">
        <v>4847</v>
      </c>
      <c r="C174" t="s">
        <v>4848</v>
      </c>
      <c r="D174" t="s">
        <v>4849</v>
      </c>
      <c r="E174" t="s">
        <v>4850</v>
      </c>
      <c r="F174" t="s">
        <v>4851</v>
      </c>
      <c r="G174" t="s">
        <v>4852</v>
      </c>
      <c r="H174" t="s">
        <v>4853</v>
      </c>
      <c r="I174" t="s">
        <v>4854</v>
      </c>
      <c r="J174" t="s">
        <v>840</v>
      </c>
      <c r="K174" t="s">
        <v>455</v>
      </c>
      <c r="L174" t="s">
        <v>456</v>
      </c>
      <c r="M174" t="s">
        <v>2184</v>
      </c>
      <c r="N174" t="s">
        <v>2185</v>
      </c>
      <c r="O174" t="s">
        <v>4855</v>
      </c>
      <c r="P174" t="s">
        <v>4856</v>
      </c>
      <c r="Q174" t="s">
        <v>4857</v>
      </c>
      <c r="R174" t="s">
        <v>4858</v>
      </c>
      <c r="S174" t="s">
        <v>4859</v>
      </c>
      <c r="T174" t="s">
        <v>4860</v>
      </c>
      <c r="U174" t="s">
        <v>4861</v>
      </c>
      <c r="V174" t="s">
        <v>4862</v>
      </c>
      <c r="DY174" t="s">
        <v>864</v>
      </c>
      <c r="DZ174" t="s">
        <v>503</v>
      </c>
      <c r="EA174" t="s">
        <v>504</v>
      </c>
      <c r="EB174" t="s">
        <v>2232</v>
      </c>
      <c r="EC174" t="s">
        <v>2233</v>
      </c>
    </row>
    <row r="175" spans="1:133" x14ac:dyDescent="0.3">
      <c r="A175" t="s">
        <v>4863</v>
      </c>
      <c r="B175" t="s">
        <v>4864</v>
      </c>
      <c r="C175" t="s">
        <v>4865</v>
      </c>
      <c r="D175" t="s">
        <v>4866</v>
      </c>
      <c r="E175" t="s">
        <v>4867</v>
      </c>
      <c r="F175" t="s">
        <v>4868</v>
      </c>
      <c r="G175" t="s">
        <v>4869</v>
      </c>
      <c r="H175" t="s">
        <v>4870</v>
      </c>
      <c r="I175" t="s">
        <v>4871</v>
      </c>
      <c r="J175" t="s">
        <v>841</v>
      </c>
      <c r="K175" t="s">
        <v>457</v>
      </c>
      <c r="L175" t="s">
        <v>458</v>
      </c>
      <c r="M175" t="s">
        <v>2186</v>
      </c>
      <c r="N175" t="s">
        <v>2187</v>
      </c>
      <c r="O175" t="s">
        <v>4872</v>
      </c>
      <c r="P175" t="s">
        <v>4873</v>
      </c>
      <c r="Q175" t="s">
        <v>4874</v>
      </c>
      <c r="R175" t="s">
        <v>4875</v>
      </c>
      <c r="S175" t="s">
        <v>4876</v>
      </c>
      <c r="T175" t="s">
        <v>4877</v>
      </c>
      <c r="U175" t="s">
        <v>4878</v>
      </c>
      <c r="V175" t="s">
        <v>4879</v>
      </c>
      <c r="DY175" t="s">
        <v>865</v>
      </c>
      <c r="DZ175" t="s">
        <v>505</v>
      </c>
      <c r="EA175" t="s">
        <v>506</v>
      </c>
      <c r="EB175" t="s">
        <v>2234</v>
      </c>
      <c r="EC175" t="s">
        <v>2235</v>
      </c>
    </row>
    <row r="176" spans="1:133" x14ac:dyDescent="0.3">
      <c r="A176" t="s">
        <v>4880</v>
      </c>
      <c r="B176" t="s">
        <v>4881</v>
      </c>
      <c r="C176" t="s">
        <v>4882</v>
      </c>
      <c r="D176" t="s">
        <v>4883</v>
      </c>
      <c r="E176" t="s">
        <v>4884</v>
      </c>
      <c r="F176" t="s">
        <v>4885</v>
      </c>
      <c r="G176" t="s">
        <v>4886</v>
      </c>
      <c r="H176" t="s">
        <v>4887</v>
      </c>
      <c r="I176" t="s">
        <v>4888</v>
      </c>
      <c r="J176" t="s">
        <v>842</v>
      </c>
      <c r="K176" t="s">
        <v>459</v>
      </c>
      <c r="L176" t="s">
        <v>460</v>
      </c>
      <c r="M176" t="s">
        <v>2188</v>
      </c>
      <c r="N176" t="s">
        <v>2189</v>
      </c>
      <c r="O176" t="s">
        <v>4889</v>
      </c>
      <c r="P176" t="s">
        <v>4890</v>
      </c>
      <c r="Q176" t="s">
        <v>4891</v>
      </c>
      <c r="R176" t="s">
        <v>4892</v>
      </c>
      <c r="S176" t="s">
        <v>4893</v>
      </c>
      <c r="T176" t="s">
        <v>4894</v>
      </c>
      <c r="U176" t="s">
        <v>4895</v>
      </c>
      <c r="V176" t="s">
        <v>4896</v>
      </c>
      <c r="DY176" t="s">
        <v>866</v>
      </c>
      <c r="DZ176" t="s">
        <v>507</v>
      </c>
      <c r="EA176" t="s">
        <v>508</v>
      </c>
      <c r="EB176" t="s">
        <v>2236</v>
      </c>
      <c r="EC176" t="s">
        <v>2237</v>
      </c>
    </row>
    <row r="177" spans="1:133" x14ac:dyDescent="0.3">
      <c r="A177" t="s">
        <v>4897</v>
      </c>
      <c r="B177" t="s">
        <v>4898</v>
      </c>
      <c r="C177" t="s">
        <v>4899</v>
      </c>
      <c r="D177" t="s">
        <v>4900</v>
      </c>
      <c r="E177" t="s">
        <v>4901</v>
      </c>
      <c r="F177" t="s">
        <v>4902</v>
      </c>
      <c r="G177" t="s">
        <v>4903</v>
      </c>
      <c r="H177" t="s">
        <v>4904</v>
      </c>
      <c r="I177" t="s">
        <v>4905</v>
      </c>
      <c r="J177" t="s">
        <v>843</v>
      </c>
      <c r="K177" t="s">
        <v>461</v>
      </c>
      <c r="L177" t="s">
        <v>462</v>
      </c>
      <c r="M177" t="s">
        <v>2190</v>
      </c>
      <c r="N177" t="s">
        <v>2191</v>
      </c>
      <c r="O177" t="s">
        <v>4906</v>
      </c>
      <c r="P177" t="s">
        <v>4907</v>
      </c>
      <c r="Q177" t="s">
        <v>4908</v>
      </c>
      <c r="R177" t="s">
        <v>4909</v>
      </c>
      <c r="S177" t="s">
        <v>4910</v>
      </c>
      <c r="T177" t="s">
        <v>4911</v>
      </c>
      <c r="U177" t="s">
        <v>4912</v>
      </c>
      <c r="V177" t="s">
        <v>4913</v>
      </c>
      <c r="DY177" t="s">
        <v>867</v>
      </c>
      <c r="DZ177" t="s">
        <v>509</v>
      </c>
      <c r="EA177" t="s">
        <v>510</v>
      </c>
      <c r="EB177" t="s">
        <v>2238</v>
      </c>
      <c r="EC177" t="s">
        <v>2239</v>
      </c>
    </row>
    <row r="178" spans="1:133" x14ac:dyDescent="0.3">
      <c r="A178" t="s">
        <v>4914</v>
      </c>
      <c r="B178" t="s">
        <v>4915</v>
      </c>
      <c r="C178" t="s">
        <v>4916</v>
      </c>
      <c r="D178" t="s">
        <v>4917</v>
      </c>
      <c r="E178" t="s">
        <v>4918</v>
      </c>
      <c r="F178" t="s">
        <v>4919</v>
      </c>
      <c r="G178" t="s">
        <v>4920</v>
      </c>
      <c r="H178" t="s">
        <v>4921</v>
      </c>
      <c r="I178" t="s">
        <v>4922</v>
      </c>
      <c r="J178" t="s">
        <v>844</v>
      </c>
      <c r="K178" t="s">
        <v>463</v>
      </c>
      <c r="L178" t="s">
        <v>464</v>
      </c>
      <c r="M178" t="s">
        <v>2192</v>
      </c>
      <c r="N178" t="s">
        <v>2193</v>
      </c>
      <c r="O178" t="s">
        <v>4923</v>
      </c>
      <c r="P178" t="s">
        <v>4924</v>
      </c>
      <c r="Q178" t="s">
        <v>4925</v>
      </c>
      <c r="R178" t="s">
        <v>4926</v>
      </c>
      <c r="S178" t="s">
        <v>4927</v>
      </c>
      <c r="T178" t="s">
        <v>4928</v>
      </c>
      <c r="U178" t="s">
        <v>4929</v>
      </c>
      <c r="V178" t="s">
        <v>4930</v>
      </c>
      <c r="DY178" t="s">
        <v>868</v>
      </c>
      <c r="DZ178" t="s">
        <v>511</v>
      </c>
      <c r="EA178" t="s">
        <v>512</v>
      </c>
      <c r="EB178" t="s">
        <v>2240</v>
      </c>
      <c r="EC178" t="s">
        <v>2241</v>
      </c>
    </row>
    <row r="179" spans="1:133" x14ac:dyDescent="0.3">
      <c r="A179" t="s">
        <v>4931</v>
      </c>
      <c r="B179" t="s">
        <v>4932</v>
      </c>
      <c r="C179" t="s">
        <v>4933</v>
      </c>
      <c r="D179" t="s">
        <v>4934</v>
      </c>
      <c r="E179" t="s">
        <v>4935</v>
      </c>
      <c r="F179" t="s">
        <v>4936</v>
      </c>
      <c r="G179" t="s">
        <v>4937</v>
      </c>
      <c r="H179" t="s">
        <v>4938</v>
      </c>
      <c r="I179" t="s">
        <v>4939</v>
      </c>
      <c r="J179" t="s">
        <v>845</v>
      </c>
      <c r="K179" t="s">
        <v>465</v>
      </c>
      <c r="L179" t="s">
        <v>466</v>
      </c>
      <c r="M179" t="s">
        <v>2194</v>
      </c>
      <c r="N179" t="s">
        <v>2195</v>
      </c>
      <c r="O179" t="s">
        <v>4940</v>
      </c>
      <c r="P179" t="s">
        <v>4941</v>
      </c>
      <c r="Q179" t="s">
        <v>4942</v>
      </c>
      <c r="R179" t="s">
        <v>4943</v>
      </c>
      <c r="S179" t="s">
        <v>4944</v>
      </c>
      <c r="T179" t="s">
        <v>4945</v>
      </c>
      <c r="U179" t="s">
        <v>4946</v>
      </c>
      <c r="V179" t="s">
        <v>4947</v>
      </c>
      <c r="DY179" t="s">
        <v>869</v>
      </c>
      <c r="DZ179" t="s">
        <v>513</v>
      </c>
      <c r="EA179" t="s">
        <v>514</v>
      </c>
      <c r="EB179" t="s">
        <v>2242</v>
      </c>
      <c r="EC179" t="s">
        <v>2243</v>
      </c>
    </row>
    <row r="180" spans="1:133" x14ac:dyDescent="0.3">
      <c r="A180" t="s">
        <v>4948</v>
      </c>
      <c r="B180" t="s">
        <v>4949</v>
      </c>
      <c r="C180" t="s">
        <v>4950</v>
      </c>
      <c r="D180" t="s">
        <v>4951</v>
      </c>
      <c r="E180" t="s">
        <v>4952</v>
      </c>
      <c r="F180" t="s">
        <v>4953</v>
      </c>
      <c r="G180" t="s">
        <v>4954</v>
      </c>
      <c r="H180" t="s">
        <v>4955</v>
      </c>
      <c r="I180" t="s">
        <v>4956</v>
      </c>
      <c r="J180" t="s">
        <v>846</v>
      </c>
      <c r="K180" t="s">
        <v>467</v>
      </c>
      <c r="L180" t="s">
        <v>468</v>
      </c>
      <c r="M180" t="s">
        <v>2196</v>
      </c>
      <c r="N180" t="s">
        <v>2197</v>
      </c>
      <c r="O180" t="s">
        <v>4957</v>
      </c>
      <c r="P180" t="s">
        <v>4958</v>
      </c>
      <c r="Q180" t="s">
        <v>4959</v>
      </c>
      <c r="R180" t="s">
        <v>4960</v>
      </c>
      <c r="S180" t="s">
        <v>4961</v>
      </c>
      <c r="T180" t="s">
        <v>4962</v>
      </c>
      <c r="U180" t="s">
        <v>4963</v>
      </c>
      <c r="V180" t="s">
        <v>4964</v>
      </c>
      <c r="DY180" t="s">
        <v>870</v>
      </c>
      <c r="DZ180" t="s">
        <v>515</v>
      </c>
      <c r="EA180" t="s">
        <v>516</v>
      </c>
      <c r="EB180" t="s">
        <v>2244</v>
      </c>
      <c r="EC180" t="s">
        <v>2245</v>
      </c>
    </row>
    <row r="181" spans="1:133" x14ac:dyDescent="0.3">
      <c r="A181" t="s">
        <v>4965</v>
      </c>
      <c r="B181" t="s">
        <v>4966</v>
      </c>
      <c r="C181" t="s">
        <v>4967</v>
      </c>
      <c r="D181" t="s">
        <v>4968</v>
      </c>
      <c r="E181" t="s">
        <v>4969</v>
      </c>
      <c r="F181" t="s">
        <v>4970</v>
      </c>
      <c r="G181" t="s">
        <v>4971</v>
      </c>
      <c r="H181" t="s">
        <v>4972</v>
      </c>
      <c r="I181" t="s">
        <v>4973</v>
      </c>
      <c r="J181" t="s">
        <v>847</v>
      </c>
      <c r="K181" t="s">
        <v>469</v>
      </c>
      <c r="L181" t="s">
        <v>470</v>
      </c>
      <c r="M181" t="s">
        <v>2198</v>
      </c>
      <c r="N181" t="s">
        <v>2199</v>
      </c>
      <c r="O181" t="s">
        <v>4974</v>
      </c>
      <c r="P181" t="s">
        <v>4975</v>
      </c>
      <c r="Q181" t="s">
        <v>4976</v>
      </c>
      <c r="R181" t="s">
        <v>4977</v>
      </c>
      <c r="S181" t="s">
        <v>4978</v>
      </c>
      <c r="T181" t="s">
        <v>4979</v>
      </c>
      <c r="U181" t="s">
        <v>4980</v>
      </c>
      <c r="V181" t="s">
        <v>4981</v>
      </c>
      <c r="DY181" t="s">
        <v>871</v>
      </c>
      <c r="DZ181" t="s">
        <v>517</v>
      </c>
      <c r="EA181" t="s">
        <v>518</v>
      </c>
      <c r="EB181" t="s">
        <v>2246</v>
      </c>
      <c r="EC181" t="s">
        <v>2247</v>
      </c>
    </row>
    <row r="182" spans="1:133" x14ac:dyDescent="0.3">
      <c r="A182" t="s">
        <v>4982</v>
      </c>
      <c r="B182" t="s">
        <v>4983</v>
      </c>
      <c r="C182" t="s">
        <v>4984</v>
      </c>
      <c r="D182" t="s">
        <v>4985</v>
      </c>
      <c r="E182" t="s">
        <v>4986</v>
      </c>
      <c r="F182" t="s">
        <v>4987</v>
      </c>
      <c r="G182" t="s">
        <v>4988</v>
      </c>
      <c r="H182" t="s">
        <v>4989</v>
      </c>
      <c r="I182" t="s">
        <v>4990</v>
      </c>
      <c r="J182" t="s">
        <v>848</v>
      </c>
      <c r="K182" t="s">
        <v>471</v>
      </c>
      <c r="L182" t="s">
        <v>472</v>
      </c>
      <c r="M182" t="s">
        <v>2200</v>
      </c>
      <c r="N182" t="s">
        <v>2201</v>
      </c>
      <c r="O182" t="s">
        <v>4991</v>
      </c>
      <c r="P182" t="s">
        <v>4992</v>
      </c>
      <c r="Q182" t="s">
        <v>4993</v>
      </c>
      <c r="R182" t="s">
        <v>4994</v>
      </c>
      <c r="S182" t="s">
        <v>4995</v>
      </c>
      <c r="T182" t="s">
        <v>4996</v>
      </c>
      <c r="U182" t="s">
        <v>4997</v>
      </c>
      <c r="V182" t="s">
        <v>4998</v>
      </c>
      <c r="DY182" t="s">
        <v>872</v>
      </c>
      <c r="DZ182" t="s">
        <v>519</v>
      </c>
      <c r="EA182" t="s">
        <v>520</v>
      </c>
      <c r="EB182" t="s">
        <v>2248</v>
      </c>
      <c r="EC182" t="s">
        <v>2249</v>
      </c>
    </row>
    <row r="183" spans="1:133" x14ac:dyDescent="0.3">
      <c r="A183" t="s">
        <v>4999</v>
      </c>
      <c r="B183" t="s">
        <v>5000</v>
      </c>
      <c r="C183" t="s">
        <v>5001</v>
      </c>
      <c r="D183" t="s">
        <v>5002</v>
      </c>
      <c r="E183" t="s">
        <v>5003</v>
      </c>
      <c r="F183" t="s">
        <v>5004</v>
      </c>
      <c r="G183" t="s">
        <v>5005</v>
      </c>
      <c r="H183" t="s">
        <v>5006</v>
      </c>
      <c r="I183" t="s">
        <v>5007</v>
      </c>
      <c r="J183" t="s">
        <v>849</v>
      </c>
      <c r="K183" t="s">
        <v>473</v>
      </c>
      <c r="L183" t="s">
        <v>474</v>
      </c>
      <c r="M183" t="s">
        <v>2202</v>
      </c>
      <c r="N183" t="s">
        <v>2203</v>
      </c>
      <c r="O183" t="s">
        <v>5008</v>
      </c>
      <c r="P183" t="s">
        <v>5009</v>
      </c>
      <c r="Q183" t="s">
        <v>5010</v>
      </c>
      <c r="R183" t="s">
        <v>5011</v>
      </c>
      <c r="S183" t="s">
        <v>5012</v>
      </c>
      <c r="T183" t="s">
        <v>5013</v>
      </c>
      <c r="U183" t="s">
        <v>5014</v>
      </c>
      <c r="V183" t="s">
        <v>5015</v>
      </c>
      <c r="DY183" t="s">
        <v>873</v>
      </c>
      <c r="DZ183" t="s">
        <v>521</v>
      </c>
      <c r="EA183" t="s">
        <v>522</v>
      </c>
      <c r="EB183" t="s">
        <v>2250</v>
      </c>
      <c r="EC183" t="s">
        <v>2251</v>
      </c>
    </row>
    <row r="184" spans="1:133" x14ac:dyDescent="0.3">
      <c r="A184" t="s">
        <v>5016</v>
      </c>
      <c r="B184" t="s">
        <v>5017</v>
      </c>
      <c r="C184" t="s">
        <v>5018</v>
      </c>
      <c r="D184" t="s">
        <v>5019</v>
      </c>
      <c r="E184" t="s">
        <v>5020</v>
      </c>
      <c r="F184" t="s">
        <v>5021</v>
      </c>
      <c r="G184" t="s">
        <v>5022</v>
      </c>
      <c r="H184" t="s">
        <v>5023</v>
      </c>
      <c r="I184" t="s">
        <v>5024</v>
      </c>
      <c r="J184" t="s">
        <v>850</v>
      </c>
      <c r="K184" t="s">
        <v>475</v>
      </c>
      <c r="L184" t="s">
        <v>476</v>
      </c>
      <c r="M184" t="s">
        <v>2204</v>
      </c>
      <c r="N184" t="s">
        <v>2205</v>
      </c>
      <c r="O184" t="s">
        <v>5025</v>
      </c>
      <c r="P184" t="s">
        <v>5026</v>
      </c>
      <c r="Q184" t="s">
        <v>5027</v>
      </c>
      <c r="R184" t="s">
        <v>5028</v>
      </c>
      <c r="S184" t="s">
        <v>5029</v>
      </c>
      <c r="T184" t="s">
        <v>5030</v>
      </c>
      <c r="U184" t="s">
        <v>5031</v>
      </c>
      <c r="V184" t="s">
        <v>5032</v>
      </c>
      <c r="DY184" t="s">
        <v>874</v>
      </c>
      <c r="DZ184" t="s">
        <v>523</v>
      </c>
      <c r="EA184" t="s">
        <v>524</v>
      </c>
      <c r="EB184" t="s">
        <v>2252</v>
      </c>
      <c r="EC184" t="s">
        <v>2253</v>
      </c>
    </row>
    <row r="185" spans="1:133" x14ac:dyDescent="0.3">
      <c r="A185" t="s">
        <v>5033</v>
      </c>
      <c r="B185" t="s">
        <v>5034</v>
      </c>
      <c r="C185" t="s">
        <v>5035</v>
      </c>
      <c r="D185" t="s">
        <v>5036</v>
      </c>
      <c r="E185" t="s">
        <v>5037</v>
      </c>
      <c r="F185" t="s">
        <v>5038</v>
      </c>
      <c r="G185" t="s">
        <v>5039</v>
      </c>
      <c r="H185" t="s">
        <v>5040</v>
      </c>
      <c r="I185" t="s">
        <v>5041</v>
      </c>
      <c r="J185" t="s">
        <v>851</v>
      </c>
      <c r="K185" t="s">
        <v>477</v>
      </c>
      <c r="L185" t="s">
        <v>478</v>
      </c>
      <c r="M185" t="s">
        <v>2206</v>
      </c>
      <c r="N185" t="s">
        <v>2207</v>
      </c>
      <c r="O185" t="s">
        <v>5042</v>
      </c>
      <c r="P185" t="s">
        <v>5043</v>
      </c>
      <c r="Q185" t="s">
        <v>5044</v>
      </c>
      <c r="R185" t="s">
        <v>5045</v>
      </c>
      <c r="S185" t="s">
        <v>5046</v>
      </c>
      <c r="T185" t="s">
        <v>5047</v>
      </c>
      <c r="U185" t="s">
        <v>5048</v>
      </c>
      <c r="V185" t="s">
        <v>5049</v>
      </c>
      <c r="DY185" t="s">
        <v>875</v>
      </c>
      <c r="DZ185" t="s">
        <v>525</v>
      </c>
      <c r="EA185" t="s">
        <v>526</v>
      </c>
      <c r="EB185" t="s">
        <v>2254</v>
      </c>
      <c r="EC185" t="s">
        <v>2255</v>
      </c>
    </row>
    <row r="186" spans="1:133" x14ac:dyDescent="0.3">
      <c r="A186" t="s">
        <v>5050</v>
      </c>
      <c r="B186" t="s">
        <v>5051</v>
      </c>
      <c r="C186" t="s">
        <v>5052</v>
      </c>
      <c r="D186" t="s">
        <v>5053</v>
      </c>
      <c r="E186" t="s">
        <v>5054</v>
      </c>
      <c r="F186" t="s">
        <v>5055</v>
      </c>
      <c r="G186" t="s">
        <v>5056</v>
      </c>
      <c r="H186" t="s">
        <v>5057</v>
      </c>
      <c r="I186" t="s">
        <v>5058</v>
      </c>
      <c r="J186" t="s">
        <v>852</v>
      </c>
      <c r="K186" t="s">
        <v>479</v>
      </c>
      <c r="L186" t="s">
        <v>480</v>
      </c>
      <c r="M186" t="s">
        <v>2208</v>
      </c>
      <c r="N186" t="s">
        <v>2209</v>
      </c>
      <c r="O186" t="s">
        <v>5059</v>
      </c>
      <c r="P186" t="s">
        <v>5060</v>
      </c>
      <c r="Q186" t="s">
        <v>5061</v>
      </c>
      <c r="R186" t="s">
        <v>5062</v>
      </c>
      <c r="S186" t="s">
        <v>5063</v>
      </c>
      <c r="T186" t="s">
        <v>5064</v>
      </c>
      <c r="U186" t="s">
        <v>5065</v>
      </c>
      <c r="V186" t="s">
        <v>5066</v>
      </c>
      <c r="DY186" t="s">
        <v>876</v>
      </c>
      <c r="DZ186" t="s">
        <v>527</v>
      </c>
      <c r="EA186" t="s">
        <v>528</v>
      </c>
      <c r="EB186" t="s">
        <v>2256</v>
      </c>
      <c r="EC186" t="s">
        <v>2257</v>
      </c>
    </row>
    <row r="187" spans="1:133" x14ac:dyDescent="0.3">
      <c r="A187" t="s">
        <v>5067</v>
      </c>
      <c r="B187" t="s">
        <v>5068</v>
      </c>
      <c r="C187" t="s">
        <v>5069</v>
      </c>
      <c r="D187" t="s">
        <v>5070</v>
      </c>
      <c r="E187" t="s">
        <v>5071</v>
      </c>
      <c r="F187" t="s">
        <v>5072</v>
      </c>
      <c r="G187" t="s">
        <v>5073</v>
      </c>
      <c r="H187" t="s">
        <v>5074</v>
      </c>
      <c r="I187" t="s">
        <v>5075</v>
      </c>
      <c r="J187" t="s">
        <v>853</v>
      </c>
      <c r="K187" t="s">
        <v>481</v>
      </c>
      <c r="L187" t="s">
        <v>482</v>
      </c>
      <c r="M187" t="s">
        <v>2210</v>
      </c>
      <c r="N187" t="s">
        <v>2211</v>
      </c>
      <c r="O187" t="s">
        <v>5076</v>
      </c>
      <c r="P187" t="s">
        <v>5077</v>
      </c>
      <c r="Q187" t="s">
        <v>5078</v>
      </c>
      <c r="R187" t="s">
        <v>5079</v>
      </c>
      <c r="S187" t="s">
        <v>5080</v>
      </c>
      <c r="T187" t="s">
        <v>5081</v>
      </c>
      <c r="U187" t="s">
        <v>5082</v>
      </c>
      <c r="V187" t="s">
        <v>5083</v>
      </c>
      <c r="DY187" t="s">
        <v>877</v>
      </c>
      <c r="DZ187" t="s">
        <v>529</v>
      </c>
      <c r="EA187" t="s">
        <v>530</v>
      </c>
      <c r="EB187" t="s">
        <v>2258</v>
      </c>
      <c r="EC187" t="s">
        <v>2259</v>
      </c>
    </row>
    <row r="188" spans="1:133" x14ac:dyDescent="0.3">
      <c r="A188" t="s">
        <v>5084</v>
      </c>
      <c r="B188" t="s">
        <v>5085</v>
      </c>
      <c r="C188" t="s">
        <v>5086</v>
      </c>
      <c r="D188" t="s">
        <v>5087</v>
      </c>
      <c r="E188" t="s">
        <v>5088</v>
      </c>
      <c r="F188" t="s">
        <v>5089</v>
      </c>
      <c r="G188" t="s">
        <v>5090</v>
      </c>
      <c r="H188" t="s">
        <v>5091</v>
      </c>
      <c r="I188" t="s">
        <v>5092</v>
      </c>
      <c r="J188" t="s">
        <v>854</v>
      </c>
      <c r="K188" t="s">
        <v>483</v>
      </c>
      <c r="L188" t="s">
        <v>484</v>
      </c>
      <c r="M188" t="s">
        <v>2212</v>
      </c>
      <c r="N188" t="s">
        <v>2213</v>
      </c>
      <c r="O188" t="s">
        <v>5093</v>
      </c>
      <c r="P188" t="s">
        <v>5094</v>
      </c>
      <c r="Q188" t="s">
        <v>5095</v>
      </c>
      <c r="R188" t="s">
        <v>5096</v>
      </c>
      <c r="S188" t="s">
        <v>5097</v>
      </c>
      <c r="T188" t="s">
        <v>5098</v>
      </c>
      <c r="U188" t="s">
        <v>5099</v>
      </c>
      <c r="V188" t="s">
        <v>5100</v>
      </c>
      <c r="DY188" t="s">
        <v>878</v>
      </c>
      <c r="DZ188" t="s">
        <v>531</v>
      </c>
      <c r="EA188" t="s">
        <v>532</v>
      </c>
      <c r="EB188" t="s">
        <v>2260</v>
      </c>
      <c r="EC188" t="s">
        <v>2261</v>
      </c>
    </row>
    <row r="189" spans="1:133" x14ac:dyDescent="0.3">
      <c r="A189" t="s">
        <v>5101</v>
      </c>
      <c r="B189" t="s">
        <v>5102</v>
      </c>
      <c r="C189" t="s">
        <v>5103</v>
      </c>
      <c r="D189" t="s">
        <v>5104</v>
      </c>
      <c r="E189" t="s">
        <v>5105</v>
      </c>
      <c r="F189" t="s">
        <v>5106</v>
      </c>
      <c r="G189" t="s">
        <v>5107</v>
      </c>
      <c r="H189" t="s">
        <v>5108</v>
      </c>
      <c r="I189" t="s">
        <v>5109</v>
      </c>
      <c r="J189" t="s">
        <v>855</v>
      </c>
      <c r="K189" t="s">
        <v>485</v>
      </c>
      <c r="L189" t="s">
        <v>486</v>
      </c>
      <c r="M189" t="s">
        <v>2214</v>
      </c>
      <c r="N189" t="s">
        <v>2215</v>
      </c>
      <c r="O189" t="s">
        <v>5110</v>
      </c>
      <c r="P189" t="s">
        <v>5111</v>
      </c>
      <c r="Q189" t="s">
        <v>5112</v>
      </c>
      <c r="R189" t="s">
        <v>5113</v>
      </c>
      <c r="S189" t="s">
        <v>5114</v>
      </c>
      <c r="T189" t="s">
        <v>5115</v>
      </c>
      <c r="U189" t="s">
        <v>5116</v>
      </c>
      <c r="V189" t="s">
        <v>5117</v>
      </c>
      <c r="DY189" t="s">
        <v>879</v>
      </c>
      <c r="DZ189" t="s">
        <v>533</v>
      </c>
      <c r="EA189" t="s">
        <v>534</v>
      </c>
      <c r="EB189" t="s">
        <v>2262</v>
      </c>
      <c r="EC189" t="s">
        <v>2263</v>
      </c>
    </row>
    <row r="190" spans="1:133" x14ac:dyDescent="0.3">
      <c r="A190" t="s">
        <v>5118</v>
      </c>
      <c r="B190" t="s">
        <v>5119</v>
      </c>
      <c r="C190" t="s">
        <v>5120</v>
      </c>
      <c r="D190" t="s">
        <v>5121</v>
      </c>
      <c r="E190" t="s">
        <v>5122</v>
      </c>
      <c r="F190" t="s">
        <v>5123</v>
      </c>
      <c r="G190" t="s">
        <v>5124</v>
      </c>
      <c r="H190" t="s">
        <v>5125</v>
      </c>
      <c r="I190" t="s">
        <v>5126</v>
      </c>
      <c r="J190" t="s">
        <v>856</v>
      </c>
      <c r="K190" t="s">
        <v>487</v>
      </c>
      <c r="L190" t="s">
        <v>488</v>
      </c>
      <c r="M190" t="s">
        <v>2216</v>
      </c>
      <c r="N190" t="s">
        <v>2217</v>
      </c>
      <c r="O190" t="s">
        <v>5127</v>
      </c>
      <c r="P190" t="s">
        <v>5128</v>
      </c>
      <c r="Q190" t="s">
        <v>5129</v>
      </c>
      <c r="R190" t="s">
        <v>5130</v>
      </c>
      <c r="S190" t="s">
        <v>5131</v>
      </c>
      <c r="T190" t="s">
        <v>5132</v>
      </c>
      <c r="U190" t="s">
        <v>5133</v>
      </c>
      <c r="V190" t="s">
        <v>5134</v>
      </c>
      <c r="DY190" t="s">
        <v>880</v>
      </c>
      <c r="DZ190" t="s">
        <v>535</v>
      </c>
      <c r="EA190" t="s">
        <v>536</v>
      </c>
      <c r="EB190" t="s">
        <v>2264</v>
      </c>
      <c r="EC190" t="s">
        <v>2265</v>
      </c>
    </row>
    <row r="191" spans="1:133" x14ac:dyDescent="0.3">
      <c r="A191" t="s">
        <v>5135</v>
      </c>
      <c r="B191" t="s">
        <v>5136</v>
      </c>
      <c r="C191" t="s">
        <v>5137</v>
      </c>
      <c r="D191" t="s">
        <v>5138</v>
      </c>
      <c r="E191" t="s">
        <v>5139</v>
      </c>
      <c r="F191" t="s">
        <v>5140</v>
      </c>
      <c r="G191" t="s">
        <v>5141</v>
      </c>
      <c r="H191" t="s">
        <v>5142</v>
      </c>
      <c r="I191" t="s">
        <v>5143</v>
      </c>
      <c r="J191" t="s">
        <v>857</v>
      </c>
      <c r="K191" t="s">
        <v>489</v>
      </c>
      <c r="L191" t="s">
        <v>490</v>
      </c>
      <c r="M191" t="s">
        <v>2218</v>
      </c>
      <c r="N191" t="s">
        <v>2219</v>
      </c>
      <c r="O191" t="s">
        <v>5144</v>
      </c>
      <c r="P191" t="s">
        <v>5145</v>
      </c>
      <c r="Q191" t="s">
        <v>5146</v>
      </c>
      <c r="R191" t="s">
        <v>5147</v>
      </c>
      <c r="S191" t="s">
        <v>5148</v>
      </c>
      <c r="T191" t="s">
        <v>5149</v>
      </c>
      <c r="U191" t="s">
        <v>5150</v>
      </c>
      <c r="V191" t="s">
        <v>5151</v>
      </c>
      <c r="DY191" t="s">
        <v>881</v>
      </c>
      <c r="DZ191" t="s">
        <v>537</v>
      </c>
      <c r="EA191" t="s">
        <v>538</v>
      </c>
      <c r="EB191" t="s">
        <v>2266</v>
      </c>
      <c r="EC191" t="s">
        <v>2267</v>
      </c>
    </row>
    <row r="192" spans="1:133" x14ac:dyDescent="0.3">
      <c r="A192" t="s">
        <v>5152</v>
      </c>
      <c r="B192" t="s">
        <v>5153</v>
      </c>
      <c r="C192" t="s">
        <v>5154</v>
      </c>
      <c r="D192" t="s">
        <v>5155</v>
      </c>
      <c r="E192" t="s">
        <v>5156</v>
      </c>
      <c r="F192" t="s">
        <v>5157</v>
      </c>
      <c r="G192" t="s">
        <v>5158</v>
      </c>
      <c r="H192" t="s">
        <v>5159</v>
      </c>
      <c r="I192" t="s">
        <v>5160</v>
      </c>
      <c r="J192" t="s">
        <v>858</v>
      </c>
      <c r="K192" t="s">
        <v>491</v>
      </c>
      <c r="L192" t="s">
        <v>492</v>
      </c>
      <c r="M192" t="s">
        <v>2220</v>
      </c>
      <c r="N192" t="s">
        <v>2221</v>
      </c>
      <c r="O192" t="s">
        <v>5161</v>
      </c>
      <c r="P192" t="s">
        <v>5162</v>
      </c>
      <c r="Q192" t="s">
        <v>5163</v>
      </c>
      <c r="R192" t="s">
        <v>5164</v>
      </c>
      <c r="S192" t="s">
        <v>5165</v>
      </c>
      <c r="T192" t="s">
        <v>5166</v>
      </c>
      <c r="U192" t="s">
        <v>5167</v>
      </c>
      <c r="V192" t="s">
        <v>5168</v>
      </c>
      <c r="DY192" t="s">
        <v>882</v>
      </c>
      <c r="DZ192" t="s">
        <v>539</v>
      </c>
      <c r="EA192" t="s">
        <v>540</v>
      </c>
      <c r="EB192" t="s">
        <v>2268</v>
      </c>
      <c r="EC192" t="s">
        <v>2269</v>
      </c>
    </row>
    <row r="193" spans="1:133" x14ac:dyDescent="0.3">
      <c r="A193" t="s">
        <v>5169</v>
      </c>
      <c r="B193" t="s">
        <v>5170</v>
      </c>
      <c r="C193" t="s">
        <v>5171</v>
      </c>
      <c r="D193" t="s">
        <v>5172</v>
      </c>
      <c r="E193" t="s">
        <v>5173</v>
      </c>
      <c r="F193" t="s">
        <v>5174</v>
      </c>
      <c r="G193" t="s">
        <v>5175</v>
      </c>
      <c r="H193" t="s">
        <v>5176</v>
      </c>
      <c r="I193" t="s">
        <v>5177</v>
      </c>
      <c r="J193" t="s">
        <v>859</v>
      </c>
      <c r="K193" t="s">
        <v>493</v>
      </c>
      <c r="L193" t="s">
        <v>494</v>
      </c>
      <c r="M193" t="s">
        <v>2222</v>
      </c>
      <c r="N193" t="s">
        <v>2223</v>
      </c>
      <c r="O193" t="s">
        <v>5178</v>
      </c>
      <c r="P193" t="s">
        <v>5179</v>
      </c>
      <c r="Q193" t="s">
        <v>5180</v>
      </c>
      <c r="R193" t="s">
        <v>5181</v>
      </c>
      <c r="S193" t="s">
        <v>5182</v>
      </c>
      <c r="T193" t="s">
        <v>5183</v>
      </c>
      <c r="U193" t="s">
        <v>5184</v>
      </c>
      <c r="V193" t="s">
        <v>5185</v>
      </c>
      <c r="DY193" t="s">
        <v>883</v>
      </c>
      <c r="DZ193" t="s">
        <v>541</v>
      </c>
      <c r="EA193" t="s">
        <v>542</v>
      </c>
      <c r="EB193" t="s">
        <v>2270</v>
      </c>
      <c r="EC193" t="s">
        <v>2271</v>
      </c>
    </row>
    <row r="194" spans="1:133" x14ac:dyDescent="0.3">
      <c r="A194" t="s">
        <v>5186</v>
      </c>
      <c r="B194" t="s">
        <v>5187</v>
      </c>
      <c r="C194" t="s">
        <v>5188</v>
      </c>
      <c r="D194" t="s">
        <v>5189</v>
      </c>
      <c r="E194" t="s">
        <v>5190</v>
      </c>
      <c r="F194" t="s">
        <v>5191</v>
      </c>
      <c r="G194" t="s">
        <v>5192</v>
      </c>
      <c r="H194" t="s">
        <v>5193</v>
      </c>
      <c r="I194" t="s">
        <v>5194</v>
      </c>
      <c r="J194" t="s">
        <v>860</v>
      </c>
      <c r="K194" t="s">
        <v>495</v>
      </c>
      <c r="L194" t="s">
        <v>496</v>
      </c>
      <c r="M194" t="s">
        <v>2224</v>
      </c>
      <c r="N194" t="s">
        <v>2225</v>
      </c>
      <c r="O194" t="s">
        <v>5195</v>
      </c>
      <c r="P194" t="s">
        <v>5196</v>
      </c>
      <c r="Q194" t="s">
        <v>5197</v>
      </c>
      <c r="R194" t="s">
        <v>5198</v>
      </c>
      <c r="S194" t="s">
        <v>5199</v>
      </c>
      <c r="T194" t="s">
        <v>5200</v>
      </c>
      <c r="U194" t="s">
        <v>5201</v>
      </c>
      <c r="V194" t="s">
        <v>5202</v>
      </c>
      <c r="DY194" t="s">
        <v>884</v>
      </c>
      <c r="DZ194" t="s">
        <v>543</v>
      </c>
      <c r="EA194" t="s">
        <v>544</v>
      </c>
      <c r="EB194" t="s">
        <v>2272</v>
      </c>
      <c r="EC194" t="s">
        <v>2273</v>
      </c>
    </row>
    <row r="195" spans="1:133" x14ac:dyDescent="0.3">
      <c r="A195" t="s">
        <v>5203</v>
      </c>
      <c r="B195" t="s">
        <v>5204</v>
      </c>
      <c r="C195" t="s">
        <v>5205</v>
      </c>
      <c r="D195" t="s">
        <v>5206</v>
      </c>
      <c r="E195" t="s">
        <v>5207</v>
      </c>
      <c r="F195" t="s">
        <v>5208</v>
      </c>
      <c r="G195" t="s">
        <v>5209</v>
      </c>
      <c r="H195" t="s">
        <v>5210</v>
      </c>
      <c r="I195" t="s">
        <v>5211</v>
      </c>
      <c r="J195" t="s">
        <v>861</v>
      </c>
      <c r="K195" t="s">
        <v>497</v>
      </c>
      <c r="L195" t="s">
        <v>498</v>
      </c>
      <c r="M195" t="s">
        <v>2226</v>
      </c>
      <c r="N195" t="s">
        <v>2227</v>
      </c>
      <c r="O195" t="s">
        <v>5212</v>
      </c>
      <c r="P195" t="s">
        <v>5213</v>
      </c>
      <c r="Q195" t="s">
        <v>5214</v>
      </c>
      <c r="R195" t="s">
        <v>5215</v>
      </c>
      <c r="S195" t="s">
        <v>5216</v>
      </c>
      <c r="T195" t="s">
        <v>5217</v>
      </c>
      <c r="U195" t="s">
        <v>5218</v>
      </c>
      <c r="V195" t="s">
        <v>5219</v>
      </c>
      <c r="DY195" t="s">
        <v>885</v>
      </c>
      <c r="DZ195" t="s">
        <v>545</v>
      </c>
      <c r="EA195" t="s">
        <v>546</v>
      </c>
      <c r="EB195" t="s">
        <v>2274</v>
      </c>
      <c r="EC195" t="s">
        <v>2275</v>
      </c>
    </row>
    <row r="196" spans="1:133" x14ac:dyDescent="0.3">
      <c r="A196" t="s">
        <v>5220</v>
      </c>
      <c r="B196" t="s">
        <v>5221</v>
      </c>
      <c r="C196" t="s">
        <v>5222</v>
      </c>
      <c r="D196" t="s">
        <v>5223</v>
      </c>
      <c r="E196" t="s">
        <v>5224</v>
      </c>
      <c r="F196" t="s">
        <v>5225</v>
      </c>
      <c r="G196" t="s">
        <v>5226</v>
      </c>
      <c r="H196" t="s">
        <v>5227</v>
      </c>
      <c r="I196" t="s">
        <v>5228</v>
      </c>
      <c r="J196" t="s">
        <v>862</v>
      </c>
      <c r="K196" t="s">
        <v>499</v>
      </c>
      <c r="L196" t="s">
        <v>500</v>
      </c>
      <c r="M196" t="s">
        <v>2228</v>
      </c>
      <c r="N196" t="s">
        <v>2229</v>
      </c>
      <c r="O196" t="s">
        <v>5229</v>
      </c>
      <c r="P196" t="s">
        <v>5230</v>
      </c>
      <c r="Q196" t="s">
        <v>5231</v>
      </c>
      <c r="R196" t="s">
        <v>5232</v>
      </c>
      <c r="S196" t="s">
        <v>5233</v>
      </c>
      <c r="T196" t="s">
        <v>5234</v>
      </c>
      <c r="U196" t="s">
        <v>5235</v>
      </c>
      <c r="V196" t="s">
        <v>5236</v>
      </c>
      <c r="DY196" t="s">
        <v>886</v>
      </c>
      <c r="DZ196" t="s">
        <v>547</v>
      </c>
      <c r="EA196" t="s">
        <v>548</v>
      </c>
      <c r="EB196" t="s">
        <v>2276</v>
      </c>
      <c r="EC196" t="s">
        <v>2277</v>
      </c>
    </row>
    <row r="197" spans="1:133" x14ac:dyDescent="0.3">
      <c r="A197" t="s">
        <v>5237</v>
      </c>
      <c r="B197" t="s">
        <v>5238</v>
      </c>
      <c r="C197" t="s">
        <v>5239</v>
      </c>
      <c r="D197" t="s">
        <v>5240</v>
      </c>
      <c r="E197" t="s">
        <v>5241</v>
      </c>
      <c r="F197" t="s">
        <v>5242</v>
      </c>
      <c r="G197" t="s">
        <v>5243</v>
      </c>
      <c r="H197" t="s">
        <v>5244</v>
      </c>
      <c r="I197" t="s">
        <v>5245</v>
      </c>
      <c r="J197" t="s">
        <v>863</v>
      </c>
      <c r="K197" t="s">
        <v>501</v>
      </c>
      <c r="L197" t="s">
        <v>502</v>
      </c>
      <c r="M197" t="s">
        <v>2230</v>
      </c>
      <c r="N197" t="s">
        <v>2231</v>
      </c>
      <c r="O197" t="s">
        <v>5246</v>
      </c>
      <c r="P197" t="s">
        <v>5247</v>
      </c>
      <c r="Q197" t="s">
        <v>5248</v>
      </c>
      <c r="R197" t="s">
        <v>5249</v>
      </c>
      <c r="S197" t="s">
        <v>5250</v>
      </c>
      <c r="T197" t="s">
        <v>5251</v>
      </c>
      <c r="U197" t="s">
        <v>5252</v>
      </c>
      <c r="V197" t="s">
        <v>5253</v>
      </c>
      <c r="DY197" t="s">
        <v>887</v>
      </c>
      <c r="DZ197" t="s">
        <v>549</v>
      </c>
      <c r="EA197" t="s">
        <v>550</v>
      </c>
      <c r="EB197" t="s">
        <v>2278</v>
      </c>
      <c r="EC197" t="s">
        <v>2279</v>
      </c>
    </row>
    <row r="198" spans="1:133" x14ac:dyDescent="0.3">
      <c r="A198" t="s">
        <v>5254</v>
      </c>
      <c r="B198" t="s">
        <v>5255</v>
      </c>
      <c r="C198" t="s">
        <v>5256</v>
      </c>
      <c r="D198" t="s">
        <v>5257</v>
      </c>
      <c r="E198" t="s">
        <v>5258</v>
      </c>
      <c r="F198" t="s">
        <v>5259</v>
      </c>
      <c r="G198" t="s">
        <v>5260</v>
      </c>
      <c r="H198" t="s">
        <v>5261</v>
      </c>
      <c r="I198" t="s">
        <v>5262</v>
      </c>
      <c r="J198" t="s">
        <v>864</v>
      </c>
      <c r="K198" t="s">
        <v>503</v>
      </c>
      <c r="L198" t="s">
        <v>504</v>
      </c>
      <c r="M198" t="s">
        <v>2232</v>
      </c>
      <c r="N198" t="s">
        <v>2233</v>
      </c>
      <c r="O198" t="s">
        <v>5263</v>
      </c>
      <c r="P198" t="s">
        <v>5264</v>
      </c>
      <c r="Q198" t="s">
        <v>5265</v>
      </c>
      <c r="R198" t="s">
        <v>5266</v>
      </c>
      <c r="S198" t="s">
        <v>5267</v>
      </c>
      <c r="T198" t="s">
        <v>5268</v>
      </c>
      <c r="U198" t="s">
        <v>5269</v>
      </c>
      <c r="V198" t="s">
        <v>5270</v>
      </c>
      <c r="DY198" t="s">
        <v>888</v>
      </c>
      <c r="DZ198" t="s">
        <v>551</v>
      </c>
      <c r="EA198" t="s">
        <v>552</v>
      </c>
      <c r="EB198" t="s">
        <v>2280</v>
      </c>
      <c r="EC198" t="s">
        <v>2281</v>
      </c>
    </row>
    <row r="199" spans="1:133" x14ac:dyDescent="0.3">
      <c r="A199" t="s">
        <v>5271</v>
      </c>
      <c r="B199" t="s">
        <v>5272</v>
      </c>
      <c r="C199" t="s">
        <v>5273</v>
      </c>
      <c r="D199" t="s">
        <v>5274</v>
      </c>
      <c r="E199" t="s">
        <v>5275</v>
      </c>
      <c r="F199" t="s">
        <v>5276</v>
      </c>
      <c r="G199" t="s">
        <v>5277</v>
      </c>
      <c r="H199" t="s">
        <v>5278</v>
      </c>
      <c r="I199" t="s">
        <v>5279</v>
      </c>
      <c r="J199" t="s">
        <v>865</v>
      </c>
      <c r="K199" t="s">
        <v>505</v>
      </c>
      <c r="L199" t="s">
        <v>506</v>
      </c>
      <c r="M199" t="s">
        <v>2234</v>
      </c>
      <c r="N199" t="s">
        <v>2235</v>
      </c>
      <c r="O199" t="s">
        <v>5280</v>
      </c>
      <c r="P199" t="s">
        <v>5281</v>
      </c>
      <c r="Q199" t="s">
        <v>5282</v>
      </c>
      <c r="R199" t="s">
        <v>5283</v>
      </c>
      <c r="S199" t="s">
        <v>5284</v>
      </c>
      <c r="T199" t="s">
        <v>5285</v>
      </c>
      <c r="U199" t="s">
        <v>5286</v>
      </c>
      <c r="V199" t="s">
        <v>5287</v>
      </c>
      <c r="DY199" t="s">
        <v>889</v>
      </c>
      <c r="DZ199" t="s">
        <v>553</v>
      </c>
      <c r="EA199" t="s">
        <v>554</v>
      </c>
      <c r="EB199" t="s">
        <v>2282</v>
      </c>
      <c r="EC199" t="s">
        <v>2283</v>
      </c>
    </row>
    <row r="200" spans="1:133" x14ac:dyDescent="0.3">
      <c r="A200" t="s">
        <v>5288</v>
      </c>
      <c r="B200" t="s">
        <v>5289</v>
      </c>
      <c r="C200" t="s">
        <v>5290</v>
      </c>
      <c r="D200" t="s">
        <v>5291</v>
      </c>
      <c r="E200" t="s">
        <v>5292</v>
      </c>
      <c r="F200" t="s">
        <v>5293</v>
      </c>
      <c r="G200" t="s">
        <v>5294</v>
      </c>
      <c r="H200" t="s">
        <v>5295</v>
      </c>
      <c r="I200" t="s">
        <v>5296</v>
      </c>
      <c r="J200" t="s">
        <v>866</v>
      </c>
      <c r="K200" t="s">
        <v>507</v>
      </c>
      <c r="L200" t="s">
        <v>508</v>
      </c>
      <c r="M200" t="s">
        <v>2236</v>
      </c>
      <c r="N200" t="s">
        <v>2237</v>
      </c>
      <c r="O200" t="s">
        <v>5297</v>
      </c>
      <c r="P200" t="s">
        <v>5298</v>
      </c>
      <c r="Q200" t="s">
        <v>5299</v>
      </c>
      <c r="R200" t="s">
        <v>5300</v>
      </c>
      <c r="S200" t="s">
        <v>5301</v>
      </c>
      <c r="T200" t="s">
        <v>5302</v>
      </c>
      <c r="U200" t="s">
        <v>5303</v>
      </c>
      <c r="V200" t="s">
        <v>5304</v>
      </c>
      <c r="DY200" t="s">
        <v>890</v>
      </c>
      <c r="DZ200" t="s">
        <v>555</v>
      </c>
      <c r="EA200" t="s">
        <v>556</v>
      </c>
      <c r="EB200" t="s">
        <v>2284</v>
      </c>
      <c r="EC200" t="s">
        <v>2285</v>
      </c>
    </row>
    <row r="201" spans="1:133" x14ac:dyDescent="0.3">
      <c r="A201" t="s">
        <v>5305</v>
      </c>
      <c r="B201" t="s">
        <v>5306</v>
      </c>
      <c r="C201" t="s">
        <v>5307</v>
      </c>
      <c r="D201" t="s">
        <v>5308</v>
      </c>
      <c r="E201" t="s">
        <v>5309</v>
      </c>
      <c r="F201" t="s">
        <v>5310</v>
      </c>
      <c r="G201" t="s">
        <v>5311</v>
      </c>
      <c r="H201" t="s">
        <v>5312</v>
      </c>
      <c r="I201" t="s">
        <v>5313</v>
      </c>
      <c r="J201" t="s">
        <v>867</v>
      </c>
      <c r="K201" t="s">
        <v>509</v>
      </c>
      <c r="L201" t="s">
        <v>510</v>
      </c>
      <c r="M201" t="s">
        <v>2238</v>
      </c>
      <c r="N201" t="s">
        <v>2239</v>
      </c>
      <c r="O201" t="s">
        <v>5314</v>
      </c>
      <c r="P201" t="s">
        <v>5315</v>
      </c>
      <c r="Q201" t="s">
        <v>5316</v>
      </c>
      <c r="R201" t="s">
        <v>5317</v>
      </c>
      <c r="S201" t="s">
        <v>5318</v>
      </c>
      <c r="T201" t="s">
        <v>5319</v>
      </c>
      <c r="U201" t="s">
        <v>5320</v>
      </c>
      <c r="V201" t="s">
        <v>5321</v>
      </c>
      <c r="DY201" t="s">
        <v>891</v>
      </c>
      <c r="DZ201" t="s">
        <v>557</v>
      </c>
      <c r="EA201" t="s">
        <v>558</v>
      </c>
      <c r="EB201" t="s">
        <v>2286</v>
      </c>
      <c r="EC201" t="s">
        <v>2287</v>
      </c>
    </row>
    <row r="202" spans="1:133" x14ac:dyDescent="0.3">
      <c r="A202" t="s">
        <v>5322</v>
      </c>
      <c r="B202" t="s">
        <v>5323</v>
      </c>
      <c r="C202" t="s">
        <v>5324</v>
      </c>
      <c r="D202" t="s">
        <v>5325</v>
      </c>
      <c r="E202" t="s">
        <v>5326</v>
      </c>
      <c r="F202" t="s">
        <v>5327</v>
      </c>
      <c r="G202" t="s">
        <v>5328</v>
      </c>
      <c r="H202" t="s">
        <v>5329</v>
      </c>
      <c r="I202" t="s">
        <v>5330</v>
      </c>
      <c r="J202" t="s">
        <v>868</v>
      </c>
      <c r="K202" t="s">
        <v>511</v>
      </c>
      <c r="L202" t="s">
        <v>512</v>
      </c>
      <c r="M202" t="s">
        <v>2240</v>
      </c>
      <c r="N202" t="s">
        <v>2241</v>
      </c>
      <c r="O202" t="s">
        <v>5331</v>
      </c>
      <c r="P202" t="s">
        <v>5332</v>
      </c>
      <c r="Q202" t="s">
        <v>5333</v>
      </c>
      <c r="R202" t="s">
        <v>5334</v>
      </c>
      <c r="S202" t="s">
        <v>5335</v>
      </c>
      <c r="T202" t="s">
        <v>5336</v>
      </c>
      <c r="U202" t="s">
        <v>5337</v>
      </c>
      <c r="V202" t="s">
        <v>5338</v>
      </c>
      <c r="DY202" t="s">
        <v>892</v>
      </c>
      <c r="DZ202" t="s">
        <v>559</v>
      </c>
      <c r="EA202" t="s">
        <v>560</v>
      </c>
      <c r="EB202" t="s">
        <v>2288</v>
      </c>
      <c r="EC202" t="s">
        <v>2289</v>
      </c>
    </row>
    <row r="203" spans="1:133" x14ac:dyDescent="0.3">
      <c r="A203" t="s">
        <v>5339</v>
      </c>
      <c r="B203" t="s">
        <v>5340</v>
      </c>
      <c r="C203" t="s">
        <v>5341</v>
      </c>
      <c r="D203" t="s">
        <v>5342</v>
      </c>
      <c r="E203" t="s">
        <v>5343</v>
      </c>
      <c r="F203" t="s">
        <v>5344</v>
      </c>
      <c r="G203" t="s">
        <v>5345</v>
      </c>
      <c r="H203" t="s">
        <v>5346</v>
      </c>
      <c r="I203" t="s">
        <v>5347</v>
      </c>
      <c r="J203" t="s">
        <v>869</v>
      </c>
      <c r="K203" t="s">
        <v>513</v>
      </c>
      <c r="L203" t="s">
        <v>514</v>
      </c>
      <c r="M203" t="s">
        <v>2242</v>
      </c>
      <c r="N203" t="s">
        <v>2243</v>
      </c>
      <c r="O203" t="s">
        <v>5348</v>
      </c>
      <c r="P203" t="s">
        <v>5349</v>
      </c>
      <c r="Q203" t="s">
        <v>5350</v>
      </c>
      <c r="R203" t="s">
        <v>5351</v>
      </c>
      <c r="S203" t="s">
        <v>5352</v>
      </c>
      <c r="T203" t="s">
        <v>5353</v>
      </c>
      <c r="U203" t="s">
        <v>5354</v>
      </c>
      <c r="V203" t="s">
        <v>5355</v>
      </c>
      <c r="DY203" t="s">
        <v>893</v>
      </c>
      <c r="DZ203" t="s">
        <v>561</v>
      </c>
      <c r="EA203" t="s">
        <v>562</v>
      </c>
      <c r="EB203" t="s">
        <v>2290</v>
      </c>
      <c r="EC203" t="s">
        <v>2291</v>
      </c>
    </row>
    <row r="204" spans="1:133" x14ac:dyDescent="0.3">
      <c r="A204" t="s">
        <v>5356</v>
      </c>
      <c r="B204" t="s">
        <v>5357</v>
      </c>
      <c r="C204" t="s">
        <v>5358</v>
      </c>
      <c r="D204" t="s">
        <v>5359</v>
      </c>
      <c r="E204" t="s">
        <v>5360</v>
      </c>
      <c r="F204" t="s">
        <v>5361</v>
      </c>
      <c r="G204" t="s">
        <v>5362</v>
      </c>
      <c r="H204" t="s">
        <v>5363</v>
      </c>
      <c r="I204" t="s">
        <v>5364</v>
      </c>
      <c r="J204" t="s">
        <v>870</v>
      </c>
      <c r="K204" t="s">
        <v>515</v>
      </c>
      <c r="L204" t="s">
        <v>516</v>
      </c>
      <c r="M204" t="s">
        <v>2244</v>
      </c>
      <c r="N204" t="s">
        <v>2245</v>
      </c>
      <c r="O204" t="s">
        <v>5365</v>
      </c>
      <c r="P204" t="s">
        <v>5366</v>
      </c>
      <c r="Q204" t="s">
        <v>5367</v>
      </c>
      <c r="R204" t="s">
        <v>5368</v>
      </c>
      <c r="S204" t="s">
        <v>5369</v>
      </c>
      <c r="T204" t="s">
        <v>5370</v>
      </c>
      <c r="U204" t="s">
        <v>5371</v>
      </c>
      <c r="V204" t="s">
        <v>5372</v>
      </c>
      <c r="DY204" t="s">
        <v>894</v>
      </c>
      <c r="DZ204" t="s">
        <v>563</v>
      </c>
      <c r="EA204" t="s">
        <v>564</v>
      </c>
      <c r="EB204" t="s">
        <v>2292</v>
      </c>
      <c r="EC204" t="s">
        <v>2293</v>
      </c>
    </row>
    <row r="205" spans="1:133" x14ac:dyDescent="0.3">
      <c r="A205" t="s">
        <v>5373</v>
      </c>
      <c r="B205" t="s">
        <v>5374</v>
      </c>
      <c r="C205" t="s">
        <v>5375</v>
      </c>
      <c r="D205" t="s">
        <v>5376</v>
      </c>
      <c r="E205" t="s">
        <v>5377</v>
      </c>
      <c r="F205" t="s">
        <v>5378</v>
      </c>
      <c r="G205" t="s">
        <v>5379</v>
      </c>
      <c r="H205" t="s">
        <v>5380</v>
      </c>
      <c r="I205" t="s">
        <v>5381</v>
      </c>
      <c r="J205" t="s">
        <v>871</v>
      </c>
      <c r="K205" t="s">
        <v>517</v>
      </c>
      <c r="L205" t="s">
        <v>518</v>
      </c>
      <c r="M205" t="s">
        <v>2246</v>
      </c>
      <c r="N205" t="s">
        <v>2247</v>
      </c>
      <c r="O205" t="s">
        <v>5382</v>
      </c>
      <c r="P205" t="s">
        <v>5383</v>
      </c>
      <c r="Q205" t="s">
        <v>5384</v>
      </c>
      <c r="R205" t="s">
        <v>5385</v>
      </c>
      <c r="S205" t="s">
        <v>5386</v>
      </c>
      <c r="T205" t="s">
        <v>5387</v>
      </c>
      <c r="U205" t="s">
        <v>5388</v>
      </c>
      <c r="V205" t="s">
        <v>5389</v>
      </c>
      <c r="DY205" t="s">
        <v>895</v>
      </c>
      <c r="DZ205" t="s">
        <v>565</v>
      </c>
      <c r="EA205" t="s">
        <v>566</v>
      </c>
      <c r="EB205" t="s">
        <v>2294</v>
      </c>
      <c r="EC205" t="s">
        <v>2295</v>
      </c>
    </row>
    <row r="206" spans="1:133" x14ac:dyDescent="0.3">
      <c r="A206" t="s">
        <v>5390</v>
      </c>
      <c r="B206" t="s">
        <v>5391</v>
      </c>
      <c r="C206" t="s">
        <v>5392</v>
      </c>
      <c r="D206" t="s">
        <v>5393</v>
      </c>
      <c r="E206" t="s">
        <v>5394</v>
      </c>
      <c r="F206" t="s">
        <v>5395</v>
      </c>
      <c r="G206" t="s">
        <v>5396</v>
      </c>
      <c r="H206" t="s">
        <v>5397</v>
      </c>
      <c r="I206" t="s">
        <v>5398</v>
      </c>
      <c r="J206" t="s">
        <v>872</v>
      </c>
      <c r="K206" t="s">
        <v>519</v>
      </c>
      <c r="L206" t="s">
        <v>520</v>
      </c>
      <c r="M206" t="s">
        <v>2248</v>
      </c>
      <c r="N206" t="s">
        <v>2249</v>
      </c>
      <c r="O206" t="s">
        <v>5399</v>
      </c>
      <c r="P206" t="s">
        <v>5400</v>
      </c>
      <c r="Q206" t="s">
        <v>5401</v>
      </c>
      <c r="R206" t="s">
        <v>5402</v>
      </c>
      <c r="S206" t="s">
        <v>5403</v>
      </c>
      <c r="T206" t="s">
        <v>5404</v>
      </c>
      <c r="U206" t="s">
        <v>5405</v>
      </c>
      <c r="V206" t="s">
        <v>5406</v>
      </c>
      <c r="DY206" t="s">
        <v>896</v>
      </c>
      <c r="DZ206" t="s">
        <v>567</v>
      </c>
      <c r="EA206" t="s">
        <v>568</v>
      </c>
      <c r="EB206" t="s">
        <v>2296</v>
      </c>
      <c r="EC206" t="s">
        <v>2297</v>
      </c>
    </row>
    <row r="207" spans="1:133" x14ac:dyDescent="0.3">
      <c r="A207" t="s">
        <v>5407</v>
      </c>
      <c r="B207" t="s">
        <v>5408</v>
      </c>
      <c r="C207" t="s">
        <v>5409</v>
      </c>
      <c r="D207" t="s">
        <v>5410</v>
      </c>
      <c r="E207" t="s">
        <v>5411</v>
      </c>
      <c r="F207" t="s">
        <v>5412</v>
      </c>
      <c r="G207" t="s">
        <v>5413</v>
      </c>
      <c r="H207" t="s">
        <v>5414</v>
      </c>
      <c r="I207" t="s">
        <v>5415</v>
      </c>
      <c r="J207" t="s">
        <v>873</v>
      </c>
      <c r="K207" t="s">
        <v>521</v>
      </c>
      <c r="L207" t="s">
        <v>522</v>
      </c>
      <c r="M207" t="s">
        <v>2250</v>
      </c>
      <c r="N207" t="s">
        <v>2251</v>
      </c>
      <c r="O207" t="s">
        <v>5416</v>
      </c>
      <c r="P207" t="s">
        <v>5417</v>
      </c>
      <c r="Q207" t="s">
        <v>5418</v>
      </c>
      <c r="R207" t="s">
        <v>5419</v>
      </c>
      <c r="S207" t="s">
        <v>5420</v>
      </c>
      <c r="T207" t="s">
        <v>5421</v>
      </c>
      <c r="U207" t="s">
        <v>5422</v>
      </c>
      <c r="V207" t="s">
        <v>5423</v>
      </c>
      <c r="DY207" t="s">
        <v>897</v>
      </c>
      <c r="DZ207" t="s">
        <v>569</v>
      </c>
      <c r="EA207" t="s">
        <v>570</v>
      </c>
      <c r="EB207" t="s">
        <v>2298</v>
      </c>
      <c r="EC207" t="s">
        <v>2299</v>
      </c>
    </row>
    <row r="208" spans="1:133" x14ac:dyDescent="0.3">
      <c r="A208" t="s">
        <v>5424</v>
      </c>
      <c r="B208" t="s">
        <v>5425</v>
      </c>
      <c r="C208" t="s">
        <v>5426</v>
      </c>
      <c r="D208" t="s">
        <v>5427</v>
      </c>
      <c r="E208" t="s">
        <v>5428</v>
      </c>
      <c r="F208" t="s">
        <v>5429</v>
      </c>
      <c r="G208" t="s">
        <v>5430</v>
      </c>
      <c r="H208" t="s">
        <v>5431</v>
      </c>
      <c r="I208" t="s">
        <v>5432</v>
      </c>
      <c r="J208" t="s">
        <v>874</v>
      </c>
      <c r="K208" t="s">
        <v>523</v>
      </c>
      <c r="L208" t="s">
        <v>524</v>
      </c>
      <c r="M208" t="s">
        <v>2252</v>
      </c>
      <c r="N208" t="s">
        <v>2253</v>
      </c>
      <c r="O208" t="s">
        <v>5433</v>
      </c>
      <c r="P208" t="s">
        <v>5434</v>
      </c>
      <c r="Q208" t="s">
        <v>5435</v>
      </c>
      <c r="R208" t="s">
        <v>5436</v>
      </c>
      <c r="S208" t="s">
        <v>5437</v>
      </c>
      <c r="T208" t="s">
        <v>5438</v>
      </c>
      <c r="U208" t="s">
        <v>5439</v>
      </c>
      <c r="V208" t="s">
        <v>5440</v>
      </c>
      <c r="DY208" t="s">
        <v>898</v>
      </c>
      <c r="DZ208" t="s">
        <v>571</v>
      </c>
      <c r="EA208" t="s">
        <v>572</v>
      </c>
      <c r="EB208" t="s">
        <v>2300</v>
      </c>
      <c r="EC208" t="s">
        <v>2301</v>
      </c>
    </row>
    <row r="209" spans="1:133" x14ac:dyDescent="0.3">
      <c r="A209" t="s">
        <v>5441</v>
      </c>
      <c r="B209" t="s">
        <v>5442</v>
      </c>
      <c r="C209" t="s">
        <v>5443</v>
      </c>
      <c r="D209" t="s">
        <v>5444</v>
      </c>
      <c r="E209" t="s">
        <v>5445</v>
      </c>
      <c r="F209" t="s">
        <v>5446</v>
      </c>
      <c r="G209" t="s">
        <v>5447</v>
      </c>
      <c r="H209" t="s">
        <v>5448</v>
      </c>
      <c r="I209" t="s">
        <v>5449</v>
      </c>
      <c r="J209" t="s">
        <v>875</v>
      </c>
      <c r="K209" t="s">
        <v>525</v>
      </c>
      <c r="L209" t="s">
        <v>526</v>
      </c>
      <c r="M209" t="s">
        <v>2254</v>
      </c>
      <c r="N209" t="s">
        <v>2255</v>
      </c>
      <c r="O209" t="s">
        <v>5450</v>
      </c>
      <c r="P209" t="s">
        <v>5451</v>
      </c>
      <c r="Q209" t="s">
        <v>5452</v>
      </c>
      <c r="R209" t="s">
        <v>5453</v>
      </c>
      <c r="S209" t="s">
        <v>5454</v>
      </c>
      <c r="T209" t="s">
        <v>5455</v>
      </c>
      <c r="U209" t="s">
        <v>5456</v>
      </c>
      <c r="V209" t="s">
        <v>5457</v>
      </c>
      <c r="DY209" t="s">
        <v>899</v>
      </c>
      <c r="DZ209" t="s">
        <v>573</v>
      </c>
      <c r="EA209" t="s">
        <v>574</v>
      </c>
      <c r="EB209" t="s">
        <v>2302</v>
      </c>
      <c r="EC209" t="s">
        <v>2303</v>
      </c>
    </row>
    <row r="210" spans="1:133" x14ac:dyDescent="0.3">
      <c r="A210" t="s">
        <v>5458</v>
      </c>
      <c r="B210" t="s">
        <v>5459</v>
      </c>
      <c r="C210" t="s">
        <v>5460</v>
      </c>
      <c r="D210" t="s">
        <v>5461</v>
      </c>
      <c r="E210" t="s">
        <v>5462</v>
      </c>
      <c r="F210" t="s">
        <v>5463</v>
      </c>
      <c r="G210" t="s">
        <v>5464</v>
      </c>
      <c r="H210" t="s">
        <v>5465</v>
      </c>
      <c r="I210" t="s">
        <v>5466</v>
      </c>
      <c r="J210" t="s">
        <v>876</v>
      </c>
      <c r="K210" t="s">
        <v>527</v>
      </c>
      <c r="L210" t="s">
        <v>528</v>
      </c>
      <c r="M210" t="s">
        <v>2256</v>
      </c>
      <c r="N210" t="s">
        <v>2257</v>
      </c>
      <c r="O210" t="s">
        <v>5467</v>
      </c>
      <c r="P210" t="s">
        <v>5468</v>
      </c>
      <c r="Q210" t="s">
        <v>5469</v>
      </c>
      <c r="R210" t="s">
        <v>5470</v>
      </c>
      <c r="S210" t="s">
        <v>5471</v>
      </c>
      <c r="T210" t="s">
        <v>5472</v>
      </c>
      <c r="U210" t="s">
        <v>5473</v>
      </c>
      <c r="V210" t="s">
        <v>5474</v>
      </c>
      <c r="DY210" t="s">
        <v>900</v>
      </c>
      <c r="DZ210" t="s">
        <v>575</v>
      </c>
      <c r="EA210" t="s">
        <v>576</v>
      </c>
      <c r="EB210" t="s">
        <v>2304</v>
      </c>
      <c r="EC210" t="s">
        <v>2305</v>
      </c>
    </row>
    <row r="211" spans="1:133" x14ac:dyDescent="0.3">
      <c r="A211" t="s">
        <v>5475</v>
      </c>
      <c r="B211" t="s">
        <v>5476</v>
      </c>
      <c r="C211" t="s">
        <v>5477</v>
      </c>
      <c r="D211" t="s">
        <v>5478</v>
      </c>
      <c r="E211" t="s">
        <v>5479</v>
      </c>
      <c r="F211" t="s">
        <v>5480</v>
      </c>
      <c r="G211" t="s">
        <v>5481</v>
      </c>
      <c r="H211" t="s">
        <v>5482</v>
      </c>
      <c r="I211" t="s">
        <v>5483</v>
      </c>
      <c r="J211" t="s">
        <v>877</v>
      </c>
      <c r="K211" t="s">
        <v>529</v>
      </c>
      <c r="L211" t="s">
        <v>530</v>
      </c>
      <c r="M211" t="s">
        <v>2258</v>
      </c>
      <c r="N211" t="s">
        <v>2259</v>
      </c>
      <c r="O211" t="s">
        <v>5484</v>
      </c>
      <c r="P211" t="s">
        <v>5485</v>
      </c>
      <c r="Q211" t="s">
        <v>5486</v>
      </c>
      <c r="R211" t="s">
        <v>5487</v>
      </c>
      <c r="S211" t="s">
        <v>5488</v>
      </c>
      <c r="T211" t="s">
        <v>5489</v>
      </c>
      <c r="U211" t="s">
        <v>5490</v>
      </c>
      <c r="V211" t="s">
        <v>5491</v>
      </c>
      <c r="DY211" t="s">
        <v>901</v>
      </c>
      <c r="DZ211" t="s">
        <v>577</v>
      </c>
      <c r="EA211" t="s">
        <v>578</v>
      </c>
      <c r="EB211" t="s">
        <v>2306</v>
      </c>
      <c r="EC211" t="s">
        <v>2307</v>
      </c>
    </row>
    <row r="212" spans="1:133" x14ac:dyDescent="0.3">
      <c r="A212" t="s">
        <v>5492</v>
      </c>
      <c r="B212" t="s">
        <v>5493</v>
      </c>
      <c r="C212" t="s">
        <v>5494</v>
      </c>
      <c r="D212" t="s">
        <v>5495</v>
      </c>
      <c r="E212" t="s">
        <v>5496</v>
      </c>
      <c r="F212" t="s">
        <v>5497</v>
      </c>
      <c r="G212" t="s">
        <v>5498</v>
      </c>
      <c r="H212" t="s">
        <v>5499</v>
      </c>
      <c r="I212" t="s">
        <v>5500</v>
      </c>
      <c r="J212" t="s">
        <v>878</v>
      </c>
      <c r="K212" t="s">
        <v>531</v>
      </c>
      <c r="L212" t="s">
        <v>532</v>
      </c>
      <c r="M212" t="s">
        <v>2260</v>
      </c>
      <c r="N212" t="s">
        <v>2261</v>
      </c>
      <c r="O212" t="s">
        <v>5501</v>
      </c>
      <c r="P212" t="s">
        <v>5502</v>
      </c>
      <c r="Q212" t="s">
        <v>5503</v>
      </c>
      <c r="R212" t="s">
        <v>5504</v>
      </c>
      <c r="S212" t="s">
        <v>5505</v>
      </c>
      <c r="T212" t="s">
        <v>5506</v>
      </c>
      <c r="U212" t="s">
        <v>5507</v>
      </c>
      <c r="V212" t="s">
        <v>5508</v>
      </c>
      <c r="DY212" t="s">
        <v>902</v>
      </c>
      <c r="DZ212" t="s">
        <v>579</v>
      </c>
      <c r="EA212" t="s">
        <v>580</v>
      </c>
      <c r="EB212" t="s">
        <v>2308</v>
      </c>
      <c r="EC212" t="s">
        <v>2309</v>
      </c>
    </row>
    <row r="213" spans="1:133" x14ac:dyDescent="0.3">
      <c r="A213" t="s">
        <v>5509</v>
      </c>
      <c r="B213" t="s">
        <v>5510</v>
      </c>
      <c r="C213" t="s">
        <v>5511</v>
      </c>
      <c r="D213" t="s">
        <v>5512</v>
      </c>
      <c r="E213" t="s">
        <v>5513</v>
      </c>
      <c r="F213" t="s">
        <v>5514</v>
      </c>
      <c r="G213" t="s">
        <v>5515</v>
      </c>
      <c r="H213" t="s">
        <v>5516</v>
      </c>
      <c r="I213" t="s">
        <v>5517</v>
      </c>
      <c r="J213" t="s">
        <v>879</v>
      </c>
      <c r="K213" t="s">
        <v>533</v>
      </c>
      <c r="L213" t="s">
        <v>534</v>
      </c>
      <c r="M213" t="s">
        <v>2262</v>
      </c>
      <c r="N213" t="s">
        <v>2263</v>
      </c>
      <c r="O213" t="s">
        <v>5518</v>
      </c>
      <c r="P213" t="s">
        <v>5519</v>
      </c>
      <c r="Q213" t="s">
        <v>5520</v>
      </c>
      <c r="R213" t="s">
        <v>5521</v>
      </c>
      <c r="S213" t="s">
        <v>5522</v>
      </c>
      <c r="T213" t="s">
        <v>5523</v>
      </c>
      <c r="U213" t="s">
        <v>5524</v>
      </c>
      <c r="V213" t="s">
        <v>5525</v>
      </c>
      <c r="DY213" t="s">
        <v>903</v>
      </c>
      <c r="DZ213" t="s">
        <v>581</v>
      </c>
      <c r="EA213" t="s">
        <v>582</v>
      </c>
      <c r="EB213" t="s">
        <v>2310</v>
      </c>
      <c r="EC213" t="s">
        <v>2311</v>
      </c>
    </row>
    <row r="214" spans="1:133" x14ac:dyDescent="0.3">
      <c r="A214" t="s">
        <v>5526</v>
      </c>
      <c r="B214" t="s">
        <v>5527</v>
      </c>
      <c r="C214" t="s">
        <v>5528</v>
      </c>
      <c r="D214" t="s">
        <v>5529</v>
      </c>
      <c r="E214" t="s">
        <v>5530</v>
      </c>
      <c r="F214" t="s">
        <v>5531</v>
      </c>
      <c r="G214" t="s">
        <v>5532</v>
      </c>
      <c r="H214" t="s">
        <v>5533</v>
      </c>
      <c r="I214" t="s">
        <v>5534</v>
      </c>
      <c r="J214" t="s">
        <v>880</v>
      </c>
      <c r="K214" t="s">
        <v>535</v>
      </c>
      <c r="L214" t="s">
        <v>536</v>
      </c>
      <c r="M214" t="s">
        <v>2264</v>
      </c>
      <c r="N214" t="s">
        <v>2265</v>
      </c>
      <c r="O214" t="s">
        <v>5535</v>
      </c>
      <c r="P214" t="s">
        <v>5536</v>
      </c>
      <c r="Q214" t="s">
        <v>5537</v>
      </c>
      <c r="R214" t="s">
        <v>5538</v>
      </c>
      <c r="S214" t="s">
        <v>5539</v>
      </c>
      <c r="T214" t="s">
        <v>5540</v>
      </c>
      <c r="U214" t="s">
        <v>5541</v>
      </c>
      <c r="V214" t="s">
        <v>5542</v>
      </c>
      <c r="DY214" t="s">
        <v>904</v>
      </c>
      <c r="DZ214" t="s">
        <v>583</v>
      </c>
      <c r="EA214" t="s">
        <v>584</v>
      </c>
      <c r="EB214" t="s">
        <v>2312</v>
      </c>
      <c r="EC214" t="s">
        <v>2313</v>
      </c>
    </row>
    <row r="215" spans="1:133" x14ac:dyDescent="0.3">
      <c r="A215" t="s">
        <v>5543</v>
      </c>
      <c r="B215" t="s">
        <v>5544</v>
      </c>
      <c r="C215" t="s">
        <v>5545</v>
      </c>
      <c r="D215" t="s">
        <v>5546</v>
      </c>
      <c r="E215" t="s">
        <v>5547</v>
      </c>
      <c r="F215" t="s">
        <v>5548</v>
      </c>
      <c r="G215" t="s">
        <v>5549</v>
      </c>
      <c r="H215" t="s">
        <v>5550</v>
      </c>
      <c r="I215" t="s">
        <v>5551</v>
      </c>
      <c r="J215" t="s">
        <v>881</v>
      </c>
      <c r="K215" t="s">
        <v>537</v>
      </c>
      <c r="L215" t="s">
        <v>538</v>
      </c>
      <c r="M215" t="s">
        <v>2266</v>
      </c>
      <c r="N215" t="s">
        <v>2267</v>
      </c>
      <c r="O215" t="s">
        <v>5552</v>
      </c>
      <c r="P215" t="s">
        <v>5553</v>
      </c>
      <c r="Q215" t="s">
        <v>5554</v>
      </c>
      <c r="R215" t="s">
        <v>5555</v>
      </c>
      <c r="S215" t="s">
        <v>5556</v>
      </c>
      <c r="T215" t="s">
        <v>5557</v>
      </c>
      <c r="U215" t="s">
        <v>5558</v>
      </c>
      <c r="V215" t="s">
        <v>5559</v>
      </c>
      <c r="DY215" t="s">
        <v>905</v>
      </c>
      <c r="DZ215" t="s">
        <v>585</v>
      </c>
      <c r="EA215" t="s">
        <v>586</v>
      </c>
      <c r="EB215" t="s">
        <v>2314</v>
      </c>
      <c r="EC215" t="s">
        <v>2315</v>
      </c>
    </row>
    <row r="216" spans="1:133" x14ac:dyDescent="0.3">
      <c r="A216" t="s">
        <v>5560</v>
      </c>
      <c r="B216" t="s">
        <v>5561</v>
      </c>
      <c r="C216" t="s">
        <v>5562</v>
      </c>
      <c r="D216" t="s">
        <v>5563</v>
      </c>
      <c r="E216" t="s">
        <v>5564</v>
      </c>
      <c r="F216" t="s">
        <v>5565</v>
      </c>
      <c r="G216" t="s">
        <v>5566</v>
      </c>
      <c r="H216" t="s">
        <v>5567</v>
      </c>
      <c r="I216" t="s">
        <v>5568</v>
      </c>
      <c r="J216" t="s">
        <v>882</v>
      </c>
      <c r="K216" t="s">
        <v>539</v>
      </c>
      <c r="L216" t="s">
        <v>540</v>
      </c>
      <c r="M216" t="s">
        <v>2268</v>
      </c>
      <c r="N216" t="s">
        <v>2269</v>
      </c>
      <c r="O216" t="s">
        <v>5569</v>
      </c>
      <c r="P216" t="s">
        <v>5570</v>
      </c>
      <c r="Q216" t="s">
        <v>5571</v>
      </c>
      <c r="R216" t="s">
        <v>5572</v>
      </c>
      <c r="S216" t="s">
        <v>5573</v>
      </c>
      <c r="T216" t="s">
        <v>5574</v>
      </c>
      <c r="U216" t="s">
        <v>5575</v>
      </c>
      <c r="V216" t="s">
        <v>5576</v>
      </c>
      <c r="DY216" t="s">
        <v>906</v>
      </c>
      <c r="DZ216" t="s">
        <v>587</v>
      </c>
      <c r="EA216" t="s">
        <v>588</v>
      </c>
      <c r="EB216" t="s">
        <v>2316</v>
      </c>
      <c r="EC216" t="s">
        <v>2317</v>
      </c>
    </row>
    <row r="217" spans="1:133" x14ac:dyDescent="0.3">
      <c r="A217" t="s">
        <v>5577</v>
      </c>
      <c r="B217" t="s">
        <v>5578</v>
      </c>
      <c r="C217" t="s">
        <v>5579</v>
      </c>
      <c r="D217" t="s">
        <v>5580</v>
      </c>
      <c r="E217" t="s">
        <v>5581</v>
      </c>
      <c r="F217" t="s">
        <v>5582</v>
      </c>
      <c r="G217" t="s">
        <v>5583</v>
      </c>
      <c r="H217" t="s">
        <v>5584</v>
      </c>
      <c r="I217" t="s">
        <v>5585</v>
      </c>
      <c r="J217" t="s">
        <v>883</v>
      </c>
      <c r="K217" t="s">
        <v>541</v>
      </c>
      <c r="L217" t="s">
        <v>542</v>
      </c>
      <c r="M217" t="s">
        <v>2270</v>
      </c>
      <c r="N217" t="s">
        <v>2271</v>
      </c>
      <c r="O217" t="s">
        <v>5586</v>
      </c>
      <c r="P217" t="s">
        <v>5587</v>
      </c>
      <c r="Q217" t="s">
        <v>5588</v>
      </c>
      <c r="R217" t="s">
        <v>5589</v>
      </c>
      <c r="S217" t="s">
        <v>5590</v>
      </c>
      <c r="T217" t="s">
        <v>5591</v>
      </c>
      <c r="U217" t="s">
        <v>5592</v>
      </c>
      <c r="V217" t="s">
        <v>5593</v>
      </c>
      <c r="DY217" t="s">
        <v>907</v>
      </c>
      <c r="DZ217" t="s">
        <v>589</v>
      </c>
      <c r="EA217" t="s">
        <v>590</v>
      </c>
      <c r="EB217" t="s">
        <v>2318</v>
      </c>
      <c r="EC217" t="s">
        <v>2319</v>
      </c>
    </row>
    <row r="218" spans="1:133" x14ac:dyDescent="0.3">
      <c r="A218" t="s">
        <v>5594</v>
      </c>
      <c r="B218" t="s">
        <v>5595</v>
      </c>
      <c r="C218" t="s">
        <v>5596</v>
      </c>
      <c r="D218" t="s">
        <v>5597</v>
      </c>
      <c r="E218" t="s">
        <v>5598</v>
      </c>
      <c r="F218" t="s">
        <v>5599</v>
      </c>
      <c r="G218" t="s">
        <v>5600</v>
      </c>
      <c r="H218" t="s">
        <v>5601</v>
      </c>
      <c r="I218" t="s">
        <v>5602</v>
      </c>
      <c r="J218" t="s">
        <v>884</v>
      </c>
      <c r="K218" t="s">
        <v>543</v>
      </c>
      <c r="L218" t="s">
        <v>544</v>
      </c>
      <c r="M218" t="s">
        <v>2272</v>
      </c>
      <c r="N218" t="s">
        <v>2273</v>
      </c>
      <c r="O218" t="s">
        <v>5603</v>
      </c>
      <c r="P218" t="s">
        <v>5604</v>
      </c>
      <c r="Q218" t="s">
        <v>5605</v>
      </c>
      <c r="R218" t="s">
        <v>5606</v>
      </c>
      <c r="S218" t="s">
        <v>5607</v>
      </c>
      <c r="T218" t="s">
        <v>5608</v>
      </c>
      <c r="U218" t="s">
        <v>5609</v>
      </c>
      <c r="V218" t="s">
        <v>5610</v>
      </c>
      <c r="DY218" t="s">
        <v>908</v>
      </c>
      <c r="DZ218" t="s">
        <v>591</v>
      </c>
      <c r="EA218" t="s">
        <v>592</v>
      </c>
      <c r="EB218" t="s">
        <v>2320</v>
      </c>
      <c r="EC218" t="s">
        <v>2321</v>
      </c>
    </row>
    <row r="219" spans="1:133" x14ac:dyDescent="0.3">
      <c r="A219" t="s">
        <v>5611</v>
      </c>
      <c r="B219" t="s">
        <v>5612</v>
      </c>
      <c r="C219" t="s">
        <v>5613</v>
      </c>
      <c r="D219" t="s">
        <v>5614</v>
      </c>
      <c r="E219" t="s">
        <v>5615</v>
      </c>
      <c r="F219" t="s">
        <v>5616</v>
      </c>
      <c r="G219" t="s">
        <v>5617</v>
      </c>
      <c r="H219" t="s">
        <v>5618</v>
      </c>
      <c r="I219" t="s">
        <v>5619</v>
      </c>
      <c r="J219" t="s">
        <v>885</v>
      </c>
      <c r="K219" t="s">
        <v>545</v>
      </c>
      <c r="L219" t="s">
        <v>546</v>
      </c>
      <c r="M219" t="s">
        <v>2274</v>
      </c>
      <c r="N219" t="s">
        <v>2275</v>
      </c>
      <c r="O219" t="s">
        <v>5620</v>
      </c>
      <c r="P219" t="s">
        <v>5621</v>
      </c>
      <c r="Q219" t="s">
        <v>5622</v>
      </c>
      <c r="R219" t="s">
        <v>5623</v>
      </c>
      <c r="S219" t="s">
        <v>5624</v>
      </c>
      <c r="T219" t="s">
        <v>5625</v>
      </c>
      <c r="U219" t="s">
        <v>5626</v>
      </c>
      <c r="V219" t="s">
        <v>5627</v>
      </c>
      <c r="DY219" t="s">
        <v>909</v>
      </c>
      <c r="DZ219" t="s">
        <v>593</v>
      </c>
      <c r="EA219" t="s">
        <v>594</v>
      </c>
      <c r="EB219" t="s">
        <v>2322</v>
      </c>
      <c r="EC219" t="s">
        <v>2323</v>
      </c>
    </row>
    <row r="220" spans="1:133" x14ac:dyDescent="0.3">
      <c r="A220" t="s">
        <v>5628</v>
      </c>
      <c r="B220" t="s">
        <v>5629</v>
      </c>
      <c r="C220" t="s">
        <v>5630</v>
      </c>
      <c r="D220" t="s">
        <v>5631</v>
      </c>
      <c r="E220" t="s">
        <v>5632</v>
      </c>
      <c r="F220" t="s">
        <v>5633</v>
      </c>
      <c r="G220" t="s">
        <v>5634</v>
      </c>
      <c r="H220" t="s">
        <v>5635</v>
      </c>
      <c r="I220" t="s">
        <v>5636</v>
      </c>
      <c r="J220" t="s">
        <v>886</v>
      </c>
      <c r="K220" t="s">
        <v>547</v>
      </c>
      <c r="L220" t="s">
        <v>548</v>
      </c>
      <c r="M220" t="s">
        <v>2276</v>
      </c>
      <c r="N220" t="s">
        <v>2277</v>
      </c>
      <c r="O220" t="s">
        <v>5637</v>
      </c>
      <c r="P220" t="s">
        <v>5638</v>
      </c>
      <c r="Q220" t="s">
        <v>5639</v>
      </c>
      <c r="R220" t="s">
        <v>5640</v>
      </c>
      <c r="S220" t="s">
        <v>5641</v>
      </c>
      <c r="T220" t="s">
        <v>5642</v>
      </c>
      <c r="U220" t="s">
        <v>5643</v>
      </c>
      <c r="V220" t="s">
        <v>5644</v>
      </c>
      <c r="DY220" t="s">
        <v>910</v>
      </c>
      <c r="DZ220" t="s">
        <v>595</v>
      </c>
      <c r="EA220" t="s">
        <v>596</v>
      </c>
      <c r="EB220" t="s">
        <v>2324</v>
      </c>
      <c r="EC220" t="s">
        <v>2325</v>
      </c>
    </row>
    <row r="221" spans="1:133" x14ac:dyDescent="0.3">
      <c r="A221" t="s">
        <v>5645</v>
      </c>
      <c r="B221" t="s">
        <v>5646</v>
      </c>
      <c r="C221" t="s">
        <v>5647</v>
      </c>
      <c r="D221" t="s">
        <v>5648</v>
      </c>
      <c r="E221" t="s">
        <v>5649</v>
      </c>
      <c r="F221" t="s">
        <v>5650</v>
      </c>
      <c r="G221" t="s">
        <v>5651</v>
      </c>
      <c r="H221" t="s">
        <v>5652</v>
      </c>
      <c r="I221" t="s">
        <v>5653</v>
      </c>
      <c r="J221" t="s">
        <v>887</v>
      </c>
      <c r="K221" t="s">
        <v>549</v>
      </c>
      <c r="L221" t="s">
        <v>550</v>
      </c>
      <c r="M221" t="s">
        <v>2278</v>
      </c>
      <c r="N221" t="s">
        <v>2279</v>
      </c>
      <c r="O221" t="s">
        <v>5654</v>
      </c>
      <c r="P221" t="s">
        <v>5655</v>
      </c>
      <c r="Q221" t="s">
        <v>5656</v>
      </c>
      <c r="R221" t="s">
        <v>5657</v>
      </c>
      <c r="S221" t="s">
        <v>5658</v>
      </c>
      <c r="T221" t="s">
        <v>5659</v>
      </c>
      <c r="U221" t="s">
        <v>5660</v>
      </c>
      <c r="V221" t="s">
        <v>5661</v>
      </c>
      <c r="DY221" t="s">
        <v>911</v>
      </c>
      <c r="DZ221" t="s">
        <v>597</v>
      </c>
      <c r="EA221" t="s">
        <v>598</v>
      </c>
      <c r="EB221" t="s">
        <v>2326</v>
      </c>
      <c r="EC221" t="s">
        <v>2327</v>
      </c>
    </row>
    <row r="222" spans="1:133" x14ac:dyDescent="0.3">
      <c r="A222" t="s">
        <v>5662</v>
      </c>
      <c r="B222" t="s">
        <v>5663</v>
      </c>
      <c r="C222" t="s">
        <v>5664</v>
      </c>
      <c r="D222" t="s">
        <v>5665</v>
      </c>
      <c r="E222" t="s">
        <v>5666</v>
      </c>
      <c r="F222" t="s">
        <v>5667</v>
      </c>
      <c r="G222" t="s">
        <v>5668</v>
      </c>
      <c r="H222" t="s">
        <v>5669</v>
      </c>
      <c r="I222" t="s">
        <v>5670</v>
      </c>
      <c r="J222" t="s">
        <v>888</v>
      </c>
      <c r="K222" t="s">
        <v>551</v>
      </c>
      <c r="L222" t="s">
        <v>552</v>
      </c>
      <c r="M222" t="s">
        <v>2280</v>
      </c>
      <c r="N222" t="s">
        <v>2281</v>
      </c>
      <c r="O222" t="s">
        <v>5671</v>
      </c>
      <c r="P222" t="s">
        <v>5672</v>
      </c>
      <c r="Q222" t="s">
        <v>5673</v>
      </c>
      <c r="R222" t="s">
        <v>5674</v>
      </c>
      <c r="S222" t="s">
        <v>5675</v>
      </c>
      <c r="T222" t="s">
        <v>5676</v>
      </c>
      <c r="U222" t="s">
        <v>5677</v>
      </c>
      <c r="V222" t="s">
        <v>5678</v>
      </c>
      <c r="DY222" t="s">
        <v>912</v>
      </c>
      <c r="DZ222" t="s">
        <v>599</v>
      </c>
      <c r="EA222" t="s">
        <v>600</v>
      </c>
      <c r="EB222" t="s">
        <v>2328</v>
      </c>
      <c r="EC222" t="s">
        <v>2329</v>
      </c>
    </row>
    <row r="223" spans="1:133" x14ac:dyDescent="0.3">
      <c r="A223" t="s">
        <v>5679</v>
      </c>
      <c r="B223" t="s">
        <v>5680</v>
      </c>
      <c r="C223" t="s">
        <v>5681</v>
      </c>
      <c r="D223" t="s">
        <v>5682</v>
      </c>
      <c r="E223" t="s">
        <v>5683</v>
      </c>
      <c r="F223" t="s">
        <v>5684</v>
      </c>
      <c r="G223" t="s">
        <v>5685</v>
      </c>
      <c r="H223" t="s">
        <v>5686</v>
      </c>
      <c r="I223" t="s">
        <v>5687</v>
      </c>
      <c r="J223" t="s">
        <v>889</v>
      </c>
      <c r="K223" t="s">
        <v>553</v>
      </c>
      <c r="L223" t="s">
        <v>554</v>
      </c>
      <c r="M223" t="s">
        <v>2282</v>
      </c>
      <c r="N223" t="s">
        <v>2283</v>
      </c>
      <c r="O223" t="s">
        <v>5688</v>
      </c>
      <c r="P223" t="s">
        <v>5689</v>
      </c>
      <c r="Q223" t="s">
        <v>5690</v>
      </c>
      <c r="R223" t="s">
        <v>5691</v>
      </c>
      <c r="S223" t="s">
        <v>5692</v>
      </c>
      <c r="T223" t="s">
        <v>5693</v>
      </c>
      <c r="U223" t="s">
        <v>5694</v>
      </c>
      <c r="V223" t="s">
        <v>5695</v>
      </c>
      <c r="DY223" t="s">
        <v>913</v>
      </c>
      <c r="DZ223" t="s">
        <v>601</v>
      </c>
      <c r="EA223" t="s">
        <v>602</v>
      </c>
      <c r="EB223" t="s">
        <v>2330</v>
      </c>
      <c r="EC223" t="s">
        <v>2331</v>
      </c>
    </row>
    <row r="224" spans="1:133" x14ac:dyDescent="0.3">
      <c r="A224" t="s">
        <v>5696</v>
      </c>
      <c r="B224" t="s">
        <v>5697</v>
      </c>
      <c r="C224" t="s">
        <v>5698</v>
      </c>
      <c r="D224" t="s">
        <v>5699</v>
      </c>
      <c r="E224" t="s">
        <v>5700</v>
      </c>
      <c r="F224" t="s">
        <v>5701</v>
      </c>
      <c r="G224" t="s">
        <v>5702</v>
      </c>
      <c r="H224" t="s">
        <v>5703</v>
      </c>
      <c r="I224" t="s">
        <v>5704</v>
      </c>
      <c r="J224" t="s">
        <v>890</v>
      </c>
      <c r="K224" t="s">
        <v>555</v>
      </c>
      <c r="L224" t="s">
        <v>556</v>
      </c>
      <c r="M224" t="s">
        <v>2284</v>
      </c>
      <c r="N224" t="s">
        <v>2285</v>
      </c>
      <c r="O224" t="s">
        <v>5705</v>
      </c>
      <c r="P224" t="s">
        <v>5706</v>
      </c>
      <c r="Q224" t="s">
        <v>5707</v>
      </c>
      <c r="R224" t="s">
        <v>5708</v>
      </c>
      <c r="S224" t="s">
        <v>5709</v>
      </c>
      <c r="T224" t="s">
        <v>5710</v>
      </c>
      <c r="U224" t="s">
        <v>5711</v>
      </c>
      <c r="V224" t="s">
        <v>5712</v>
      </c>
      <c r="DY224" t="s">
        <v>914</v>
      </c>
      <c r="DZ224" t="s">
        <v>603</v>
      </c>
      <c r="EA224" t="s">
        <v>604</v>
      </c>
      <c r="EB224" t="s">
        <v>2332</v>
      </c>
      <c r="EC224" t="s">
        <v>2333</v>
      </c>
    </row>
    <row r="225" spans="1:133" x14ac:dyDescent="0.3">
      <c r="A225" t="s">
        <v>5713</v>
      </c>
      <c r="B225" t="s">
        <v>5714</v>
      </c>
      <c r="C225" t="s">
        <v>5715</v>
      </c>
      <c r="D225" t="s">
        <v>5716</v>
      </c>
      <c r="E225" t="s">
        <v>5717</v>
      </c>
      <c r="F225" t="s">
        <v>5718</v>
      </c>
      <c r="G225" t="s">
        <v>5719</v>
      </c>
      <c r="H225" t="s">
        <v>5720</v>
      </c>
      <c r="I225" t="s">
        <v>5721</v>
      </c>
      <c r="J225" t="s">
        <v>891</v>
      </c>
      <c r="K225" t="s">
        <v>557</v>
      </c>
      <c r="L225" t="s">
        <v>558</v>
      </c>
      <c r="M225" t="s">
        <v>2286</v>
      </c>
      <c r="N225" t="s">
        <v>2287</v>
      </c>
      <c r="O225" t="s">
        <v>5722</v>
      </c>
      <c r="P225" t="s">
        <v>5723</v>
      </c>
      <c r="Q225" t="s">
        <v>5724</v>
      </c>
      <c r="R225" t="s">
        <v>5725</v>
      </c>
      <c r="S225" t="s">
        <v>5726</v>
      </c>
      <c r="T225" t="s">
        <v>5727</v>
      </c>
      <c r="U225" t="s">
        <v>5728</v>
      </c>
      <c r="V225" t="s">
        <v>5729</v>
      </c>
      <c r="DY225" t="s">
        <v>915</v>
      </c>
      <c r="DZ225" t="s">
        <v>605</v>
      </c>
      <c r="EA225" t="s">
        <v>606</v>
      </c>
      <c r="EB225" t="s">
        <v>2334</v>
      </c>
      <c r="EC225" t="s">
        <v>2335</v>
      </c>
    </row>
    <row r="226" spans="1:133" x14ac:dyDescent="0.3">
      <c r="A226" t="s">
        <v>5730</v>
      </c>
      <c r="B226" t="s">
        <v>5731</v>
      </c>
      <c r="C226" t="s">
        <v>5732</v>
      </c>
      <c r="D226" t="s">
        <v>5733</v>
      </c>
      <c r="E226" t="s">
        <v>5734</v>
      </c>
      <c r="F226" t="s">
        <v>5735</v>
      </c>
      <c r="G226" t="s">
        <v>5736</v>
      </c>
      <c r="H226" t="s">
        <v>5737</v>
      </c>
      <c r="I226" t="s">
        <v>5738</v>
      </c>
      <c r="J226" t="s">
        <v>892</v>
      </c>
      <c r="K226" t="s">
        <v>559</v>
      </c>
      <c r="L226" t="s">
        <v>560</v>
      </c>
      <c r="M226" t="s">
        <v>2288</v>
      </c>
      <c r="N226" t="s">
        <v>2289</v>
      </c>
      <c r="O226" t="s">
        <v>5739</v>
      </c>
      <c r="P226" t="s">
        <v>5740</v>
      </c>
      <c r="Q226" t="s">
        <v>5741</v>
      </c>
      <c r="R226" t="s">
        <v>5742</v>
      </c>
      <c r="S226" t="s">
        <v>5743</v>
      </c>
      <c r="T226" t="s">
        <v>5744</v>
      </c>
      <c r="U226" t="s">
        <v>5745</v>
      </c>
      <c r="V226" t="s">
        <v>5746</v>
      </c>
      <c r="DY226" t="s">
        <v>916</v>
      </c>
      <c r="DZ226" t="s">
        <v>607</v>
      </c>
      <c r="EA226" t="s">
        <v>608</v>
      </c>
      <c r="EB226" t="s">
        <v>2336</v>
      </c>
      <c r="EC226" t="s">
        <v>2337</v>
      </c>
    </row>
    <row r="227" spans="1:133" x14ac:dyDescent="0.3">
      <c r="A227" t="s">
        <v>5747</v>
      </c>
      <c r="B227" t="s">
        <v>5748</v>
      </c>
      <c r="C227" t="s">
        <v>5749</v>
      </c>
      <c r="D227" t="s">
        <v>5750</v>
      </c>
      <c r="E227" t="s">
        <v>5751</v>
      </c>
      <c r="F227" t="s">
        <v>5752</v>
      </c>
      <c r="G227" t="s">
        <v>5753</v>
      </c>
      <c r="H227" t="s">
        <v>5754</v>
      </c>
      <c r="I227" t="s">
        <v>5755</v>
      </c>
      <c r="J227" t="s">
        <v>893</v>
      </c>
      <c r="K227" t="s">
        <v>561</v>
      </c>
      <c r="L227" t="s">
        <v>562</v>
      </c>
      <c r="M227" t="s">
        <v>2290</v>
      </c>
      <c r="N227" t="s">
        <v>2291</v>
      </c>
      <c r="O227" t="s">
        <v>5756</v>
      </c>
      <c r="P227" t="s">
        <v>5757</v>
      </c>
      <c r="Q227" t="s">
        <v>5758</v>
      </c>
      <c r="R227" t="s">
        <v>5759</v>
      </c>
      <c r="S227" t="s">
        <v>5760</v>
      </c>
      <c r="T227" t="s">
        <v>5761</v>
      </c>
      <c r="U227" t="s">
        <v>5762</v>
      </c>
      <c r="V227" t="s">
        <v>5763</v>
      </c>
    </row>
    <row r="228" spans="1:133" x14ac:dyDescent="0.3">
      <c r="A228" t="s">
        <v>5764</v>
      </c>
      <c r="B228" t="s">
        <v>5765</v>
      </c>
      <c r="C228" t="s">
        <v>5766</v>
      </c>
      <c r="D228" t="s">
        <v>5767</v>
      </c>
      <c r="E228" t="s">
        <v>5768</v>
      </c>
      <c r="F228" t="s">
        <v>5769</v>
      </c>
      <c r="G228" t="s">
        <v>5770</v>
      </c>
      <c r="H228" t="s">
        <v>5771</v>
      </c>
      <c r="I228" t="s">
        <v>5772</v>
      </c>
      <c r="J228" t="s">
        <v>894</v>
      </c>
      <c r="K228" t="s">
        <v>563</v>
      </c>
      <c r="L228" t="s">
        <v>564</v>
      </c>
      <c r="M228" t="s">
        <v>2292</v>
      </c>
      <c r="N228" t="s">
        <v>2293</v>
      </c>
      <c r="O228" t="s">
        <v>5773</v>
      </c>
      <c r="P228" t="s">
        <v>5774</v>
      </c>
      <c r="Q228" t="s">
        <v>5775</v>
      </c>
      <c r="R228" t="s">
        <v>5776</v>
      </c>
      <c r="S228" t="s">
        <v>5777</v>
      </c>
      <c r="T228" t="s">
        <v>5778</v>
      </c>
      <c r="U228" t="s">
        <v>5779</v>
      </c>
      <c r="V228" t="s">
        <v>5780</v>
      </c>
    </row>
    <row r="229" spans="1:133" x14ac:dyDescent="0.3">
      <c r="A229" t="s">
        <v>5781</v>
      </c>
      <c r="B229" t="s">
        <v>5782</v>
      </c>
      <c r="C229" t="s">
        <v>5783</v>
      </c>
      <c r="D229" t="s">
        <v>5784</v>
      </c>
      <c r="E229" t="s">
        <v>5785</v>
      </c>
      <c r="F229" t="s">
        <v>5786</v>
      </c>
      <c r="G229" t="s">
        <v>5787</v>
      </c>
      <c r="H229" t="s">
        <v>5788</v>
      </c>
      <c r="I229" t="s">
        <v>5789</v>
      </c>
      <c r="J229" t="s">
        <v>895</v>
      </c>
      <c r="K229" t="s">
        <v>565</v>
      </c>
      <c r="L229" t="s">
        <v>566</v>
      </c>
      <c r="M229" t="s">
        <v>2294</v>
      </c>
      <c r="N229" t="s">
        <v>2295</v>
      </c>
      <c r="O229" t="s">
        <v>5790</v>
      </c>
      <c r="P229" t="s">
        <v>5791</v>
      </c>
      <c r="Q229" t="s">
        <v>5792</v>
      </c>
      <c r="R229" t="s">
        <v>5793</v>
      </c>
      <c r="S229" t="s">
        <v>5794</v>
      </c>
      <c r="T229" t="s">
        <v>5795</v>
      </c>
      <c r="U229" t="s">
        <v>5796</v>
      </c>
      <c r="V229" t="s">
        <v>5797</v>
      </c>
    </row>
    <row r="230" spans="1:133" x14ac:dyDescent="0.3">
      <c r="A230" t="s">
        <v>5798</v>
      </c>
      <c r="B230" t="s">
        <v>5799</v>
      </c>
      <c r="C230" t="s">
        <v>5800</v>
      </c>
      <c r="D230" t="s">
        <v>5801</v>
      </c>
      <c r="E230" t="s">
        <v>5802</v>
      </c>
      <c r="F230" t="s">
        <v>5803</v>
      </c>
      <c r="G230" t="s">
        <v>5804</v>
      </c>
      <c r="H230" t="s">
        <v>5805</v>
      </c>
      <c r="I230" t="s">
        <v>5806</v>
      </c>
      <c r="J230" t="s">
        <v>896</v>
      </c>
      <c r="K230" t="s">
        <v>567</v>
      </c>
      <c r="L230" t="s">
        <v>568</v>
      </c>
      <c r="M230" t="s">
        <v>2296</v>
      </c>
      <c r="N230" t="s">
        <v>2297</v>
      </c>
      <c r="O230" t="s">
        <v>5807</v>
      </c>
      <c r="P230" t="s">
        <v>5808</v>
      </c>
      <c r="Q230" t="s">
        <v>5809</v>
      </c>
      <c r="R230" t="s">
        <v>5810</v>
      </c>
      <c r="S230" t="s">
        <v>5811</v>
      </c>
      <c r="T230" t="s">
        <v>5812</v>
      </c>
      <c r="U230" t="s">
        <v>5813</v>
      </c>
      <c r="V230" t="s">
        <v>5814</v>
      </c>
    </row>
    <row r="231" spans="1:133" x14ac:dyDescent="0.3">
      <c r="A231" t="s">
        <v>5815</v>
      </c>
      <c r="B231" t="s">
        <v>5816</v>
      </c>
      <c r="C231" t="s">
        <v>5817</v>
      </c>
      <c r="D231" t="s">
        <v>5818</v>
      </c>
      <c r="E231" t="s">
        <v>5819</v>
      </c>
      <c r="F231" t="s">
        <v>5820</v>
      </c>
      <c r="G231" t="s">
        <v>5821</v>
      </c>
      <c r="H231" t="s">
        <v>5822</v>
      </c>
      <c r="I231" t="s">
        <v>5823</v>
      </c>
      <c r="J231" t="s">
        <v>897</v>
      </c>
      <c r="K231" t="s">
        <v>569</v>
      </c>
      <c r="L231" t="s">
        <v>570</v>
      </c>
      <c r="M231" t="s">
        <v>2298</v>
      </c>
      <c r="N231" t="s">
        <v>2299</v>
      </c>
      <c r="O231" t="s">
        <v>5824</v>
      </c>
      <c r="P231" t="s">
        <v>5825</v>
      </c>
      <c r="Q231" t="s">
        <v>5826</v>
      </c>
      <c r="R231" t="s">
        <v>5827</v>
      </c>
      <c r="S231" t="s">
        <v>5828</v>
      </c>
      <c r="T231" t="s">
        <v>5829</v>
      </c>
      <c r="U231" t="s">
        <v>5830</v>
      </c>
      <c r="V231" t="s">
        <v>5831</v>
      </c>
    </row>
    <row r="232" spans="1:133" x14ac:dyDescent="0.3">
      <c r="A232" t="s">
        <v>5832</v>
      </c>
      <c r="B232" t="s">
        <v>5833</v>
      </c>
      <c r="C232" t="s">
        <v>5834</v>
      </c>
      <c r="D232" t="s">
        <v>5835</v>
      </c>
      <c r="E232" t="s">
        <v>5836</v>
      </c>
      <c r="F232" t="s">
        <v>5837</v>
      </c>
      <c r="G232" t="s">
        <v>5838</v>
      </c>
      <c r="H232" t="s">
        <v>5839</v>
      </c>
      <c r="I232" t="s">
        <v>5840</v>
      </c>
      <c r="J232" t="s">
        <v>898</v>
      </c>
      <c r="K232" t="s">
        <v>571</v>
      </c>
      <c r="L232" t="s">
        <v>572</v>
      </c>
      <c r="M232" t="s">
        <v>2300</v>
      </c>
      <c r="N232" t="s">
        <v>2301</v>
      </c>
      <c r="O232" t="s">
        <v>5841</v>
      </c>
      <c r="P232" t="s">
        <v>5842</v>
      </c>
      <c r="Q232" t="s">
        <v>5843</v>
      </c>
      <c r="R232" t="s">
        <v>5844</v>
      </c>
      <c r="S232" t="s">
        <v>5845</v>
      </c>
      <c r="T232" t="s">
        <v>5846</v>
      </c>
      <c r="U232" t="s">
        <v>5847</v>
      </c>
      <c r="V232" t="s">
        <v>5848</v>
      </c>
    </row>
    <row r="233" spans="1:133" x14ac:dyDescent="0.3">
      <c r="A233" t="s">
        <v>5849</v>
      </c>
      <c r="B233" t="s">
        <v>5850</v>
      </c>
      <c r="C233" t="s">
        <v>5851</v>
      </c>
      <c r="D233" t="s">
        <v>5852</v>
      </c>
      <c r="E233" t="s">
        <v>5853</v>
      </c>
      <c r="F233" t="s">
        <v>5854</v>
      </c>
      <c r="G233" t="s">
        <v>5855</v>
      </c>
      <c r="H233" t="s">
        <v>5856</v>
      </c>
      <c r="I233" t="s">
        <v>5857</v>
      </c>
      <c r="J233" t="s">
        <v>899</v>
      </c>
      <c r="K233" t="s">
        <v>573</v>
      </c>
      <c r="L233" t="s">
        <v>574</v>
      </c>
      <c r="M233" t="s">
        <v>2302</v>
      </c>
      <c r="N233" t="s">
        <v>2303</v>
      </c>
      <c r="O233" t="s">
        <v>5858</v>
      </c>
      <c r="P233" t="s">
        <v>5859</v>
      </c>
      <c r="Q233" t="s">
        <v>5860</v>
      </c>
      <c r="R233" t="s">
        <v>5861</v>
      </c>
      <c r="S233" t="s">
        <v>5862</v>
      </c>
      <c r="T233" t="s">
        <v>5863</v>
      </c>
      <c r="U233" t="s">
        <v>5864</v>
      </c>
      <c r="V233" t="s">
        <v>5865</v>
      </c>
    </row>
    <row r="234" spans="1:133" x14ac:dyDescent="0.3">
      <c r="A234" t="s">
        <v>5866</v>
      </c>
      <c r="B234" t="s">
        <v>5867</v>
      </c>
      <c r="C234" t="s">
        <v>5868</v>
      </c>
      <c r="D234" t="s">
        <v>5869</v>
      </c>
      <c r="E234" t="s">
        <v>5870</v>
      </c>
      <c r="F234" t="s">
        <v>5871</v>
      </c>
      <c r="G234" t="s">
        <v>5872</v>
      </c>
      <c r="H234" t="s">
        <v>5873</v>
      </c>
      <c r="I234" t="s">
        <v>5874</v>
      </c>
      <c r="J234" t="s">
        <v>900</v>
      </c>
      <c r="K234" t="s">
        <v>575</v>
      </c>
      <c r="L234" t="s">
        <v>576</v>
      </c>
      <c r="M234" t="s">
        <v>2304</v>
      </c>
      <c r="N234" t="s">
        <v>2305</v>
      </c>
      <c r="O234" t="s">
        <v>5875</v>
      </c>
      <c r="P234" t="s">
        <v>5876</v>
      </c>
      <c r="Q234" t="s">
        <v>5877</v>
      </c>
      <c r="R234" t="s">
        <v>5878</v>
      </c>
      <c r="S234" t="s">
        <v>5879</v>
      </c>
      <c r="T234" t="s">
        <v>5880</v>
      </c>
      <c r="U234" t="s">
        <v>5881</v>
      </c>
      <c r="V234" t="s">
        <v>5882</v>
      </c>
    </row>
    <row r="235" spans="1:133" x14ac:dyDescent="0.3">
      <c r="A235" t="s">
        <v>5883</v>
      </c>
      <c r="B235" t="s">
        <v>5884</v>
      </c>
      <c r="C235" t="s">
        <v>5885</v>
      </c>
      <c r="D235" t="s">
        <v>5886</v>
      </c>
      <c r="E235" t="s">
        <v>5887</v>
      </c>
      <c r="F235" t="s">
        <v>5888</v>
      </c>
      <c r="G235" t="s">
        <v>5889</v>
      </c>
      <c r="H235" t="s">
        <v>5890</v>
      </c>
      <c r="I235" t="s">
        <v>5891</v>
      </c>
      <c r="J235" t="s">
        <v>901</v>
      </c>
      <c r="K235" t="s">
        <v>577</v>
      </c>
      <c r="L235" t="s">
        <v>578</v>
      </c>
      <c r="M235" t="s">
        <v>2306</v>
      </c>
      <c r="N235" t="s">
        <v>2307</v>
      </c>
      <c r="O235" t="s">
        <v>5892</v>
      </c>
      <c r="P235" t="s">
        <v>5893</v>
      </c>
      <c r="Q235" t="s">
        <v>5894</v>
      </c>
      <c r="R235" t="s">
        <v>5895</v>
      </c>
      <c r="S235" t="s">
        <v>5896</v>
      </c>
      <c r="T235" t="s">
        <v>5897</v>
      </c>
      <c r="U235" t="s">
        <v>5898</v>
      </c>
      <c r="V235" t="s">
        <v>5899</v>
      </c>
    </row>
    <row r="236" spans="1:133" x14ac:dyDescent="0.3">
      <c r="A236" t="s">
        <v>5900</v>
      </c>
      <c r="B236" t="s">
        <v>5901</v>
      </c>
      <c r="C236" t="s">
        <v>5902</v>
      </c>
      <c r="D236" t="s">
        <v>5903</v>
      </c>
      <c r="E236" t="s">
        <v>5904</v>
      </c>
      <c r="F236" t="s">
        <v>5905</v>
      </c>
      <c r="G236" t="s">
        <v>5906</v>
      </c>
      <c r="H236" t="s">
        <v>5907</v>
      </c>
      <c r="I236" t="s">
        <v>5908</v>
      </c>
      <c r="J236" t="s">
        <v>902</v>
      </c>
      <c r="K236" t="s">
        <v>579</v>
      </c>
      <c r="L236" t="s">
        <v>580</v>
      </c>
      <c r="M236" t="s">
        <v>2308</v>
      </c>
      <c r="N236" t="s">
        <v>2309</v>
      </c>
      <c r="O236" t="s">
        <v>5909</v>
      </c>
      <c r="P236" t="s">
        <v>5910</v>
      </c>
      <c r="Q236" t="s">
        <v>5911</v>
      </c>
      <c r="R236" t="s">
        <v>5912</v>
      </c>
      <c r="S236" t="s">
        <v>5913</v>
      </c>
      <c r="T236" t="s">
        <v>5914</v>
      </c>
      <c r="U236" t="s">
        <v>5915</v>
      </c>
      <c r="V236" t="s">
        <v>5916</v>
      </c>
    </row>
    <row r="237" spans="1:133" x14ac:dyDescent="0.3">
      <c r="A237" t="s">
        <v>5917</v>
      </c>
      <c r="B237" t="s">
        <v>5918</v>
      </c>
      <c r="C237" t="s">
        <v>5919</v>
      </c>
      <c r="D237" t="s">
        <v>5920</v>
      </c>
      <c r="E237" t="s">
        <v>5921</v>
      </c>
      <c r="F237" t="s">
        <v>5922</v>
      </c>
      <c r="G237" t="s">
        <v>5923</v>
      </c>
      <c r="H237" t="s">
        <v>5924</v>
      </c>
      <c r="I237" t="s">
        <v>5925</v>
      </c>
      <c r="J237" t="s">
        <v>903</v>
      </c>
      <c r="K237" t="s">
        <v>581</v>
      </c>
      <c r="L237" t="s">
        <v>582</v>
      </c>
      <c r="M237" t="s">
        <v>2310</v>
      </c>
      <c r="N237" t="s">
        <v>2311</v>
      </c>
      <c r="O237" t="s">
        <v>5926</v>
      </c>
      <c r="P237" t="s">
        <v>5927</v>
      </c>
      <c r="Q237" t="s">
        <v>5928</v>
      </c>
      <c r="R237" t="s">
        <v>5929</v>
      </c>
      <c r="S237" t="s">
        <v>5930</v>
      </c>
      <c r="T237" t="s">
        <v>5931</v>
      </c>
      <c r="U237" t="s">
        <v>5932</v>
      </c>
      <c r="V237" t="s">
        <v>5933</v>
      </c>
    </row>
    <row r="238" spans="1:133" x14ac:dyDescent="0.3">
      <c r="A238" t="s">
        <v>5934</v>
      </c>
      <c r="B238" t="s">
        <v>5935</v>
      </c>
      <c r="C238" t="s">
        <v>5936</v>
      </c>
      <c r="D238" t="s">
        <v>5937</v>
      </c>
      <c r="E238" t="s">
        <v>5938</v>
      </c>
      <c r="F238" t="s">
        <v>5939</v>
      </c>
      <c r="G238" t="s">
        <v>5940</v>
      </c>
      <c r="H238" t="s">
        <v>5941</v>
      </c>
      <c r="I238" t="s">
        <v>5942</v>
      </c>
      <c r="J238" t="s">
        <v>904</v>
      </c>
      <c r="K238" t="s">
        <v>583</v>
      </c>
      <c r="L238" t="s">
        <v>584</v>
      </c>
      <c r="M238" t="s">
        <v>2312</v>
      </c>
      <c r="N238" t="s">
        <v>2313</v>
      </c>
      <c r="O238" t="s">
        <v>5943</v>
      </c>
      <c r="P238" t="s">
        <v>5944</v>
      </c>
      <c r="Q238" t="s">
        <v>5945</v>
      </c>
      <c r="R238" t="s">
        <v>5946</v>
      </c>
      <c r="S238" t="s">
        <v>5947</v>
      </c>
      <c r="T238" t="s">
        <v>5948</v>
      </c>
      <c r="U238" t="s">
        <v>5949</v>
      </c>
      <c r="V238" t="s">
        <v>5950</v>
      </c>
    </row>
    <row r="239" spans="1:133" x14ac:dyDescent="0.3">
      <c r="A239" t="s">
        <v>5951</v>
      </c>
      <c r="B239" t="s">
        <v>5952</v>
      </c>
      <c r="C239" t="s">
        <v>5953</v>
      </c>
      <c r="D239" t="s">
        <v>5954</v>
      </c>
      <c r="E239" t="s">
        <v>5955</v>
      </c>
      <c r="F239" t="s">
        <v>5956</v>
      </c>
      <c r="G239" t="s">
        <v>5957</v>
      </c>
      <c r="H239" t="s">
        <v>5958</v>
      </c>
      <c r="I239" t="s">
        <v>5959</v>
      </c>
      <c r="J239" t="s">
        <v>905</v>
      </c>
      <c r="K239" t="s">
        <v>585</v>
      </c>
      <c r="L239" t="s">
        <v>586</v>
      </c>
      <c r="M239" t="s">
        <v>2314</v>
      </c>
      <c r="N239" t="s">
        <v>2315</v>
      </c>
      <c r="O239" t="s">
        <v>5960</v>
      </c>
      <c r="P239" t="s">
        <v>5961</v>
      </c>
      <c r="Q239" t="s">
        <v>5962</v>
      </c>
      <c r="R239" t="s">
        <v>5963</v>
      </c>
      <c r="S239" t="s">
        <v>5964</v>
      </c>
      <c r="T239" t="s">
        <v>5965</v>
      </c>
      <c r="U239" t="s">
        <v>5966</v>
      </c>
      <c r="V239" t="s">
        <v>5967</v>
      </c>
    </row>
    <row r="240" spans="1:133" x14ac:dyDescent="0.3">
      <c r="A240" t="s">
        <v>5968</v>
      </c>
      <c r="B240" t="s">
        <v>5969</v>
      </c>
      <c r="C240" t="s">
        <v>5970</v>
      </c>
      <c r="D240" t="s">
        <v>5971</v>
      </c>
      <c r="E240" t="s">
        <v>5972</v>
      </c>
      <c r="F240" t="s">
        <v>5973</v>
      </c>
      <c r="G240" t="s">
        <v>5974</v>
      </c>
      <c r="H240" t="s">
        <v>5975</v>
      </c>
      <c r="I240" t="s">
        <v>5976</v>
      </c>
      <c r="J240" t="s">
        <v>906</v>
      </c>
      <c r="K240" t="s">
        <v>587</v>
      </c>
      <c r="L240" t="s">
        <v>588</v>
      </c>
      <c r="M240" t="s">
        <v>2316</v>
      </c>
      <c r="N240" t="s">
        <v>2317</v>
      </c>
      <c r="O240" t="s">
        <v>5977</v>
      </c>
      <c r="P240" t="s">
        <v>5978</v>
      </c>
      <c r="Q240" t="s">
        <v>5979</v>
      </c>
      <c r="R240" t="s">
        <v>5980</v>
      </c>
      <c r="S240" t="s">
        <v>5981</v>
      </c>
      <c r="T240" t="s">
        <v>5982</v>
      </c>
      <c r="U240" t="s">
        <v>5983</v>
      </c>
      <c r="V240" t="s">
        <v>5984</v>
      </c>
    </row>
    <row r="241" spans="1:22" x14ac:dyDescent="0.3">
      <c r="A241" t="s">
        <v>5985</v>
      </c>
      <c r="B241" t="s">
        <v>5986</v>
      </c>
      <c r="C241" t="s">
        <v>5987</v>
      </c>
      <c r="D241" t="s">
        <v>5988</v>
      </c>
      <c r="E241" t="s">
        <v>5989</v>
      </c>
      <c r="F241" t="s">
        <v>5990</v>
      </c>
      <c r="G241" t="s">
        <v>5991</v>
      </c>
      <c r="H241" t="s">
        <v>5992</v>
      </c>
      <c r="I241" t="s">
        <v>5993</v>
      </c>
      <c r="J241" t="s">
        <v>907</v>
      </c>
      <c r="K241" t="s">
        <v>589</v>
      </c>
      <c r="L241" t="s">
        <v>590</v>
      </c>
      <c r="M241" t="s">
        <v>2318</v>
      </c>
      <c r="N241" t="s">
        <v>2319</v>
      </c>
      <c r="O241" t="s">
        <v>5994</v>
      </c>
      <c r="P241" t="s">
        <v>5995</v>
      </c>
      <c r="Q241" t="s">
        <v>5996</v>
      </c>
      <c r="R241" t="s">
        <v>5997</v>
      </c>
      <c r="S241" t="s">
        <v>5998</v>
      </c>
      <c r="T241" t="s">
        <v>5999</v>
      </c>
      <c r="U241" t="s">
        <v>6000</v>
      </c>
      <c r="V241" t="s">
        <v>6001</v>
      </c>
    </row>
    <row r="242" spans="1:22" x14ac:dyDescent="0.3">
      <c r="A242" t="s">
        <v>6002</v>
      </c>
      <c r="B242" t="s">
        <v>6003</v>
      </c>
      <c r="C242" t="s">
        <v>6004</v>
      </c>
      <c r="D242" t="s">
        <v>6005</v>
      </c>
      <c r="E242" t="s">
        <v>6006</v>
      </c>
      <c r="F242" t="s">
        <v>6007</v>
      </c>
      <c r="G242" t="s">
        <v>6008</v>
      </c>
      <c r="H242" t="s">
        <v>6009</v>
      </c>
      <c r="I242" t="s">
        <v>6010</v>
      </c>
      <c r="J242" t="s">
        <v>908</v>
      </c>
      <c r="K242" t="s">
        <v>591</v>
      </c>
      <c r="L242" t="s">
        <v>592</v>
      </c>
      <c r="M242" t="s">
        <v>2320</v>
      </c>
      <c r="N242" t="s">
        <v>2321</v>
      </c>
      <c r="O242" t="s">
        <v>6011</v>
      </c>
      <c r="P242" t="s">
        <v>6012</v>
      </c>
      <c r="Q242" t="s">
        <v>6013</v>
      </c>
      <c r="R242" t="s">
        <v>6014</v>
      </c>
      <c r="S242" t="s">
        <v>6015</v>
      </c>
      <c r="T242" t="s">
        <v>6016</v>
      </c>
      <c r="U242" t="s">
        <v>6017</v>
      </c>
      <c r="V242" t="s">
        <v>6018</v>
      </c>
    </row>
    <row r="243" spans="1:22" x14ac:dyDescent="0.3">
      <c r="A243" t="s">
        <v>6019</v>
      </c>
      <c r="B243" t="s">
        <v>6020</v>
      </c>
      <c r="C243" t="s">
        <v>6021</v>
      </c>
      <c r="D243" t="s">
        <v>6022</v>
      </c>
      <c r="E243" t="s">
        <v>6023</v>
      </c>
      <c r="F243" t="s">
        <v>6024</v>
      </c>
      <c r="G243" t="s">
        <v>6025</v>
      </c>
      <c r="H243" t="s">
        <v>6026</v>
      </c>
      <c r="I243" t="s">
        <v>6027</v>
      </c>
      <c r="J243" t="s">
        <v>909</v>
      </c>
      <c r="K243" t="s">
        <v>593</v>
      </c>
      <c r="L243" t="s">
        <v>594</v>
      </c>
      <c r="M243" t="s">
        <v>2322</v>
      </c>
      <c r="N243" t="s">
        <v>2323</v>
      </c>
      <c r="O243" t="s">
        <v>6028</v>
      </c>
      <c r="P243" t="s">
        <v>6029</v>
      </c>
      <c r="Q243" t="s">
        <v>6030</v>
      </c>
      <c r="R243" t="s">
        <v>6031</v>
      </c>
      <c r="S243" t="s">
        <v>6032</v>
      </c>
      <c r="T243" t="s">
        <v>6033</v>
      </c>
      <c r="U243" t="s">
        <v>6034</v>
      </c>
      <c r="V243" t="s">
        <v>6035</v>
      </c>
    </row>
    <row r="244" spans="1:22" x14ac:dyDescent="0.3">
      <c r="A244" t="s">
        <v>6036</v>
      </c>
      <c r="B244" t="s">
        <v>6037</v>
      </c>
      <c r="C244" t="s">
        <v>6038</v>
      </c>
      <c r="D244" t="s">
        <v>6039</v>
      </c>
      <c r="E244" t="s">
        <v>6040</v>
      </c>
      <c r="F244" t="s">
        <v>6041</v>
      </c>
      <c r="G244" t="s">
        <v>6042</v>
      </c>
      <c r="H244" t="s">
        <v>6043</v>
      </c>
      <c r="I244" t="s">
        <v>6044</v>
      </c>
      <c r="J244" t="s">
        <v>910</v>
      </c>
      <c r="K244" t="s">
        <v>595</v>
      </c>
      <c r="L244" t="s">
        <v>596</v>
      </c>
      <c r="M244" t="s">
        <v>2324</v>
      </c>
      <c r="N244" t="s">
        <v>2325</v>
      </c>
      <c r="O244" t="s">
        <v>6045</v>
      </c>
      <c r="P244" t="s">
        <v>6046</v>
      </c>
      <c r="Q244" t="s">
        <v>6047</v>
      </c>
      <c r="R244" t="s">
        <v>6048</v>
      </c>
      <c r="S244" t="s">
        <v>6049</v>
      </c>
      <c r="T244" t="s">
        <v>6050</v>
      </c>
      <c r="U244" t="s">
        <v>6051</v>
      </c>
      <c r="V244" t="s">
        <v>6052</v>
      </c>
    </row>
    <row r="245" spans="1:22" x14ac:dyDescent="0.3">
      <c r="A245" t="s">
        <v>6053</v>
      </c>
      <c r="B245" t="s">
        <v>6054</v>
      </c>
      <c r="C245" t="s">
        <v>6055</v>
      </c>
      <c r="D245" t="s">
        <v>6056</v>
      </c>
      <c r="E245" t="s">
        <v>6057</v>
      </c>
      <c r="F245" t="s">
        <v>6058</v>
      </c>
      <c r="G245" t="s">
        <v>6059</v>
      </c>
      <c r="H245" t="s">
        <v>6060</v>
      </c>
      <c r="I245" t="s">
        <v>6061</v>
      </c>
      <c r="J245" t="s">
        <v>911</v>
      </c>
      <c r="K245" t="s">
        <v>597</v>
      </c>
      <c r="L245" t="s">
        <v>598</v>
      </c>
      <c r="M245" t="s">
        <v>2326</v>
      </c>
      <c r="N245" t="s">
        <v>2327</v>
      </c>
      <c r="O245" t="s">
        <v>6062</v>
      </c>
      <c r="P245" t="s">
        <v>6063</v>
      </c>
      <c r="Q245" t="s">
        <v>6064</v>
      </c>
      <c r="R245" t="s">
        <v>6065</v>
      </c>
      <c r="S245" t="s">
        <v>6066</v>
      </c>
      <c r="T245" t="s">
        <v>6067</v>
      </c>
      <c r="U245" t="s">
        <v>6068</v>
      </c>
      <c r="V245" t="s">
        <v>6069</v>
      </c>
    </row>
    <row r="246" spans="1:22" x14ac:dyDescent="0.3">
      <c r="A246" t="s">
        <v>6070</v>
      </c>
      <c r="B246" t="s">
        <v>6071</v>
      </c>
      <c r="C246" t="s">
        <v>6072</v>
      </c>
      <c r="D246" t="s">
        <v>6073</v>
      </c>
      <c r="E246" t="s">
        <v>6074</v>
      </c>
      <c r="F246" t="s">
        <v>6075</v>
      </c>
      <c r="G246" t="s">
        <v>6076</v>
      </c>
      <c r="H246" t="s">
        <v>6077</v>
      </c>
      <c r="I246" t="s">
        <v>6078</v>
      </c>
      <c r="J246" t="s">
        <v>912</v>
      </c>
      <c r="K246" t="s">
        <v>599</v>
      </c>
      <c r="L246" t="s">
        <v>600</v>
      </c>
      <c r="M246" t="s">
        <v>2328</v>
      </c>
      <c r="N246" t="s">
        <v>2329</v>
      </c>
      <c r="O246" t="s">
        <v>6079</v>
      </c>
      <c r="P246" t="s">
        <v>6080</v>
      </c>
      <c r="Q246" t="s">
        <v>6081</v>
      </c>
      <c r="R246" t="s">
        <v>6082</v>
      </c>
      <c r="S246" t="s">
        <v>6083</v>
      </c>
      <c r="T246" t="s">
        <v>6084</v>
      </c>
      <c r="U246" t="s">
        <v>6085</v>
      </c>
      <c r="V246" t="s">
        <v>6086</v>
      </c>
    </row>
    <row r="247" spans="1:22" x14ac:dyDescent="0.3">
      <c r="A247" t="s">
        <v>6087</v>
      </c>
      <c r="B247" t="s">
        <v>6088</v>
      </c>
      <c r="C247" t="s">
        <v>6089</v>
      </c>
      <c r="D247" t="s">
        <v>6090</v>
      </c>
      <c r="E247" t="s">
        <v>6091</v>
      </c>
      <c r="F247" t="s">
        <v>6092</v>
      </c>
      <c r="G247" t="s">
        <v>6093</v>
      </c>
      <c r="H247" t="s">
        <v>6094</v>
      </c>
      <c r="I247" t="s">
        <v>6095</v>
      </c>
      <c r="J247" t="s">
        <v>913</v>
      </c>
      <c r="K247" t="s">
        <v>601</v>
      </c>
      <c r="L247" t="s">
        <v>602</v>
      </c>
      <c r="M247" t="s">
        <v>2330</v>
      </c>
      <c r="N247" t="s">
        <v>2331</v>
      </c>
      <c r="O247" t="s">
        <v>6096</v>
      </c>
      <c r="P247" t="s">
        <v>6097</v>
      </c>
      <c r="Q247" t="s">
        <v>6098</v>
      </c>
      <c r="R247" t="s">
        <v>6099</v>
      </c>
      <c r="S247" t="s">
        <v>6100</v>
      </c>
      <c r="T247" t="s">
        <v>6101</v>
      </c>
      <c r="U247" t="s">
        <v>6102</v>
      </c>
      <c r="V247" t="s">
        <v>6103</v>
      </c>
    </row>
    <row r="248" spans="1:22" x14ac:dyDescent="0.3">
      <c r="A248" t="s">
        <v>6104</v>
      </c>
      <c r="B248" t="s">
        <v>6105</v>
      </c>
      <c r="C248" t="s">
        <v>6106</v>
      </c>
      <c r="D248" t="s">
        <v>6107</v>
      </c>
      <c r="E248" t="s">
        <v>6108</v>
      </c>
      <c r="F248" t="s">
        <v>6109</v>
      </c>
      <c r="G248" t="s">
        <v>6110</v>
      </c>
      <c r="H248" t="s">
        <v>6111</v>
      </c>
      <c r="I248" t="s">
        <v>6112</v>
      </c>
      <c r="J248" t="s">
        <v>914</v>
      </c>
      <c r="K248" t="s">
        <v>603</v>
      </c>
      <c r="L248" t="s">
        <v>604</v>
      </c>
      <c r="M248" t="s">
        <v>2332</v>
      </c>
      <c r="N248" t="s">
        <v>2333</v>
      </c>
      <c r="O248" t="s">
        <v>6113</v>
      </c>
      <c r="P248" t="s">
        <v>6114</v>
      </c>
      <c r="Q248" t="s">
        <v>6115</v>
      </c>
      <c r="R248" t="s">
        <v>6116</v>
      </c>
      <c r="S248" t="s">
        <v>6117</v>
      </c>
      <c r="T248" t="s">
        <v>6118</v>
      </c>
      <c r="U248" t="s">
        <v>6119</v>
      </c>
      <c r="V248" t="s">
        <v>6120</v>
      </c>
    </row>
    <row r="249" spans="1:22" x14ac:dyDescent="0.3">
      <c r="A249" t="s">
        <v>6121</v>
      </c>
      <c r="B249" t="s">
        <v>6122</v>
      </c>
      <c r="C249" t="s">
        <v>6123</v>
      </c>
      <c r="D249" t="s">
        <v>6124</v>
      </c>
      <c r="E249" t="s">
        <v>6125</v>
      </c>
      <c r="F249" t="s">
        <v>6126</v>
      </c>
      <c r="G249" t="s">
        <v>6127</v>
      </c>
      <c r="H249" t="s">
        <v>6128</v>
      </c>
      <c r="I249" t="s">
        <v>6129</v>
      </c>
      <c r="J249" t="s">
        <v>915</v>
      </c>
      <c r="K249" t="s">
        <v>605</v>
      </c>
      <c r="L249" t="s">
        <v>606</v>
      </c>
      <c r="M249" t="s">
        <v>2334</v>
      </c>
      <c r="N249" t="s">
        <v>2335</v>
      </c>
      <c r="O249" t="s">
        <v>6130</v>
      </c>
      <c r="P249" t="s">
        <v>6131</v>
      </c>
      <c r="Q249" t="s">
        <v>6132</v>
      </c>
      <c r="R249" t="s">
        <v>6133</v>
      </c>
      <c r="S249" t="s">
        <v>6134</v>
      </c>
      <c r="T249" t="s">
        <v>6135</v>
      </c>
      <c r="U249" t="s">
        <v>6136</v>
      </c>
      <c r="V249" t="s">
        <v>6137</v>
      </c>
    </row>
    <row r="250" spans="1:22" x14ac:dyDescent="0.3">
      <c r="A250" t="s">
        <v>6138</v>
      </c>
      <c r="B250" t="s">
        <v>6139</v>
      </c>
      <c r="C250" t="s">
        <v>6140</v>
      </c>
      <c r="D250" t="s">
        <v>6141</v>
      </c>
      <c r="E250" t="s">
        <v>6142</v>
      </c>
      <c r="F250" t="s">
        <v>6143</v>
      </c>
      <c r="G250" t="s">
        <v>6144</v>
      </c>
      <c r="H250" t="s">
        <v>6145</v>
      </c>
      <c r="I250" t="s">
        <v>6146</v>
      </c>
      <c r="J250" t="s">
        <v>916</v>
      </c>
      <c r="K250" t="s">
        <v>607</v>
      </c>
      <c r="L250" t="s">
        <v>608</v>
      </c>
      <c r="M250" t="s">
        <v>2336</v>
      </c>
      <c r="N250" t="s">
        <v>2337</v>
      </c>
      <c r="O250" t="s">
        <v>6147</v>
      </c>
      <c r="P250" t="s">
        <v>6148</v>
      </c>
      <c r="Q250" t="s">
        <v>6149</v>
      </c>
      <c r="R250" t="s">
        <v>6150</v>
      </c>
      <c r="S250" t="s">
        <v>6151</v>
      </c>
      <c r="T250" t="s">
        <v>6152</v>
      </c>
      <c r="U250" t="s">
        <v>6153</v>
      </c>
      <c r="V250" t="s">
        <v>6154</v>
      </c>
    </row>
    <row r="251" spans="1:22" x14ac:dyDescent="0.3">
      <c r="A251" t="s">
        <v>6155</v>
      </c>
      <c r="B251" t="s">
        <v>6156</v>
      </c>
      <c r="C251" t="s">
        <v>6157</v>
      </c>
      <c r="D251" t="s">
        <v>6158</v>
      </c>
      <c r="E251" t="s">
        <v>6159</v>
      </c>
      <c r="F251" t="s">
        <v>6160</v>
      </c>
      <c r="G251" t="s">
        <v>6161</v>
      </c>
      <c r="H251" t="s">
        <v>6162</v>
      </c>
      <c r="I251" t="s">
        <v>6163</v>
      </c>
      <c r="J251" t="s">
        <v>6164</v>
      </c>
      <c r="K251" t="s">
        <v>6165</v>
      </c>
      <c r="L251" t="s">
        <v>6166</v>
      </c>
      <c r="M251" t="s">
        <v>6167</v>
      </c>
      <c r="N251" t="s">
        <v>6168</v>
      </c>
      <c r="O251" t="s">
        <v>6169</v>
      </c>
      <c r="P251" t="s">
        <v>6170</v>
      </c>
      <c r="Q251" t="s">
        <v>6171</v>
      </c>
      <c r="R251" t="s">
        <v>6172</v>
      </c>
      <c r="S251" t="s">
        <v>6173</v>
      </c>
      <c r="T251" t="s">
        <v>6174</v>
      </c>
      <c r="U251" t="s">
        <v>6175</v>
      </c>
      <c r="V251" t="s">
        <v>6176</v>
      </c>
    </row>
    <row r="252" spans="1:22" x14ac:dyDescent="0.3">
      <c r="A252" t="s">
        <v>6177</v>
      </c>
      <c r="B252" t="s">
        <v>6178</v>
      </c>
      <c r="C252" t="s">
        <v>6179</v>
      </c>
      <c r="D252" t="s">
        <v>6180</v>
      </c>
      <c r="E252" t="s">
        <v>6181</v>
      </c>
      <c r="F252" t="s">
        <v>6182</v>
      </c>
      <c r="G252" t="s">
        <v>6183</v>
      </c>
      <c r="H252" t="s">
        <v>6184</v>
      </c>
      <c r="I252" t="s">
        <v>6185</v>
      </c>
      <c r="J252" t="s">
        <v>6186</v>
      </c>
      <c r="K252" t="s">
        <v>6187</v>
      </c>
      <c r="L252" t="s">
        <v>6188</v>
      </c>
      <c r="M252" t="s">
        <v>6189</v>
      </c>
      <c r="N252" t="s">
        <v>6190</v>
      </c>
      <c r="O252" t="s">
        <v>6191</v>
      </c>
      <c r="P252" t="s">
        <v>6192</v>
      </c>
      <c r="Q252" t="s">
        <v>6193</v>
      </c>
      <c r="R252" t="s">
        <v>6194</v>
      </c>
      <c r="S252" t="s">
        <v>6195</v>
      </c>
      <c r="T252" t="s">
        <v>6196</v>
      </c>
      <c r="U252" t="s">
        <v>6197</v>
      </c>
      <c r="V252" t="s">
        <v>6198</v>
      </c>
    </row>
    <row r="253" spans="1:22" x14ac:dyDescent="0.3">
      <c r="A253" t="s">
        <v>6199</v>
      </c>
      <c r="B253" t="s">
        <v>6200</v>
      </c>
      <c r="C253" t="s">
        <v>6201</v>
      </c>
      <c r="D253" t="s">
        <v>6202</v>
      </c>
      <c r="E253" t="s">
        <v>6203</v>
      </c>
      <c r="F253" t="s">
        <v>6204</v>
      </c>
      <c r="G253" t="s">
        <v>6205</v>
      </c>
      <c r="H253" t="s">
        <v>6206</v>
      </c>
      <c r="I253" t="s">
        <v>6207</v>
      </c>
      <c r="J253" t="s">
        <v>6208</v>
      </c>
      <c r="K253" t="s">
        <v>6209</v>
      </c>
      <c r="L253" t="s">
        <v>6210</v>
      </c>
      <c r="M253" t="s">
        <v>6211</v>
      </c>
      <c r="N253" t="s">
        <v>6212</v>
      </c>
      <c r="O253" t="s">
        <v>6213</v>
      </c>
      <c r="P253" t="s">
        <v>6214</v>
      </c>
      <c r="Q253" t="s">
        <v>6215</v>
      </c>
      <c r="R253" t="s">
        <v>6216</v>
      </c>
      <c r="S253" t="s">
        <v>6217</v>
      </c>
      <c r="T253" t="s">
        <v>6218</v>
      </c>
      <c r="U253" t="s">
        <v>6219</v>
      </c>
      <c r="V253" t="s">
        <v>6220</v>
      </c>
    </row>
    <row r="254" spans="1:22" x14ac:dyDescent="0.3">
      <c r="A254" t="s">
        <v>6221</v>
      </c>
      <c r="B254" t="s">
        <v>6222</v>
      </c>
      <c r="C254" t="s">
        <v>6223</v>
      </c>
      <c r="D254" t="s">
        <v>6224</v>
      </c>
      <c r="E254" t="s">
        <v>6225</v>
      </c>
      <c r="F254" t="s">
        <v>6226</v>
      </c>
      <c r="G254" t="s">
        <v>6227</v>
      </c>
      <c r="H254" t="s">
        <v>6228</v>
      </c>
      <c r="I254" t="s">
        <v>6229</v>
      </c>
      <c r="J254" t="s">
        <v>6230</v>
      </c>
      <c r="K254" t="s">
        <v>6231</v>
      </c>
      <c r="L254" t="s">
        <v>6232</v>
      </c>
      <c r="M254" t="s">
        <v>6233</v>
      </c>
      <c r="N254" t="s">
        <v>6234</v>
      </c>
      <c r="O254" t="s">
        <v>6235</v>
      </c>
      <c r="P254" t="s">
        <v>6236</v>
      </c>
      <c r="Q254" t="s">
        <v>6237</v>
      </c>
      <c r="R254" t="s">
        <v>6238</v>
      </c>
      <c r="S254" t="s">
        <v>6239</v>
      </c>
      <c r="T254" t="s">
        <v>6240</v>
      </c>
      <c r="U254" t="s">
        <v>6241</v>
      </c>
      <c r="V254" t="s">
        <v>6242</v>
      </c>
    </row>
    <row r="255" spans="1:22" x14ac:dyDescent="0.3">
      <c r="A255" t="s">
        <v>6243</v>
      </c>
      <c r="B255" t="s">
        <v>6244</v>
      </c>
      <c r="C255" t="s">
        <v>6245</v>
      </c>
      <c r="D255" t="s">
        <v>6246</v>
      </c>
      <c r="E255" t="s">
        <v>6247</v>
      </c>
      <c r="F255" t="s">
        <v>6248</v>
      </c>
      <c r="G255" t="s">
        <v>6249</v>
      </c>
      <c r="H255" t="s">
        <v>6250</v>
      </c>
      <c r="I255" t="s">
        <v>6251</v>
      </c>
      <c r="J255" t="s">
        <v>6252</v>
      </c>
      <c r="K255" t="s">
        <v>6253</v>
      </c>
      <c r="L255" t="s">
        <v>6254</v>
      </c>
      <c r="M255" t="s">
        <v>6255</v>
      </c>
      <c r="N255" t="s">
        <v>6256</v>
      </c>
      <c r="O255" t="s">
        <v>6257</v>
      </c>
      <c r="P255" t="s">
        <v>6258</v>
      </c>
      <c r="Q255" t="s">
        <v>6259</v>
      </c>
      <c r="R255" t="s">
        <v>6260</v>
      </c>
      <c r="S255" t="s">
        <v>6261</v>
      </c>
      <c r="T255" t="s">
        <v>6262</v>
      </c>
      <c r="U255" t="s">
        <v>6263</v>
      </c>
      <c r="V255" t="s">
        <v>6264</v>
      </c>
    </row>
    <row r="256" spans="1:22" x14ac:dyDescent="0.3">
      <c r="A256" t="s">
        <v>6265</v>
      </c>
      <c r="B256" t="s">
        <v>6266</v>
      </c>
      <c r="C256" t="s">
        <v>6267</v>
      </c>
      <c r="D256" t="s">
        <v>6268</v>
      </c>
      <c r="E256" t="s">
        <v>6269</v>
      </c>
      <c r="F256" t="s">
        <v>6270</v>
      </c>
      <c r="G256" t="s">
        <v>6271</v>
      </c>
      <c r="H256" t="s">
        <v>6272</v>
      </c>
      <c r="I256" t="s">
        <v>6273</v>
      </c>
      <c r="J256" t="s">
        <v>6274</v>
      </c>
      <c r="K256" t="s">
        <v>6275</v>
      </c>
      <c r="L256" t="s">
        <v>6276</v>
      </c>
      <c r="M256" t="s">
        <v>6277</v>
      </c>
      <c r="N256" t="s">
        <v>6278</v>
      </c>
      <c r="O256" t="s">
        <v>6279</v>
      </c>
      <c r="P256" t="s">
        <v>6280</v>
      </c>
      <c r="Q256" t="s">
        <v>6281</v>
      </c>
      <c r="R256" t="s">
        <v>6282</v>
      </c>
      <c r="S256" t="s">
        <v>6283</v>
      </c>
      <c r="T256" t="s">
        <v>6284</v>
      </c>
      <c r="U256" t="s">
        <v>6285</v>
      </c>
      <c r="V256" t="s">
        <v>6286</v>
      </c>
    </row>
    <row r="257" spans="1:22" x14ac:dyDescent="0.3">
      <c r="A257" t="s">
        <v>6287</v>
      </c>
      <c r="B257" t="s">
        <v>6288</v>
      </c>
      <c r="C257" t="s">
        <v>6289</v>
      </c>
      <c r="D257" t="s">
        <v>6290</v>
      </c>
      <c r="E257" t="s">
        <v>6291</v>
      </c>
      <c r="F257" t="s">
        <v>6292</v>
      </c>
      <c r="G257" t="s">
        <v>6293</v>
      </c>
      <c r="H257" t="s">
        <v>6294</v>
      </c>
      <c r="I257" t="s">
        <v>6295</v>
      </c>
      <c r="J257" t="s">
        <v>6296</v>
      </c>
      <c r="K257" t="s">
        <v>6297</v>
      </c>
      <c r="L257" t="s">
        <v>6298</v>
      </c>
      <c r="M257" t="s">
        <v>6299</v>
      </c>
      <c r="N257" t="s">
        <v>6300</v>
      </c>
      <c r="O257" t="s">
        <v>6301</v>
      </c>
      <c r="P257" t="s">
        <v>6302</v>
      </c>
      <c r="Q257" t="s">
        <v>6303</v>
      </c>
      <c r="R257" t="s">
        <v>6304</v>
      </c>
      <c r="S257" t="s">
        <v>6305</v>
      </c>
      <c r="T257" t="s">
        <v>6306</v>
      </c>
      <c r="U257" t="s">
        <v>6307</v>
      </c>
      <c r="V257" t="s">
        <v>6308</v>
      </c>
    </row>
    <row r="258" spans="1:22" x14ac:dyDescent="0.3">
      <c r="A258" t="s">
        <v>6309</v>
      </c>
      <c r="B258" t="s">
        <v>6310</v>
      </c>
      <c r="C258" t="s">
        <v>6311</v>
      </c>
      <c r="D258" t="s">
        <v>6312</v>
      </c>
      <c r="E258" t="s">
        <v>6313</v>
      </c>
      <c r="F258" t="s">
        <v>6314</v>
      </c>
      <c r="G258" t="s">
        <v>6315</v>
      </c>
      <c r="H258" t="s">
        <v>6316</v>
      </c>
      <c r="I258" t="s">
        <v>6317</v>
      </c>
      <c r="J258" t="s">
        <v>6318</v>
      </c>
      <c r="K258" t="s">
        <v>6319</v>
      </c>
      <c r="L258" t="s">
        <v>6320</v>
      </c>
      <c r="M258" t="s">
        <v>6321</v>
      </c>
      <c r="N258" t="s">
        <v>6322</v>
      </c>
      <c r="O258" t="s">
        <v>6323</v>
      </c>
      <c r="P258" t="s">
        <v>6324</v>
      </c>
      <c r="Q258" t="s">
        <v>6325</v>
      </c>
      <c r="R258" t="s">
        <v>6326</v>
      </c>
      <c r="S258" t="s">
        <v>6327</v>
      </c>
      <c r="T258" t="s">
        <v>6328</v>
      </c>
      <c r="U258" t="s">
        <v>6329</v>
      </c>
      <c r="V258" t="s">
        <v>6330</v>
      </c>
    </row>
    <row r="259" spans="1:22" x14ac:dyDescent="0.3">
      <c r="A259" t="s">
        <v>6331</v>
      </c>
      <c r="B259" t="s">
        <v>6332</v>
      </c>
      <c r="C259" t="s">
        <v>6333</v>
      </c>
      <c r="D259" t="s">
        <v>6334</v>
      </c>
      <c r="E259" t="s">
        <v>6335</v>
      </c>
      <c r="F259" t="s">
        <v>6336</v>
      </c>
      <c r="G259" t="s">
        <v>6337</v>
      </c>
      <c r="H259" t="s">
        <v>6338</v>
      </c>
      <c r="I259" t="s">
        <v>6339</v>
      </c>
      <c r="J259" t="s">
        <v>6340</v>
      </c>
      <c r="K259" t="s">
        <v>6341</v>
      </c>
      <c r="L259" t="s">
        <v>6342</v>
      </c>
      <c r="M259" t="s">
        <v>6343</v>
      </c>
      <c r="N259" t="s">
        <v>6344</v>
      </c>
      <c r="O259" t="s">
        <v>6345</v>
      </c>
      <c r="P259" t="s">
        <v>6346</v>
      </c>
      <c r="Q259" t="s">
        <v>6347</v>
      </c>
      <c r="R259" t="s">
        <v>6348</v>
      </c>
      <c r="S259" t="s">
        <v>6349</v>
      </c>
      <c r="T259" t="s">
        <v>6350</v>
      </c>
      <c r="U259" t="s">
        <v>6351</v>
      </c>
      <c r="V259" t="s">
        <v>6352</v>
      </c>
    </row>
    <row r="260" spans="1:22" x14ac:dyDescent="0.3">
      <c r="A260" t="s">
        <v>6353</v>
      </c>
      <c r="B260" t="s">
        <v>6354</v>
      </c>
      <c r="C260" t="s">
        <v>6355</v>
      </c>
      <c r="D260" t="s">
        <v>6356</v>
      </c>
      <c r="E260" t="s">
        <v>6357</v>
      </c>
      <c r="F260" t="s">
        <v>6358</v>
      </c>
      <c r="G260" t="s">
        <v>6359</v>
      </c>
      <c r="H260" t="s">
        <v>6360</v>
      </c>
      <c r="I260" t="s">
        <v>6361</v>
      </c>
      <c r="J260" t="s">
        <v>6362</v>
      </c>
      <c r="K260" t="s">
        <v>6363</v>
      </c>
      <c r="L260" t="s">
        <v>6364</v>
      </c>
      <c r="M260" t="s">
        <v>6365</v>
      </c>
      <c r="N260" t="s">
        <v>6366</v>
      </c>
      <c r="O260" t="s">
        <v>6367</v>
      </c>
      <c r="P260" t="s">
        <v>6368</v>
      </c>
      <c r="Q260" t="s">
        <v>6369</v>
      </c>
      <c r="R260" t="s">
        <v>6370</v>
      </c>
      <c r="S260" t="s">
        <v>6371</v>
      </c>
      <c r="T260" t="s">
        <v>6372</v>
      </c>
      <c r="U260" t="s">
        <v>6373</v>
      </c>
      <c r="V260" t="s">
        <v>6374</v>
      </c>
    </row>
    <row r="261" spans="1:22" x14ac:dyDescent="0.3">
      <c r="A261" t="s">
        <v>6375</v>
      </c>
      <c r="B261" t="s">
        <v>6376</v>
      </c>
      <c r="C261" t="s">
        <v>6377</v>
      </c>
      <c r="D261" t="s">
        <v>6378</v>
      </c>
      <c r="E261" t="s">
        <v>6379</v>
      </c>
      <c r="F261" t="s">
        <v>6380</v>
      </c>
      <c r="G261" t="s">
        <v>6381</v>
      </c>
      <c r="H261" t="s">
        <v>6382</v>
      </c>
      <c r="I261" t="s">
        <v>6383</v>
      </c>
      <c r="J261" t="s">
        <v>6384</v>
      </c>
      <c r="K261" t="s">
        <v>6385</v>
      </c>
      <c r="L261" t="s">
        <v>6386</v>
      </c>
      <c r="M261" t="s">
        <v>6387</v>
      </c>
      <c r="N261" t="s">
        <v>6388</v>
      </c>
      <c r="O261" t="s">
        <v>6389</v>
      </c>
      <c r="P261" t="s">
        <v>6390</v>
      </c>
      <c r="Q261" t="s">
        <v>6391</v>
      </c>
      <c r="R261" t="s">
        <v>6392</v>
      </c>
      <c r="S261" t="s">
        <v>6393</v>
      </c>
      <c r="T261" t="s">
        <v>6394</v>
      </c>
      <c r="U261" t="s">
        <v>6395</v>
      </c>
      <c r="V261" t="s">
        <v>6396</v>
      </c>
    </row>
    <row r="262" spans="1:22" x14ac:dyDescent="0.3">
      <c r="A262" t="s">
        <v>6397</v>
      </c>
      <c r="B262" t="s">
        <v>6398</v>
      </c>
      <c r="C262" t="s">
        <v>6399</v>
      </c>
      <c r="D262" t="s">
        <v>6400</v>
      </c>
      <c r="E262" t="s">
        <v>6401</v>
      </c>
      <c r="F262" t="s">
        <v>6402</v>
      </c>
      <c r="G262" t="s">
        <v>6403</v>
      </c>
      <c r="H262" t="s">
        <v>6404</v>
      </c>
      <c r="I262" t="s">
        <v>6405</v>
      </c>
      <c r="J262" t="s">
        <v>6406</v>
      </c>
      <c r="K262" t="s">
        <v>6407</v>
      </c>
      <c r="L262" t="s">
        <v>6408</v>
      </c>
      <c r="M262" t="s">
        <v>6409</v>
      </c>
      <c r="N262" t="s">
        <v>6410</v>
      </c>
      <c r="O262" t="s">
        <v>6411</v>
      </c>
      <c r="P262" t="s">
        <v>6412</v>
      </c>
      <c r="Q262" t="s">
        <v>6413</v>
      </c>
      <c r="R262" t="s">
        <v>6414</v>
      </c>
      <c r="S262" t="s">
        <v>6415</v>
      </c>
      <c r="T262" t="s">
        <v>6416</v>
      </c>
      <c r="U262" t="s">
        <v>6417</v>
      </c>
      <c r="V262" t="s">
        <v>6418</v>
      </c>
    </row>
    <row r="263" spans="1:22" x14ac:dyDescent="0.3">
      <c r="A263" t="s">
        <v>6419</v>
      </c>
      <c r="B263" t="s">
        <v>6420</v>
      </c>
      <c r="C263" t="s">
        <v>6421</v>
      </c>
      <c r="D263" t="s">
        <v>6422</v>
      </c>
      <c r="E263" t="s">
        <v>6423</v>
      </c>
      <c r="F263" t="s">
        <v>6424</v>
      </c>
      <c r="G263" t="s">
        <v>6425</v>
      </c>
      <c r="H263" t="s">
        <v>6426</v>
      </c>
      <c r="I263" t="s">
        <v>6427</v>
      </c>
      <c r="J263" t="s">
        <v>6428</v>
      </c>
      <c r="K263" t="s">
        <v>6429</v>
      </c>
      <c r="L263" t="s">
        <v>6430</v>
      </c>
      <c r="M263" t="s">
        <v>6431</v>
      </c>
      <c r="N263" t="s">
        <v>6432</v>
      </c>
      <c r="O263" t="s">
        <v>6433</v>
      </c>
      <c r="P263" t="s">
        <v>6434</v>
      </c>
      <c r="Q263" t="s">
        <v>6435</v>
      </c>
      <c r="R263" t="s">
        <v>6436</v>
      </c>
      <c r="S263" t="s">
        <v>6437</v>
      </c>
      <c r="T263" t="s">
        <v>6438</v>
      </c>
      <c r="U263" t="s">
        <v>6439</v>
      </c>
      <c r="V263" t="s">
        <v>6440</v>
      </c>
    </row>
    <row r="264" spans="1:22" x14ac:dyDescent="0.3">
      <c r="A264" t="s">
        <v>6441</v>
      </c>
      <c r="B264" t="s">
        <v>6442</v>
      </c>
      <c r="C264" t="s">
        <v>6443</v>
      </c>
      <c r="D264" t="s">
        <v>6444</v>
      </c>
      <c r="E264" t="s">
        <v>6445</v>
      </c>
      <c r="F264" t="s">
        <v>6446</v>
      </c>
      <c r="G264" t="s">
        <v>6447</v>
      </c>
      <c r="H264" t="s">
        <v>6448</v>
      </c>
      <c r="I264" t="s">
        <v>6449</v>
      </c>
      <c r="J264" t="s">
        <v>6450</v>
      </c>
      <c r="K264" t="s">
        <v>6451</v>
      </c>
      <c r="L264" t="s">
        <v>6452</v>
      </c>
      <c r="M264" t="s">
        <v>6453</v>
      </c>
      <c r="N264" t="s">
        <v>6454</v>
      </c>
      <c r="O264" t="s">
        <v>6455</v>
      </c>
      <c r="P264" t="s">
        <v>6456</v>
      </c>
      <c r="Q264" t="s">
        <v>6457</v>
      </c>
      <c r="R264" t="s">
        <v>6458</v>
      </c>
      <c r="S264" t="s">
        <v>6459</v>
      </c>
      <c r="T264" t="s">
        <v>6460</v>
      </c>
      <c r="U264" t="s">
        <v>6461</v>
      </c>
      <c r="V264" t="s">
        <v>6462</v>
      </c>
    </row>
    <row r="265" spans="1:22" x14ac:dyDescent="0.3">
      <c r="A265" t="s">
        <v>6463</v>
      </c>
      <c r="B265" t="s">
        <v>6464</v>
      </c>
      <c r="C265" t="s">
        <v>6465</v>
      </c>
      <c r="D265" t="s">
        <v>6466</v>
      </c>
      <c r="E265" t="s">
        <v>6467</v>
      </c>
      <c r="F265" t="s">
        <v>6468</v>
      </c>
      <c r="G265" t="s">
        <v>6469</v>
      </c>
      <c r="H265" t="s">
        <v>6470</v>
      </c>
      <c r="I265" t="s">
        <v>6471</v>
      </c>
      <c r="J265" t="s">
        <v>6472</v>
      </c>
      <c r="K265" t="s">
        <v>6473</v>
      </c>
      <c r="L265" t="s">
        <v>6474</v>
      </c>
      <c r="M265" t="s">
        <v>6475</v>
      </c>
      <c r="N265" t="s">
        <v>6476</v>
      </c>
      <c r="O265" t="s">
        <v>6477</v>
      </c>
      <c r="P265" t="s">
        <v>6478</v>
      </c>
      <c r="Q265" t="s">
        <v>6479</v>
      </c>
      <c r="R265" t="s">
        <v>6480</v>
      </c>
      <c r="S265" t="s">
        <v>6481</v>
      </c>
      <c r="T265" t="s">
        <v>6482</v>
      </c>
      <c r="U265" t="s">
        <v>6483</v>
      </c>
      <c r="V265" t="s">
        <v>6484</v>
      </c>
    </row>
    <row r="266" spans="1:22" x14ac:dyDescent="0.3">
      <c r="A266" t="s">
        <v>6485</v>
      </c>
      <c r="B266" t="s">
        <v>6486</v>
      </c>
      <c r="C266" t="s">
        <v>6487</v>
      </c>
      <c r="D266" t="s">
        <v>6488</v>
      </c>
      <c r="E266" t="s">
        <v>6489</v>
      </c>
      <c r="F266" t="s">
        <v>6490</v>
      </c>
      <c r="G266" t="s">
        <v>6491</v>
      </c>
      <c r="H266" t="s">
        <v>6492</v>
      </c>
      <c r="I266" t="s">
        <v>6493</v>
      </c>
      <c r="J266" t="s">
        <v>6494</v>
      </c>
      <c r="K266" t="s">
        <v>6495</v>
      </c>
      <c r="L266" t="s">
        <v>6496</v>
      </c>
      <c r="M266" t="s">
        <v>6497</v>
      </c>
      <c r="N266" t="s">
        <v>6498</v>
      </c>
      <c r="O266" t="s">
        <v>6499</v>
      </c>
      <c r="P266" t="s">
        <v>6500</v>
      </c>
      <c r="Q266" t="s">
        <v>6501</v>
      </c>
      <c r="R266" t="s">
        <v>6502</v>
      </c>
      <c r="S266" t="s">
        <v>6503</v>
      </c>
      <c r="T266" t="s">
        <v>6504</v>
      </c>
      <c r="U266" t="s">
        <v>6505</v>
      </c>
      <c r="V266" t="s">
        <v>6506</v>
      </c>
    </row>
    <row r="267" spans="1:22" x14ac:dyDescent="0.3">
      <c r="A267" t="s">
        <v>6507</v>
      </c>
      <c r="B267" t="s">
        <v>6508</v>
      </c>
      <c r="C267" t="s">
        <v>6509</v>
      </c>
      <c r="D267" t="s">
        <v>6510</v>
      </c>
      <c r="E267" t="s">
        <v>6511</v>
      </c>
      <c r="F267" t="s">
        <v>6512</v>
      </c>
      <c r="G267" t="s">
        <v>6513</v>
      </c>
      <c r="H267" t="s">
        <v>6514</v>
      </c>
      <c r="I267" t="s">
        <v>6515</v>
      </c>
      <c r="J267" t="s">
        <v>6516</v>
      </c>
      <c r="K267" t="s">
        <v>6517</v>
      </c>
      <c r="L267" t="s">
        <v>6518</v>
      </c>
      <c r="M267" t="s">
        <v>6519</v>
      </c>
      <c r="N267" t="s">
        <v>6520</v>
      </c>
      <c r="O267" t="s">
        <v>6521</v>
      </c>
      <c r="P267" t="s">
        <v>6522</v>
      </c>
      <c r="Q267" t="s">
        <v>6523</v>
      </c>
      <c r="R267" t="s">
        <v>6524</v>
      </c>
      <c r="S267" t="s">
        <v>6525</v>
      </c>
      <c r="T267" t="s">
        <v>6526</v>
      </c>
      <c r="U267" t="s">
        <v>6527</v>
      </c>
      <c r="V267" t="s">
        <v>6528</v>
      </c>
    </row>
    <row r="268" spans="1:22" x14ac:dyDescent="0.3">
      <c r="A268" t="s">
        <v>6529</v>
      </c>
      <c r="B268" t="s">
        <v>6530</v>
      </c>
      <c r="C268" t="s">
        <v>6531</v>
      </c>
      <c r="D268" t="s">
        <v>6532</v>
      </c>
      <c r="E268" t="s">
        <v>6533</v>
      </c>
      <c r="F268" t="s">
        <v>6534</v>
      </c>
      <c r="G268" t="s">
        <v>6535</v>
      </c>
      <c r="H268" t="s">
        <v>6536</v>
      </c>
      <c r="I268" t="s">
        <v>6537</v>
      </c>
      <c r="J268" t="s">
        <v>6538</v>
      </c>
      <c r="K268" t="s">
        <v>6539</v>
      </c>
      <c r="L268" t="s">
        <v>6540</v>
      </c>
      <c r="M268" t="s">
        <v>6541</v>
      </c>
      <c r="N268" t="s">
        <v>6542</v>
      </c>
      <c r="O268" t="s">
        <v>6543</v>
      </c>
      <c r="P268" t="s">
        <v>6544</v>
      </c>
      <c r="Q268" t="s">
        <v>6545</v>
      </c>
      <c r="R268" t="s">
        <v>6546</v>
      </c>
      <c r="S268" t="s">
        <v>6547</v>
      </c>
      <c r="T268" t="s">
        <v>6548</v>
      </c>
      <c r="U268" t="s">
        <v>6549</v>
      </c>
      <c r="V268" t="s">
        <v>6550</v>
      </c>
    </row>
    <row r="269" spans="1:22" x14ac:dyDescent="0.3">
      <c r="A269" t="s">
        <v>6551</v>
      </c>
      <c r="B269" t="s">
        <v>6552</v>
      </c>
      <c r="C269" t="s">
        <v>6553</v>
      </c>
      <c r="D269" t="s">
        <v>6554</v>
      </c>
      <c r="E269" t="s">
        <v>6555</v>
      </c>
      <c r="F269" t="s">
        <v>6556</v>
      </c>
      <c r="G269" t="s">
        <v>6557</v>
      </c>
      <c r="H269" t="s">
        <v>6558</v>
      </c>
      <c r="I269" t="s">
        <v>6559</v>
      </c>
      <c r="J269" t="s">
        <v>6560</v>
      </c>
      <c r="K269" t="s">
        <v>6561</v>
      </c>
      <c r="L269" t="s">
        <v>6562</v>
      </c>
      <c r="M269" t="s">
        <v>6563</v>
      </c>
      <c r="N269" t="s">
        <v>6564</v>
      </c>
      <c r="O269" t="s">
        <v>6565</v>
      </c>
      <c r="P269" t="s">
        <v>6566</v>
      </c>
      <c r="Q269" t="s">
        <v>6567</v>
      </c>
      <c r="R269" t="s">
        <v>6568</v>
      </c>
      <c r="S269" t="s">
        <v>6569</v>
      </c>
      <c r="T269" t="s">
        <v>6570</v>
      </c>
      <c r="U269" t="s">
        <v>6571</v>
      </c>
      <c r="V269" t="s">
        <v>6572</v>
      </c>
    </row>
    <row r="270" spans="1:22" x14ac:dyDescent="0.3">
      <c r="A270" t="s">
        <v>6573</v>
      </c>
      <c r="B270" t="s">
        <v>6574</v>
      </c>
      <c r="C270" t="s">
        <v>6575</v>
      </c>
      <c r="D270" t="s">
        <v>6576</v>
      </c>
      <c r="E270" t="s">
        <v>6577</v>
      </c>
      <c r="F270" t="s">
        <v>6578</v>
      </c>
      <c r="G270" t="s">
        <v>6579</v>
      </c>
      <c r="H270" t="s">
        <v>6580</v>
      </c>
      <c r="I270" t="s">
        <v>6581</v>
      </c>
      <c r="J270" t="s">
        <v>6582</v>
      </c>
      <c r="K270" t="s">
        <v>6583</v>
      </c>
      <c r="L270" t="s">
        <v>6584</v>
      </c>
      <c r="M270" t="s">
        <v>6585</v>
      </c>
      <c r="N270" t="s">
        <v>6586</v>
      </c>
      <c r="O270" t="s">
        <v>6587</v>
      </c>
      <c r="P270" t="s">
        <v>6588</v>
      </c>
      <c r="Q270" t="s">
        <v>6589</v>
      </c>
      <c r="R270" t="s">
        <v>6590</v>
      </c>
      <c r="S270" t="s">
        <v>6591</v>
      </c>
      <c r="T270" t="s">
        <v>6592</v>
      </c>
      <c r="U270" t="s">
        <v>6593</v>
      </c>
      <c r="V270" t="s">
        <v>6594</v>
      </c>
    </row>
    <row r="271" spans="1:22" x14ac:dyDescent="0.3">
      <c r="A271" t="s">
        <v>6595</v>
      </c>
      <c r="B271" t="s">
        <v>6596</v>
      </c>
      <c r="C271" t="s">
        <v>6597</v>
      </c>
      <c r="D271" t="s">
        <v>6598</v>
      </c>
      <c r="E271" t="s">
        <v>6599</v>
      </c>
      <c r="F271" t="s">
        <v>6600</v>
      </c>
      <c r="G271" t="s">
        <v>6601</v>
      </c>
      <c r="H271" t="s">
        <v>6602</v>
      </c>
      <c r="I271" t="s">
        <v>6603</v>
      </c>
      <c r="J271" t="s">
        <v>6604</v>
      </c>
      <c r="K271" t="s">
        <v>6605</v>
      </c>
      <c r="L271" t="s">
        <v>6606</v>
      </c>
      <c r="M271" t="s">
        <v>6607</v>
      </c>
      <c r="N271" t="s">
        <v>6608</v>
      </c>
      <c r="O271" t="s">
        <v>6609</v>
      </c>
      <c r="P271" t="s">
        <v>6610</v>
      </c>
      <c r="Q271" t="s">
        <v>6611</v>
      </c>
      <c r="R271" t="s">
        <v>6612</v>
      </c>
      <c r="S271" t="s">
        <v>6613</v>
      </c>
      <c r="T271" t="s">
        <v>6614</v>
      </c>
      <c r="U271" t="s">
        <v>6615</v>
      </c>
      <c r="V271" t="s">
        <v>6616</v>
      </c>
    </row>
    <row r="272" spans="1:22" x14ac:dyDescent="0.3">
      <c r="A272" t="s">
        <v>6617</v>
      </c>
      <c r="B272" t="s">
        <v>6618</v>
      </c>
      <c r="C272" t="s">
        <v>6619</v>
      </c>
      <c r="D272" t="s">
        <v>6620</v>
      </c>
      <c r="E272" t="s">
        <v>6621</v>
      </c>
      <c r="F272" t="s">
        <v>6622</v>
      </c>
      <c r="G272" t="s">
        <v>6623</v>
      </c>
      <c r="H272" t="s">
        <v>6624</v>
      </c>
      <c r="I272" t="s">
        <v>6625</v>
      </c>
      <c r="J272" t="s">
        <v>6626</v>
      </c>
      <c r="K272" t="s">
        <v>6627</v>
      </c>
      <c r="L272" t="s">
        <v>6628</v>
      </c>
      <c r="M272" t="s">
        <v>6629</v>
      </c>
      <c r="N272" t="s">
        <v>6630</v>
      </c>
      <c r="O272" t="s">
        <v>6631</v>
      </c>
      <c r="P272" t="s">
        <v>6632</v>
      </c>
      <c r="Q272" t="s">
        <v>6633</v>
      </c>
      <c r="R272" t="s">
        <v>6634</v>
      </c>
      <c r="S272" t="s">
        <v>6635</v>
      </c>
      <c r="T272" t="s">
        <v>6636</v>
      </c>
      <c r="U272" t="s">
        <v>6637</v>
      </c>
      <c r="V272" t="s">
        <v>6638</v>
      </c>
    </row>
    <row r="273" spans="1:22" x14ac:dyDescent="0.3">
      <c r="A273" t="s">
        <v>6639</v>
      </c>
      <c r="B273" t="s">
        <v>6640</v>
      </c>
      <c r="C273" t="s">
        <v>6641</v>
      </c>
      <c r="D273" t="s">
        <v>6642</v>
      </c>
      <c r="E273" t="s">
        <v>6643</v>
      </c>
      <c r="F273" t="s">
        <v>6644</v>
      </c>
      <c r="G273" t="s">
        <v>6645</v>
      </c>
      <c r="H273" t="s">
        <v>6646</v>
      </c>
      <c r="I273" t="s">
        <v>6647</v>
      </c>
      <c r="J273" t="s">
        <v>6648</v>
      </c>
      <c r="K273" t="s">
        <v>6649</v>
      </c>
      <c r="L273" t="s">
        <v>6650</v>
      </c>
      <c r="M273" t="s">
        <v>6651</v>
      </c>
      <c r="N273" t="s">
        <v>6652</v>
      </c>
      <c r="O273" t="s">
        <v>6653</v>
      </c>
      <c r="P273" t="s">
        <v>6654</v>
      </c>
      <c r="Q273" t="s">
        <v>6655</v>
      </c>
      <c r="R273" t="s">
        <v>6656</v>
      </c>
      <c r="S273" t="s">
        <v>6657</v>
      </c>
      <c r="T273" t="s">
        <v>6658</v>
      </c>
      <c r="U273" t="s">
        <v>6659</v>
      </c>
      <c r="V273" t="s">
        <v>6660</v>
      </c>
    </row>
    <row r="274" spans="1:22" x14ac:dyDescent="0.3">
      <c r="A274" t="s">
        <v>6661</v>
      </c>
      <c r="B274" t="s">
        <v>6662</v>
      </c>
      <c r="C274" t="s">
        <v>6663</v>
      </c>
      <c r="D274" t="s">
        <v>6664</v>
      </c>
      <c r="E274" t="s">
        <v>6665</v>
      </c>
      <c r="F274" t="s">
        <v>6666</v>
      </c>
      <c r="G274" t="s">
        <v>6667</v>
      </c>
      <c r="H274" t="s">
        <v>6668</v>
      </c>
      <c r="I274" t="s">
        <v>6669</v>
      </c>
      <c r="J274" t="s">
        <v>6670</v>
      </c>
      <c r="K274" t="s">
        <v>6671</v>
      </c>
      <c r="L274" t="s">
        <v>6672</v>
      </c>
      <c r="M274" t="s">
        <v>6673</v>
      </c>
      <c r="N274" t="s">
        <v>6674</v>
      </c>
      <c r="O274" t="s">
        <v>6675</v>
      </c>
      <c r="P274" t="s">
        <v>6676</v>
      </c>
      <c r="Q274" t="s">
        <v>6677</v>
      </c>
      <c r="R274" t="s">
        <v>6678</v>
      </c>
      <c r="S274" t="s">
        <v>6679</v>
      </c>
      <c r="T274" t="s">
        <v>6680</v>
      </c>
      <c r="U274" t="s">
        <v>6681</v>
      </c>
      <c r="V274" t="s">
        <v>6682</v>
      </c>
    </row>
    <row r="275" spans="1:22" x14ac:dyDescent="0.3">
      <c r="A275" t="s">
        <v>6683</v>
      </c>
      <c r="B275" t="s">
        <v>6684</v>
      </c>
      <c r="C275" t="s">
        <v>6685</v>
      </c>
      <c r="D275" t="s">
        <v>6686</v>
      </c>
      <c r="E275" t="s">
        <v>6687</v>
      </c>
      <c r="F275" t="s">
        <v>6688</v>
      </c>
      <c r="G275" t="s">
        <v>6689</v>
      </c>
      <c r="H275" t="s">
        <v>6690</v>
      </c>
      <c r="I275" t="s">
        <v>6691</v>
      </c>
      <c r="J275" t="s">
        <v>6692</v>
      </c>
      <c r="K275" t="s">
        <v>6693</v>
      </c>
      <c r="L275" t="s">
        <v>6694</v>
      </c>
      <c r="M275" t="s">
        <v>6695</v>
      </c>
      <c r="N275" t="s">
        <v>6696</v>
      </c>
      <c r="O275" t="s">
        <v>6697</v>
      </c>
      <c r="P275" t="s">
        <v>6698</v>
      </c>
      <c r="Q275" t="s">
        <v>6699</v>
      </c>
      <c r="R275" t="s">
        <v>6700</v>
      </c>
      <c r="S275" t="s">
        <v>6701</v>
      </c>
      <c r="T275" t="s">
        <v>6702</v>
      </c>
      <c r="U275" t="s">
        <v>6703</v>
      </c>
      <c r="V275" t="s">
        <v>6704</v>
      </c>
    </row>
    <row r="276" spans="1:22" x14ac:dyDescent="0.3">
      <c r="A276" t="s">
        <v>6705</v>
      </c>
      <c r="B276" t="s">
        <v>6706</v>
      </c>
      <c r="C276" t="s">
        <v>6707</v>
      </c>
      <c r="D276" t="s">
        <v>6708</v>
      </c>
      <c r="E276" t="s">
        <v>6709</v>
      </c>
      <c r="F276" t="s">
        <v>6710</v>
      </c>
      <c r="G276" t="s">
        <v>6711</v>
      </c>
      <c r="H276" t="s">
        <v>6712</v>
      </c>
      <c r="I276" t="s">
        <v>6713</v>
      </c>
      <c r="J276" t="s">
        <v>6714</v>
      </c>
      <c r="K276" t="s">
        <v>6715</v>
      </c>
      <c r="L276" t="s">
        <v>6716</v>
      </c>
      <c r="M276" t="s">
        <v>6717</v>
      </c>
      <c r="N276" t="s">
        <v>6718</v>
      </c>
      <c r="O276" t="s">
        <v>6719</v>
      </c>
      <c r="P276" t="s">
        <v>6720</v>
      </c>
      <c r="Q276" t="s">
        <v>6721</v>
      </c>
      <c r="R276" t="s">
        <v>6722</v>
      </c>
      <c r="S276" t="s">
        <v>6723</v>
      </c>
      <c r="T276" t="s">
        <v>6724</v>
      </c>
      <c r="U276" t="s">
        <v>6725</v>
      </c>
      <c r="V276" t="s">
        <v>6726</v>
      </c>
    </row>
    <row r="277" spans="1:22" x14ac:dyDescent="0.3">
      <c r="A277" t="s">
        <v>6727</v>
      </c>
      <c r="B277" t="s">
        <v>6728</v>
      </c>
      <c r="C277" t="s">
        <v>6729</v>
      </c>
      <c r="D277" t="s">
        <v>6730</v>
      </c>
      <c r="E277" t="s">
        <v>6731</v>
      </c>
      <c r="F277" t="s">
        <v>6732</v>
      </c>
      <c r="G277" t="s">
        <v>6733</v>
      </c>
      <c r="H277" t="s">
        <v>6734</v>
      </c>
      <c r="I277" t="s">
        <v>6735</v>
      </c>
      <c r="J277" t="s">
        <v>6736</v>
      </c>
      <c r="K277" t="s">
        <v>6737</v>
      </c>
      <c r="L277" t="s">
        <v>6738</v>
      </c>
      <c r="M277" t="s">
        <v>6739</v>
      </c>
      <c r="N277" t="s">
        <v>6740</v>
      </c>
      <c r="O277" t="s">
        <v>6741</v>
      </c>
      <c r="P277" t="s">
        <v>6742</v>
      </c>
      <c r="Q277" t="s">
        <v>6743</v>
      </c>
      <c r="R277" t="s">
        <v>6744</v>
      </c>
      <c r="S277" t="s">
        <v>6745</v>
      </c>
      <c r="T277" t="s">
        <v>6746</v>
      </c>
      <c r="U277" t="s">
        <v>6747</v>
      </c>
      <c r="V277" t="s">
        <v>6748</v>
      </c>
    </row>
    <row r="278" spans="1:22" x14ac:dyDescent="0.3">
      <c r="A278" t="s">
        <v>6749</v>
      </c>
      <c r="B278" t="s">
        <v>6750</v>
      </c>
      <c r="C278" t="s">
        <v>6751</v>
      </c>
      <c r="D278" t="s">
        <v>6752</v>
      </c>
      <c r="E278" t="s">
        <v>6753</v>
      </c>
      <c r="F278" t="s">
        <v>6754</v>
      </c>
      <c r="G278" t="s">
        <v>6755</v>
      </c>
      <c r="H278" t="s">
        <v>6756</v>
      </c>
      <c r="I278" t="s">
        <v>6757</v>
      </c>
      <c r="J278" t="s">
        <v>6758</v>
      </c>
      <c r="K278" t="s">
        <v>6759</v>
      </c>
      <c r="L278" t="s">
        <v>6760</v>
      </c>
      <c r="M278" t="s">
        <v>6761</v>
      </c>
      <c r="N278" t="s">
        <v>6762</v>
      </c>
      <c r="O278" t="s">
        <v>6763</v>
      </c>
      <c r="P278" t="s">
        <v>6764</v>
      </c>
      <c r="Q278" t="s">
        <v>6765</v>
      </c>
      <c r="R278" t="s">
        <v>6766</v>
      </c>
      <c r="S278" t="s">
        <v>6767</v>
      </c>
      <c r="T278" t="s">
        <v>6768</v>
      </c>
      <c r="U278" t="s">
        <v>6769</v>
      </c>
      <c r="V278" t="s">
        <v>6770</v>
      </c>
    </row>
    <row r="279" spans="1:22" x14ac:dyDescent="0.3">
      <c r="A279" t="s">
        <v>6771</v>
      </c>
      <c r="B279" t="s">
        <v>6772</v>
      </c>
      <c r="C279" t="s">
        <v>6773</v>
      </c>
      <c r="D279" t="s">
        <v>6774</v>
      </c>
      <c r="E279" t="s">
        <v>6775</v>
      </c>
      <c r="F279" t="s">
        <v>6776</v>
      </c>
      <c r="G279" t="s">
        <v>6777</v>
      </c>
      <c r="H279" t="s">
        <v>6778</v>
      </c>
      <c r="I279" t="s">
        <v>6779</v>
      </c>
      <c r="J279" t="s">
        <v>6780</v>
      </c>
      <c r="K279" t="s">
        <v>6781</v>
      </c>
      <c r="L279" t="s">
        <v>6782</v>
      </c>
      <c r="M279" t="s">
        <v>6783</v>
      </c>
      <c r="N279" t="s">
        <v>6784</v>
      </c>
      <c r="O279" t="s">
        <v>6785</v>
      </c>
      <c r="P279" t="s">
        <v>6786</v>
      </c>
      <c r="Q279" t="s">
        <v>6787</v>
      </c>
      <c r="R279" t="s">
        <v>6788</v>
      </c>
      <c r="S279" t="s">
        <v>6789</v>
      </c>
      <c r="T279" t="s">
        <v>6790</v>
      </c>
      <c r="U279" t="s">
        <v>6791</v>
      </c>
      <c r="V279" t="s">
        <v>6792</v>
      </c>
    </row>
    <row r="280" spans="1:22" x14ac:dyDescent="0.3">
      <c r="A280" t="s">
        <v>6793</v>
      </c>
      <c r="B280" t="s">
        <v>6794</v>
      </c>
      <c r="C280" t="s">
        <v>6795</v>
      </c>
      <c r="D280" t="s">
        <v>6796</v>
      </c>
      <c r="E280" t="s">
        <v>6797</v>
      </c>
      <c r="F280" t="s">
        <v>6798</v>
      </c>
      <c r="G280" t="s">
        <v>6799</v>
      </c>
      <c r="H280" t="s">
        <v>6800</v>
      </c>
      <c r="I280" t="s">
        <v>6801</v>
      </c>
      <c r="J280" t="s">
        <v>6802</v>
      </c>
      <c r="K280" t="s">
        <v>6803</v>
      </c>
      <c r="L280" t="s">
        <v>6804</v>
      </c>
      <c r="M280" t="s">
        <v>6805</v>
      </c>
      <c r="N280" t="s">
        <v>6806</v>
      </c>
      <c r="O280" t="s">
        <v>6807</v>
      </c>
      <c r="P280" t="s">
        <v>6808</v>
      </c>
      <c r="Q280" t="s">
        <v>6809</v>
      </c>
      <c r="R280" t="s">
        <v>6810</v>
      </c>
      <c r="S280" t="s">
        <v>6811</v>
      </c>
      <c r="T280" t="s">
        <v>6812</v>
      </c>
      <c r="U280" t="s">
        <v>6813</v>
      </c>
      <c r="V280" t="s">
        <v>6814</v>
      </c>
    </row>
    <row r="281" spans="1:22" x14ac:dyDescent="0.3">
      <c r="A281" t="s">
        <v>6815</v>
      </c>
      <c r="B281" t="s">
        <v>6816</v>
      </c>
      <c r="C281" t="s">
        <v>6817</v>
      </c>
      <c r="D281" t="s">
        <v>6818</v>
      </c>
      <c r="E281" t="s">
        <v>6819</v>
      </c>
      <c r="F281" t="s">
        <v>6820</v>
      </c>
      <c r="G281" t="s">
        <v>6821</v>
      </c>
      <c r="H281" t="s">
        <v>6822</v>
      </c>
      <c r="I281" t="s">
        <v>6823</v>
      </c>
      <c r="J281" t="s">
        <v>6824</v>
      </c>
      <c r="K281" t="s">
        <v>6825</v>
      </c>
      <c r="L281" t="s">
        <v>6826</v>
      </c>
      <c r="M281" t="s">
        <v>6827</v>
      </c>
      <c r="N281" t="s">
        <v>6828</v>
      </c>
      <c r="O281" t="s">
        <v>6829</v>
      </c>
      <c r="P281" t="s">
        <v>6830</v>
      </c>
      <c r="Q281" t="s">
        <v>6831</v>
      </c>
      <c r="R281" t="s">
        <v>6832</v>
      </c>
      <c r="S281" t="s">
        <v>6833</v>
      </c>
      <c r="T281" t="s">
        <v>6834</v>
      </c>
      <c r="U281" t="s">
        <v>6835</v>
      </c>
      <c r="V281" t="s">
        <v>6836</v>
      </c>
    </row>
    <row r="282" spans="1:22" x14ac:dyDescent="0.3">
      <c r="A282" t="s">
        <v>6837</v>
      </c>
      <c r="B282" t="s">
        <v>6838</v>
      </c>
      <c r="C282" t="s">
        <v>6839</v>
      </c>
      <c r="D282" t="s">
        <v>6840</v>
      </c>
      <c r="E282" t="s">
        <v>6841</v>
      </c>
      <c r="F282" t="s">
        <v>6842</v>
      </c>
      <c r="G282" t="s">
        <v>6843</v>
      </c>
      <c r="H282" t="s">
        <v>6844</v>
      </c>
      <c r="I282" t="s">
        <v>6845</v>
      </c>
      <c r="J282" t="s">
        <v>6846</v>
      </c>
      <c r="K282" t="s">
        <v>6847</v>
      </c>
      <c r="L282" t="s">
        <v>6848</v>
      </c>
      <c r="M282" t="s">
        <v>6849</v>
      </c>
      <c r="N282" t="s">
        <v>6850</v>
      </c>
      <c r="O282" t="s">
        <v>6851</v>
      </c>
      <c r="P282" t="s">
        <v>6852</v>
      </c>
      <c r="Q282" t="s">
        <v>6853</v>
      </c>
      <c r="R282" t="s">
        <v>6854</v>
      </c>
      <c r="S282" t="s">
        <v>6855</v>
      </c>
      <c r="T282" t="s">
        <v>6856</v>
      </c>
      <c r="U282" t="s">
        <v>6857</v>
      </c>
      <c r="V282" t="s">
        <v>6858</v>
      </c>
    </row>
    <row r="283" spans="1:22" x14ac:dyDescent="0.3">
      <c r="A283" t="s">
        <v>6859</v>
      </c>
      <c r="B283" t="s">
        <v>6860</v>
      </c>
      <c r="C283" t="s">
        <v>6861</v>
      </c>
      <c r="D283" t="s">
        <v>6862</v>
      </c>
      <c r="E283" t="s">
        <v>6863</v>
      </c>
      <c r="F283" t="s">
        <v>6864</v>
      </c>
      <c r="G283" t="s">
        <v>6865</v>
      </c>
      <c r="H283" t="s">
        <v>6866</v>
      </c>
      <c r="I283" t="s">
        <v>6867</v>
      </c>
      <c r="J283" t="s">
        <v>6868</v>
      </c>
      <c r="K283" t="s">
        <v>6869</v>
      </c>
      <c r="L283" t="s">
        <v>6870</v>
      </c>
      <c r="M283" t="s">
        <v>6871</v>
      </c>
      <c r="N283" t="s">
        <v>6872</v>
      </c>
      <c r="O283" t="s">
        <v>6873</v>
      </c>
      <c r="P283" t="s">
        <v>6874</v>
      </c>
      <c r="Q283" t="s">
        <v>6875</v>
      </c>
      <c r="R283" t="s">
        <v>6876</v>
      </c>
      <c r="S283" t="s">
        <v>6877</v>
      </c>
      <c r="T283" t="s">
        <v>6878</v>
      </c>
      <c r="U283" t="s">
        <v>6879</v>
      </c>
      <c r="V283" t="s">
        <v>6880</v>
      </c>
    </row>
    <row r="284" spans="1:22" x14ac:dyDescent="0.3">
      <c r="A284" t="s">
        <v>6881</v>
      </c>
      <c r="B284" t="s">
        <v>6882</v>
      </c>
      <c r="C284" t="s">
        <v>6883</v>
      </c>
      <c r="D284" t="s">
        <v>6884</v>
      </c>
      <c r="E284" t="s">
        <v>6885</v>
      </c>
      <c r="F284" t="s">
        <v>6886</v>
      </c>
      <c r="G284" t="s">
        <v>6887</v>
      </c>
      <c r="H284" t="s">
        <v>6888</v>
      </c>
      <c r="I284" t="s">
        <v>6889</v>
      </c>
      <c r="J284" t="s">
        <v>6890</v>
      </c>
      <c r="K284" t="s">
        <v>6891</v>
      </c>
      <c r="L284" t="s">
        <v>6892</v>
      </c>
      <c r="M284" t="s">
        <v>6893</v>
      </c>
      <c r="N284" t="s">
        <v>6894</v>
      </c>
      <c r="O284" t="s">
        <v>6895</v>
      </c>
      <c r="P284" t="s">
        <v>6896</v>
      </c>
      <c r="Q284" t="s">
        <v>6897</v>
      </c>
      <c r="R284" t="s">
        <v>6898</v>
      </c>
      <c r="S284" t="s">
        <v>6899</v>
      </c>
      <c r="T284" t="s">
        <v>6900</v>
      </c>
      <c r="U284" t="s">
        <v>6901</v>
      </c>
      <c r="V284" t="s">
        <v>6902</v>
      </c>
    </row>
    <row r="285" spans="1:22" x14ac:dyDescent="0.3">
      <c r="A285" t="s">
        <v>6903</v>
      </c>
      <c r="B285" t="s">
        <v>6904</v>
      </c>
      <c r="C285" t="s">
        <v>6905</v>
      </c>
      <c r="D285" t="s">
        <v>6906</v>
      </c>
      <c r="E285" t="s">
        <v>6907</v>
      </c>
      <c r="F285" t="s">
        <v>6908</v>
      </c>
      <c r="G285" t="s">
        <v>6909</v>
      </c>
      <c r="H285" t="s">
        <v>6910</v>
      </c>
      <c r="I285" t="s">
        <v>6911</v>
      </c>
      <c r="J285" t="s">
        <v>6912</v>
      </c>
      <c r="K285" t="s">
        <v>6913</v>
      </c>
      <c r="L285" t="s">
        <v>6914</v>
      </c>
      <c r="M285" t="s">
        <v>6915</v>
      </c>
      <c r="N285" t="s">
        <v>6916</v>
      </c>
      <c r="O285" t="s">
        <v>6917</v>
      </c>
      <c r="P285" t="s">
        <v>6918</v>
      </c>
      <c r="Q285" t="s">
        <v>6919</v>
      </c>
      <c r="R285" t="s">
        <v>6920</v>
      </c>
      <c r="S285" t="s">
        <v>6921</v>
      </c>
      <c r="T285" t="s">
        <v>6922</v>
      </c>
      <c r="U285" t="s">
        <v>6923</v>
      </c>
      <c r="V285" t="s">
        <v>6924</v>
      </c>
    </row>
    <row r="286" spans="1:22" x14ac:dyDescent="0.3">
      <c r="A286" t="s">
        <v>6925</v>
      </c>
      <c r="B286" t="s">
        <v>6926</v>
      </c>
      <c r="C286" t="s">
        <v>6927</v>
      </c>
      <c r="D286" t="s">
        <v>6928</v>
      </c>
      <c r="E286" t="s">
        <v>6929</v>
      </c>
      <c r="F286" t="s">
        <v>6930</v>
      </c>
      <c r="G286" t="s">
        <v>6931</v>
      </c>
      <c r="H286" t="s">
        <v>6932</v>
      </c>
      <c r="I286" t="s">
        <v>6933</v>
      </c>
      <c r="J286" t="s">
        <v>6934</v>
      </c>
      <c r="K286" t="s">
        <v>6935</v>
      </c>
      <c r="L286" t="s">
        <v>6936</v>
      </c>
      <c r="M286" t="s">
        <v>6937</v>
      </c>
      <c r="N286" t="s">
        <v>6938</v>
      </c>
      <c r="O286" t="s">
        <v>6939</v>
      </c>
      <c r="P286" t="s">
        <v>6940</v>
      </c>
      <c r="Q286" t="s">
        <v>6941</v>
      </c>
      <c r="R286" t="s">
        <v>6942</v>
      </c>
      <c r="S286" t="s">
        <v>6943</v>
      </c>
      <c r="T286" t="s">
        <v>6944</v>
      </c>
      <c r="U286" t="s">
        <v>6945</v>
      </c>
      <c r="V286" t="s">
        <v>6946</v>
      </c>
    </row>
    <row r="287" spans="1:22" x14ac:dyDescent="0.3">
      <c r="A287" t="s">
        <v>6947</v>
      </c>
      <c r="B287" t="s">
        <v>6948</v>
      </c>
      <c r="C287" t="s">
        <v>6949</v>
      </c>
      <c r="D287" t="s">
        <v>6950</v>
      </c>
      <c r="E287" t="s">
        <v>6951</v>
      </c>
      <c r="F287" t="s">
        <v>6952</v>
      </c>
      <c r="G287" t="s">
        <v>6953</v>
      </c>
      <c r="H287" t="s">
        <v>6954</v>
      </c>
      <c r="I287" t="s">
        <v>6955</v>
      </c>
      <c r="J287" t="s">
        <v>6956</v>
      </c>
      <c r="K287" t="s">
        <v>6957</v>
      </c>
      <c r="L287" t="s">
        <v>6958</v>
      </c>
      <c r="M287" t="s">
        <v>6959</v>
      </c>
      <c r="N287" t="s">
        <v>6960</v>
      </c>
      <c r="O287" t="s">
        <v>6961</v>
      </c>
      <c r="P287" t="s">
        <v>6962</v>
      </c>
      <c r="Q287" t="s">
        <v>6963</v>
      </c>
      <c r="R287" t="s">
        <v>6964</v>
      </c>
      <c r="S287" t="s">
        <v>6965</v>
      </c>
      <c r="T287" t="s">
        <v>6966</v>
      </c>
      <c r="U287" t="s">
        <v>6967</v>
      </c>
      <c r="V287" t="s">
        <v>6968</v>
      </c>
    </row>
    <row r="288" spans="1:22" x14ac:dyDescent="0.3">
      <c r="A288" t="s">
        <v>6969</v>
      </c>
      <c r="B288" t="s">
        <v>6970</v>
      </c>
      <c r="C288" t="s">
        <v>6971</v>
      </c>
      <c r="D288" t="s">
        <v>6972</v>
      </c>
      <c r="E288" t="s">
        <v>6973</v>
      </c>
      <c r="F288" t="s">
        <v>6974</v>
      </c>
      <c r="G288" t="s">
        <v>6975</v>
      </c>
      <c r="H288" t="s">
        <v>6976</v>
      </c>
      <c r="I288" t="s">
        <v>6977</v>
      </c>
      <c r="J288" t="s">
        <v>6978</v>
      </c>
      <c r="K288" t="s">
        <v>6979</v>
      </c>
      <c r="L288" t="s">
        <v>6980</v>
      </c>
      <c r="M288" t="s">
        <v>6981</v>
      </c>
      <c r="N288" t="s">
        <v>6982</v>
      </c>
      <c r="O288" t="s">
        <v>6983</v>
      </c>
      <c r="P288" t="s">
        <v>6984</v>
      </c>
      <c r="Q288" t="s">
        <v>6985</v>
      </c>
      <c r="R288" t="s">
        <v>6986</v>
      </c>
      <c r="S288" t="s">
        <v>6987</v>
      </c>
      <c r="T288" t="s">
        <v>6988</v>
      </c>
      <c r="U288" t="s">
        <v>6989</v>
      </c>
      <c r="V288" t="s">
        <v>6990</v>
      </c>
    </row>
    <row r="289" spans="1:22" x14ac:dyDescent="0.3">
      <c r="A289" t="s">
        <v>6991</v>
      </c>
      <c r="B289" t="s">
        <v>6992</v>
      </c>
      <c r="C289" t="s">
        <v>6993</v>
      </c>
      <c r="D289" t="s">
        <v>6994</v>
      </c>
      <c r="E289" t="s">
        <v>6995</v>
      </c>
      <c r="F289" t="s">
        <v>6996</v>
      </c>
      <c r="G289" t="s">
        <v>6997</v>
      </c>
      <c r="H289" t="s">
        <v>6998</v>
      </c>
      <c r="I289" t="s">
        <v>6999</v>
      </c>
      <c r="J289" t="s">
        <v>7000</v>
      </c>
      <c r="K289" t="s">
        <v>7001</v>
      </c>
      <c r="L289" t="s">
        <v>7002</v>
      </c>
      <c r="M289" t="s">
        <v>7003</v>
      </c>
      <c r="N289" t="s">
        <v>7004</v>
      </c>
      <c r="O289" t="s">
        <v>7005</v>
      </c>
      <c r="P289" t="s">
        <v>7006</v>
      </c>
      <c r="Q289" t="s">
        <v>7007</v>
      </c>
      <c r="R289" t="s">
        <v>7008</v>
      </c>
      <c r="S289" t="s">
        <v>7009</v>
      </c>
      <c r="T289" t="s">
        <v>7010</v>
      </c>
      <c r="U289" t="s">
        <v>7011</v>
      </c>
      <c r="V289" t="s">
        <v>7012</v>
      </c>
    </row>
    <row r="290" spans="1:22" x14ac:dyDescent="0.3">
      <c r="A290" t="s">
        <v>7013</v>
      </c>
      <c r="B290" t="s">
        <v>7014</v>
      </c>
      <c r="C290" t="s">
        <v>7015</v>
      </c>
      <c r="D290" t="s">
        <v>7016</v>
      </c>
      <c r="E290" t="s">
        <v>7017</v>
      </c>
      <c r="F290" t="s">
        <v>7018</v>
      </c>
      <c r="G290" t="s">
        <v>7019</v>
      </c>
      <c r="H290" t="s">
        <v>7020</v>
      </c>
      <c r="I290" t="s">
        <v>7021</v>
      </c>
      <c r="J290" t="s">
        <v>7022</v>
      </c>
      <c r="K290" t="s">
        <v>7023</v>
      </c>
      <c r="L290" t="s">
        <v>7024</v>
      </c>
      <c r="M290" t="s">
        <v>7025</v>
      </c>
      <c r="N290" t="s">
        <v>7026</v>
      </c>
      <c r="O290" t="s">
        <v>7027</v>
      </c>
      <c r="P290" t="s">
        <v>7028</v>
      </c>
      <c r="Q290" t="s">
        <v>7029</v>
      </c>
      <c r="R290" t="s">
        <v>7030</v>
      </c>
      <c r="S290" t="s">
        <v>7031</v>
      </c>
      <c r="T290" t="s">
        <v>7032</v>
      </c>
      <c r="U290" t="s">
        <v>7033</v>
      </c>
      <c r="V290" t="s">
        <v>7034</v>
      </c>
    </row>
    <row r="291" spans="1:22" x14ac:dyDescent="0.3">
      <c r="A291" t="s">
        <v>7035</v>
      </c>
      <c r="B291" t="s">
        <v>7036</v>
      </c>
      <c r="C291" t="s">
        <v>7037</v>
      </c>
      <c r="D291" t="s">
        <v>7038</v>
      </c>
      <c r="E291" t="s">
        <v>7039</v>
      </c>
      <c r="F291" t="s">
        <v>7040</v>
      </c>
      <c r="G291" t="s">
        <v>7041</v>
      </c>
      <c r="H291" t="s">
        <v>7042</v>
      </c>
      <c r="I291" t="s">
        <v>7043</v>
      </c>
      <c r="J291" t="s">
        <v>7044</v>
      </c>
      <c r="K291" t="s">
        <v>7045</v>
      </c>
      <c r="L291" t="s">
        <v>7046</v>
      </c>
      <c r="M291" t="s">
        <v>7047</v>
      </c>
      <c r="N291" t="s">
        <v>7048</v>
      </c>
      <c r="O291" t="s">
        <v>7049</v>
      </c>
      <c r="P291" t="s">
        <v>7050</v>
      </c>
      <c r="Q291" t="s">
        <v>7051</v>
      </c>
      <c r="R291" t="s">
        <v>7052</v>
      </c>
      <c r="S291" t="s">
        <v>7053</v>
      </c>
      <c r="T291" t="s">
        <v>7054</v>
      </c>
      <c r="U291" t="s">
        <v>7055</v>
      </c>
      <c r="V291" t="s">
        <v>7056</v>
      </c>
    </row>
  </sheetData>
  <conditionalFormatting sqref="A64:H264 A42:A4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64:H264 A23:A4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28:AG28 AM28:DX28 ED28:GW28">
    <cfRule type="colorScale" priority="1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F179"/>
  <sheetViews>
    <sheetView workbookViewId="0">
      <selection activeCell="O3" sqref="O3"/>
    </sheetView>
  </sheetViews>
  <sheetFormatPr defaultRowHeight="14.4" x14ac:dyDescent="0.3"/>
  <cols>
    <col min="1" max="1" width="21.77734375" bestFit="1" customWidth="1"/>
  </cols>
  <sheetData>
    <row r="2" spans="1:32" x14ac:dyDescent="0.3">
      <c r="A2" t="str" cm="1">
        <f t="array" ref="A2:O179">_xlfn._xlws.SORT(raw!A2:O179, 15, -1,FALSE)</f>
        <v>PLAYER</v>
      </c>
      <c r="B2" t="str">
        <v>zFG%</v>
      </c>
      <c r="C2" t="str">
        <v>zFT%</v>
      </c>
      <c r="D2" t="str">
        <v>z3PM</v>
      </c>
      <c r="E2" t="str">
        <v>zPTS</v>
      </c>
      <c r="F2" t="str">
        <v>zREB</v>
      </c>
      <c r="G2" t="str">
        <v>zAST</v>
      </c>
      <c r="H2" t="str">
        <v>zSTL</v>
      </c>
      <c r="I2" t="str">
        <v>zBLK</v>
      </c>
      <c r="J2" t="str">
        <v>zTO</v>
      </c>
      <c r="K2" t="str">
        <v>PFT</v>
      </c>
      <c r="L2" t="str">
        <v>PTO</v>
      </c>
      <c r="M2" t="str">
        <v>PAst</v>
      </c>
      <c r="N2" t="str">
        <v>Normal</v>
      </c>
      <c r="O2" t="str">
        <v>Punt</v>
      </c>
      <c r="T2" t="str" cm="1">
        <f t="array" ref="T2:T179">_xlfn._xlws.SORT(raw!K2:K179, 1, -1,FALSE)</f>
        <v>PFT</v>
      </c>
      <c r="U2" t="str" cm="1">
        <f t="array" ref="U2:U179">_xlfn._xlws.SORT(raw!L2:L179, 1, -1,FALSE)</f>
        <v>PTO</v>
      </c>
      <c r="V2" t="str" cm="1">
        <f t="array" ref="V2:V179">_xlfn._xlws.SORT(raw!M2:M179, 1, -1,FALSE)</f>
        <v>PAst</v>
      </c>
      <c r="W2" t="str" cm="1">
        <f t="array" ref="W2:W179">_xlfn._xlws.SORT(raw!N2:N179, 1, -1,FALSE)</f>
        <v>Normal</v>
      </c>
      <c r="X2" t="str" cm="1">
        <f t="array" ref="X2:X179">_xlfn._xlws.SORT(raw!O2:O179, 1, -1,FALSE)</f>
        <v>Punt</v>
      </c>
      <c r="Y2" t="s">
        <v>1925</v>
      </c>
      <c r="Z2" t="s">
        <v>1926</v>
      </c>
      <c r="AA2" t="s">
        <v>1924</v>
      </c>
      <c r="AB2" t="s">
        <v>917</v>
      </c>
      <c r="AC2" t="s">
        <v>1923</v>
      </c>
      <c r="AF2" t="s">
        <v>7057</v>
      </c>
    </row>
    <row r="3" spans="1:32" x14ac:dyDescent="0.3">
      <c r="A3" t="str">
        <v>Nikola Jokic</v>
      </c>
      <c r="B3">
        <v>3.8260162601626018</v>
      </c>
      <c r="C3">
        <v>2.2524390243902439</v>
      </c>
      <c r="D3">
        <v>-0.41483739837398376</v>
      </c>
      <c r="E3">
        <v>2.1780894308943091</v>
      </c>
      <c r="F3">
        <v>2.4442276422764229</v>
      </c>
      <c r="G3">
        <v>2.6837398373983739</v>
      </c>
      <c r="H3">
        <v>1.1356097560975609</v>
      </c>
      <c r="I3">
        <v>0.40065040650406508</v>
      </c>
      <c r="J3">
        <v>-1.8343495934959351</v>
      </c>
      <c r="K3">
        <v>10.419146341463415</v>
      </c>
      <c r="L3">
        <v>14.505934959349592</v>
      </c>
      <c r="M3">
        <v>9.9878455284552832</v>
      </c>
      <c r="N3">
        <v>12.671585365853657</v>
      </c>
      <c r="O3">
        <v>12.270934959349592</v>
      </c>
      <c r="T3">
        <v>10.419146341463415</v>
      </c>
      <c r="U3">
        <v>14.505934959349592</v>
      </c>
      <c r="V3">
        <v>9.9878455284552832</v>
      </c>
      <c r="W3">
        <v>12.671585365853657</v>
      </c>
      <c r="X3">
        <v>12.270934959349592</v>
      </c>
      <c r="Y3">
        <f>T3 - T$158</f>
        <v>12.49979674796748</v>
      </c>
      <c r="Z3">
        <f t="shared" ref="Z3:AC3" si="0">U3 - U$158</f>
        <v>16.931544715447153</v>
      </c>
      <c r="AA3">
        <f t="shared" si="0"/>
        <v>11.822235772357722</v>
      </c>
      <c r="AB3">
        <f t="shared" si="0"/>
        <v>14.564024390243901</v>
      </c>
      <c r="AC3">
        <f t="shared" si="0"/>
        <v>14.377601626016258</v>
      </c>
    </row>
    <row r="4" spans="1:32" x14ac:dyDescent="0.3">
      <c r="A4" t="str">
        <v>Stephen Curry</v>
      </c>
      <c r="B4">
        <v>0.52012195121951221</v>
      </c>
      <c r="C4">
        <v>3.476463414634146</v>
      </c>
      <c r="D4">
        <v>3.406219512195122</v>
      </c>
      <c r="E4">
        <v>2.5060975609756095</v>
      </c>
      <c r="F4">
        <v>0.10048780487804881</v>
      </c>
      <c r="G4">
        <v>1.4731707317073168</v>
      </c>
      <c r="H4">
        <v>0.68926829268292678</v>
      </c>
      <c r="I4">
        <v>-1.0534146341463415</v>
      </c>
      <c r="J4">
        <v>-2.0212195121951222</v>
      </c>
      <c r="K4">
        <v>5.6207317073170717</v>
      </c>
      <c r="L4">
        <v>11.11841463414634</v>
      </c>
      <c r="M4">
        <v>7.6240243902439007</v>
      </c>
      <c r="N4">
        <v>9.0971951219512182</v>
      </c>
      <c r="O4">
        <v>10.150609756097559</v>
      </c>
      <c r="T4">
        <v>9.2809756097560978</v>
      </c>
      <c r="U4">
        <v>11.5519918699187</v>
      </c>
      <c r="V4">
        <v>7.6240243902439007</v>
      </c>
      <c r="W4">
        <v>9.0971951219512182</v>
      </c>
      <c r="X4">
        <v>10.150609756097559</v>
      </c>
      <c r="Y4">
        <f t="shared" ref="Y4:Y67" si="1">T4 - T$158</f>
        <v>11.361626016260162</v>
      </c>
      <c r="Z4">
        <f t="shared" ref="Z4:Z67" si="2">U4 - U$158</f>
        <v>13.977601626016261</v>
      </c>
      <c r="AA4">
        <f t="shared" ref="AA4:AA67" si="3">V4 - V$158</f>
        <v>9.4584146341463402</v>
      </c>
      <c r="AB4">
        <f t="shared" ref="AB4:AB67" si="4">W4 - W$158</f>
        <v>10.989634146341462</v>
      </c>
      <c r="AC4">
        <f t="shared" ref="AC4:AC67" si="5">X4 - X$158</f>
        <v>12.257276422764225</v>
      </c>
    </row>
    <row r="5" spans="1:32" x14ac:dyDescent="0.3">
      <c r="A5" t="str">
        <v>Damian Lillard</v>
      </c>
      <c r="B5">
        <v>-0.42292682926829267</v>
      </c>
      <c r="C5">
        <v>4.4673170731707312</v>
      </c>
      <c r="D5">
        <v>2.3917073170731706</v>
      </c>
      <c r="E5">
        <v>2.161463414634146</v>
      </c>
      <c r="F5">
        <v>-0.42195121951219511</v>
      </c>
      <c r="G5">
        <v>2.3190243902439023</v>
      </c>
      <c r="H5">
        <v>-0.11853658536585365</v>
      </c>
      <c r="I5">
        <v>-0.61609756097560964</v>
      </c>
      <c r="J5">
        <v>-1.5478048780487803</v>
      </c>
      <c r="K5">
        <v>3.7448780487804871</v>
      </c>
      <c r="L5">
        <v>9.76</v>
      </c>
      <c r="M5">
        <v>5.8931707317073174</v>
      </c>
      <c r="N5">
        <v>8.2121951219512201</v>
      </c>
      <c r="O5">
        <v>8.8282926829268291</v>
      </c>
      <c r="T5">
        <v>8.18390243902439</v>
      </c>
      <c r="U5">
        <v>11.11841463414634</v>
      </c>
      <c r="V5">
        <v>6.6242276422764226</v>
      </c>
      <c r="W5">
        <v>8.8895121951219522</v>
      </c>
      <c r="X5">
        <v>8.8282926829268291</v>
      </c>
      <c r="Y5">
        <f t="shared" si="1"/>
        <v>10.264552845528454</v>
      </c>
      <c r="Z5">
        <f t="shared" si="2"/>
        <v>13.544024390243901</v>
      </c>
      <c r="AA5">
        <f t="shared" si="3"/>
        <v>8.4586178861788621</v>
      </c>
      <c r="AB5">
        <f t="shared" si="4"/>
        <v>10.781951219512196</v>
      </c>
      <c r="AC5">
        <f t="shared" si="5"/>
        <v>10.934959349593495</v>
      </c>
    </row>
    <row r="6" spans="1:32" x14ac:dyDescent="0.3">
      <c r="A6" t="str">
        <v>James Harden</v>
      </c>
      <c r="B6">
        <v>0.20170731707317074</v>
      </c>
      <c r="C6">
        <v>2.5540243902439026</v>
      </c>
      <c r="D6">
        <v>1.0359756097560975</v>
      </c>
      <c r="E6">
        <v>1.5132520325203251</v>
      </c>
      <c r="F6">
        <v>1.1657723577235772</v>
      </c>
      <c r="G6">
        <v>3.9682520325203257</v>
      </c>
      <c r="H6">
        <v>0.64865853658536587</v>
      </c>
      <c r="I6">
        <v>0.46434959349593502</v>
      </c>
      <c r="J6">
        <v>-2.6624796747967481</v>
      </c>
      <c r="K6">
        <v>6.3354878048780501</v>
      </c>
      <c r="L6">
        <v>11.5519918699187</v>
      </c>
      <c r="M6">
        <v>4.9212601626016257</v>
      </c>
      <c r="N6">
        <v>8.8895121951219522</v>
      </c>
      <c r="O6">
        <v>8.4251626016260168</v>
      </c>
      <c r="T6">
        <v>7.2778861788617899</v>
      </c>
      <c r="U6">
        <v>9.76</v>
      </c>
      <c r="V6">
        <v>6.5684552845528454</v>
      </c>
      <c r="W6">
        <v>8.2121951219512201</v>
      </c>
      <c r="X6">
        <v>8.4251626016260168</v>
      </c>
      <c r="Y6">
        <f t="shared" si="1"/>
        <v>9.3585365853658544</v>
      </c>
      <c r="Z6">
        <f t="shared" si="2"/>
        <v>12.185609756097561</v>
      </c>
      <c r="AA6">
        <f t="shared" si="3"/>
        <v>8.4028455284552841</v>
      </c>
      <c r="AB6">
        <f t="shared" si="4"/>
        <v>10.104634146341464</v>
      </c>
      <c r="AC6">
        <f t="shared" si="5"/>
        <v>10.531829268292682</v>
      </c>
    </row>
    <row r="7" spans="1:32" x14ac:dyDescent="0.3">
      <c r="A7" t="str">
        <v>Bradley Beal</v>
      </c>
      <c r="B7">
        <v>0.1251219512195122</v>
      </c>
      <c r="C7">
        <v>3.2163414634146341</v>
      </c>
      <c r="D7">
        <v>0.89170731707317075</v>
      </c>
      <c r="E7">
        <v>2.7084146341463415</v>
      </c>
      <c r="F7">
        <v>-0.20780487804878045</v>
      </c>
      <c r="G7">
        <v>1.5117073170731705</v>
      </c>
      <c r="H7">
        <v>0.73743902439024378</v>
      </c>
      <c r="I7">
        <v>-0.37902439024390244</v>
      </c>
      <c r="J7">
        <v>-1.7129268292682926</v>
      </c>
      <c r="K7">
        <v>3.6746341463414636</v>
      </c>
      <c r="L7">
        <v>8.6039024390243881</v>
      </c>
      <c r="M7">
        <v>5.3792682926829265</v>
      </c>
      <c r="N7">
        <v>6.8909756097560955</v>
      </c>
      <c r="O7">
        <v>7.2699999999999978</v>
      </c>
      <c r="T7">
        <v>6.5185365853658546</v>
      </c>
      <c r="U7">
        <v>9.5271544715447156</v>
      </c>
      <c r="V7">
        <v>6.0836178861788621</v>
      </c>
      <c r="W7">
        <v>7.618048780487805</v>
      </c>
      <c r="X7">
        <v>7.2699999999999978</v>
      </c>
      <c r="Y7">
        <f t="shared" si="1"/>
        <v>8.5991869918699191</v>
      </c>
      <c r="Z7">
        <f t="shared" si="2"/>
        <v>11.952764227642277</v>
      </c>
      <c r="AA7">
        <f t="shared" si="3"/>
        <v>7.9180081300813008</v>
      </c>
      <c r="AB7">
        <f t="shared" si="4"/>
        <v>9.5104878048780499</v>
      </c>
      <c r="AC7">
        <f t="shared" si="5"/>
        <v>9.3766666666666652</v>
      </c>
    </row>
    <row r="8" spans="1:32" x14ac:dyDescent="0.3">
      <c r="A8" t="str">
        <v>Jayson Tatum</v>
      </c>
      <c r="B8">
        <v>0.1429268292682927</v>
      </c>
      <c r="C8">
        <v>1.9892682926829268</v>
      </c>
      <c r="D8">
        <v>1.357560975609756</v>
      </c>
      <c r="E8">
        <v>2.0443902439024391</v>
      </c>
      <c r="F8">
        <v>0.95365853658536592</v>
      </c>
      <c r="G8">
        <v>0.92390243902439029</v>
      </c>
      <c r="H8">
        <v>0.77902439024390246</v>
      </c>
      <c r="I8">
        <v>-0.14780487804878048</v>
      </c>
      <c r="J8">
        <v>-1.2941463414634145</v>
      </c>
      <c r="K8">
        <v>4.7595121951219515</v>
      </c>
      <c r="L8">
        <v>8.0429268292682927</v>
      </c>
      <c r="M8">
        <v>5.8248780487804881</v>
      </c>
      <c r="N8">
        <v>6.7487804878048783</v>
      </c>
      <c r="O8">
        <v>6.8965853658536593</v>
      </c>
      <c r="T8">
        <v>6.3354878048780501</v>
      </c>
      <c r="U8">
        <v>9.1661788617886177</v>
      </c>
      <c r="V8">
        <v>5.8931707317073174</v>
      </c>
      <c r="W8">
        <v>7.3707317073170735</v>
      </c>
      <c r="X8">
        <v>6.8965853658536593</v>
      </c>
      <c r="Y8">
        <f t="shared" si="1"/>
        <v>8.4161382113821155</v>
      </c>
      <c r="Z8">
        <f t="shared" si="2"/>
        <v>11.591788617886179</v>
      </c>
      <c r="AA8">
        <f t="shared" si="3"/>
        <v>7.7275609756097561</v>
      </c>
      <c r="AB8">
        <f t="shared" si="4"/>
        <v>9.2631707317073175</v>
      </c>
      <c r="AC8">
        <f t="shared" si="5"/>
        <v>9.0032520325203258</v>
      </c>
    </row>
    <row r="9" spans="1:32" x14ac:dyDescent="0.3">
      <c r="A9" t="str">
        <v>Kevin Durant</v>
      </c>
      <c r="B9">
        <v>2.18390243902439</v>
      </c>
      <c r="C9">
        <v>2.8458536585365852</v>
      </c>
      <c r="D9">
        <v>0.47756097560975602</v>
      </c>
      <c r="E9">
        <v>1.7143089430894309</v>
      </c>
      <c r="F9">
        <v>0.65317073170731699</v>
      </c>
      <c r="G9">
        <v>0.99382113821138196</v>
      </c>
      <c r="H9">
        <v>-0.72926829268292681</v>
      </c>
      <c r="I9">
        <v>1.3878048780487808</v>
      </c>
      <c r="J9">
        <v>-1.9091056910569106</v>
      </c>
      <c r="K9">
        <v>4.7721951219512198</v>
      </c>
      <c r="L9">
        <v>9.5271544715447156</v>
      </c>
      <c r="M9">
        <v>6.6242276422764226</v>
      </c>
      <c r="N9">
        <v>7.618048780487805</v>
      </c>
      <c r="O9">
        <v>6.2302439024390237</v>
      </c>
      <c r="T9">
        <v>5.7609349593495942</v>
      </c>
      <c r="U9">
        <v>8.6039024390243881</v>
      </c>
      <c r="V9">
        <v>5.8248780487804881</v>
      </c>
      <c r="W9">
        <v>6.8909756097560955</v>
      </c>
      <c r="X9">
        <v>6.2302439024390237</v>
      </c>
      <c r="Y9">
        <f t="shared" si="1"/>
        <v>7.8415853658536587</v>
      </c>
      <c r="Z9">
        <f t="shared" si="2"/>
        <v>11.029512195121949</v>
      </c>
      <c r="AA9">
        <f t="shared" si="3"/>
        <v>7.6592682926829267</v>
      </c>
      <c r="AB9">
        <f t="shared" si="4"/>
        <v>8.7834146341463395</v>
      </c>
      <c r="AC9">
        <f t="shared" si="5"/>
        <v>8.3369105691056902</v>
      </c>
    </row>
    <row r="10" spans="1:32" x14ac:dyDescent="0.3">
      <c r="A10" t="str">
        <v>Karl-Anthony Towns</v>
      </c>
      <c r="B10">
        <v>0.7876422764227643</v>
      </c>
      <c r="C10">
        <v>1.9650406504065039</v>
      </c>
      <c r="D10">
        <v>0.65235772357723576</v>
      </c>
      <c r="E10">
        <v>1.5856910569105691</v>
      </c>
      <c r="F10">
        <v>2.1741463414634148</v>
      </c>
      <c r="G10">
        <v>0.80227642276422761</v>
      </c>
      <c r="H10">
        <v>-0.38943089430894312</v>
      </c>
      <c r="I10">
        <v>1.5884552845528455</v>
      </c>
      <c r="J10">
        <v>-1.7954471544715445</v>
      </c>
      <c r="K10">
        <v>5.4056910569105705</v>
      </c>
      <c r="L10">
        <v>9.1661788617886177</v>
      </c>
      <c r="M10">
        <v>6.5684552845528454</v>
      </c>
      <c r="N10">
        <v>7.3707317073170735</v>
      </c>
      <c r="O10">
        <v>5.7822764227642276</v>
      </c>
      <c r="T10">
        <v>5.6207317073170717</v>
      </c>
      <c r="U10">
        <v>8.0429268292682927</v>
      </c>
      <c r="V10">
        <v>5.5139024390243918</v>
      </c>
      <c r="W10">
        <v>6.7487804878048783</v>
      </c>
      <c r="X10">
        <v>5.7822764227642276</v>
      </c>
      <c r="Y10">
        <f t="shared" si="1"/>
        <v>7.7013821138211362</v>
      </c>
      <c r="Z10">
        <f t="shared" si="2"/>
        <v>10.468536585365854</v>
      </c>
      <c r="AA10">
        <f t="shared" si="3"/>
        <v>7.3482926829268305</v>
      </c>
      <c r="AB10">
        <f t="shared" si="4"/>
        <v>8.6412195121951214</v>
      </c>
      <c r="AC10">
        <f t="shared" si="5"/>
        <v>7.8889430894308941</v>
      </c>
    </row>
    <row r="11" spans="1:32" x14ac:dyDescent="0.3">
      <c r="A11" t="str">
        <v>Paul George</v>
      </c>
      <c r="B11">
        <v>-8.8292682926829277E-2</v>
      </c>
      <c r="C11">
        <v>1.8756097560975611</v>
      </c>
      <c r="D11">
        <v>1.8682113821138211</v>
      </c>
      <c r="E11">
        <v>1.6829268292682926</v>
      </c>
      <c r="F11">
        <v>0.66967479674796748</v>
      </c>
      <c r="G11">
        <v>1.2885365853658537</v>
      </c>
      <c r="H11">
        <v>0.57723577235772361</v>
      </c>
      <c r="I11">
        <v>-0.37024390243902439</v>
      </c>
      <c r="J11">
        <v>-2.0939024390243905</v>
      </c>
      <c r="K11">
        <v>3.5341463414634147</v>
      </c>
      <c r="L11">
        <v>7.5036585365853661</v>
      </c>
      <c r="M11">
        <v>4.1212195121951218</v>
      </c>
      <c r="N11">
        <v>5.409756097560976</v>
      </c>
      <c r="O11">
        <v>5.7799999999999994</v>
      </c>
      <c r="T11">
        <v>5.4056910569105705</v>
      </c>
      <c r="U11">
        <v>7.552032520325203</v>
      </c>
      <c r="V11">
        <v>5.4858536585365867</v>
      </c>
      <c r="W11">
        <v>5.5693902439024399</v>
      </c>
      <c r="X11">
        <v>5.7799999999999994</v>
      </c>
      <c r="Y11">
        <f t="shared" si="1"/>
        <v>7.486341463414635</v>
      </c>
      <c r="Z11">
        <f t="shared" si="2"/>
        <v>9.9776422764227632</v>
      </c>
      <c r="AA11">
        <f t="shared" si="3"/>
        <v>7.3202439024390253</v>
      </c>
      <c r="AB11">
        <f t="shared" si="4"/>
        <v>7.4618292682926839</v>
      </c>
      <c r="AC11">
        <f t="shared" si="5"/>
        <v>7.8866666666666658</v>
      </c>
    </row>
    <row r="12" spans="1:32" x14ac:dyDescent="0.3">
      <c r="A12" t="str">
        <v>Jimmy Butler</v>
      </c>
      <c r="B12">
        <v>0.81642276422764226</v>
      </c>
      <c r="C12">
        <v>2.6653658536585367</v>
      </c>
      <c r="D12">
        <v>-1.3430894308943089</v>
      </c>
      <c r="E12">
        <v>0.93333333333333335</v>
      </c>
      <c r="F12">
        <v>6.3577235772357715E-2</v>
      </c>
      <c r="G12">
        <v>0.69674796747967482</v>
      </c>
      <c r="H12">
        <v>2.0569105691056908</v>
      </c>
      <c r="I12">
        <v>-0.66601626016260163</v>
      </c>
      <c r="J12">
        <v>-0.38520325203252043</v>
      </c>
      <c r="K12">
        <v>2.172682926829268</v>
      </c>
      <c r="L12">
        <v>5.2232520325203247</v>
      </c>
      <c r="M12">
        <v>4.1413008130081295</v>
      </c>
      <c r="N12">
        <v>4.8380487804878038</v>
      </c>
      <c r="O12">
        <v>5.5040650406504055</v>
      </c>
      <c r="T12">
        <v>5.2667886178861778</v>
      </c>
      <c r="U12">
        <v>7.5036585365853661</v>
      </c>
      <c r="V12">
        <v>5.444390243902439</v>
      </c>
      <c r="W12">
        <v>5.4968292682926823</v>
      </c>
      <c r="X12">
        <v>5.5040650406504055</v>
      </c>
      <c r="Y12">
        <f t="shared" si="1"/>
        <v>7.3474390243902423</v>
      </c>
      <c r="Z12">
        <f t="shared" si="2"/>
        <v>9.9292682926829272</v>
      </c>
      <c r="AA12">
        <f t="shared" si="3"/>
        <v>7.2787804878048776</v>
      </c>
      <c r="AB12">
        <f t="shared" si="4"/>
        <v>7.3892682926829263</v>
      </c>
      <c r="AC12">
        <f t="shared" si="5"/>
        <v>7.6107317073170719</v>
      </c>
    </row>
    <row r="13" spans="1:32" x14ac:dyDescent="0.3">
      <c r="A13" t="str">
        <v>Trae Young</v>
      </c>
      <c r="B13">
        <v>-0.81227642276422762</v>
      </c>
      <c r="C13">
        <v>3.4916260162601627</v>
      </c>
      <c r="D13">
        <v>0.76878048780487807</v>
      </c>
      <c r="E13">
        <v>1.7224390243902441</v>
      </c>
      <c r="F13">
        <v>-0.48967479674796749</v>
      </c>
      <c r="G13">
        <v>3.5431707317073173</v>
      </c>
      <c r="H13">
        <v>-0.29544715447154474</v>
      </c>
      <c r="I13">
        <v>-0.80731707317073176</v>
      </c>
      <c r="J13">
        <v>-2.9199186991869914</v>
      </c>
      <c r="K13">
        <v>0.70975609756097557</v>
      </c>
      <c r="L13">
        <v>7.1213008130081299</v>
      </c>
      <c r="M13">
        <v>0.65821138211382202</v>
      </c>
      <c r="N13">
        <v>4.201382113821138</v>
      </c>
      <c r="O13">
        <v>5.0086991869918709</v>
      </c>
      <c r="T13">
        <v>5.0724390243902455</v>
      </c>
      <c r="U13">
        <v>7.3646341463414631</v>
      </c>
      <c r="V13">
        <v>5.4268292682926838</v>
      </c>
      <c r="W13">
        <v>5.409756097560976</v>
      </c>
      <c r="X13">
        <v>5.0086991869918709</v>
      </c>
      <c r="Y13">
        <f t="shared" si="1"/>
        <v>7.15308943089431</v>
      </c>
      <c r="Z13">
        <f t="shared" si="2"/>
        <v>9.7902439024390233</v>
      </c>
      <c r="AA13">
        <f t="shared" si="3"/>
        <v>7.2612195121951224</v>
      </c>
      <c r="AB13">
        <f t="shared" si="4"/>
        <v>7.30219512195122</v>
      </c>
      <c r="AC13">
        <f t="shared" si="5"/>
        <v>7.1153658536585374</v>
      </c>
    </row>
    <row r="14" spans="1:32" x14ac:dyDescent="0.3">
      <c r="A14" t="str">
        <v>Chris Paul</v>
      </c>
      <c r="B14">
        <v>0.60536585365853668</v>
      </c>
      <c r="C14">
        <v>1.5045528455284554</v>
      </c>
      <c r="D14">
        <v>-0.3069918699186992</v>
      </c>
      <c r="E14">
        <v>0.2426016260162602</v>
      </c>
      <c r="F14">
        <v>-0.33934959349593496</v>
      </c>
      <c r="G14">
        <v>2.8936585365853662</v>
      </c>
      <c r="H14">
        <v>0.90569105691056917</v>
      </c>
      <c r="I14">
        <v>-0.64682926829268284</v>
      </c>
      <c r="J14">
        <v>-0.56747967479674788</v>
      </c>
      <c r="K14">
        <v>2.7866666666666671</v>
      </c>
      <c r="L14">
        <v>4.8586991869918705</v>
      </c>
      <c r="M14">
        <v>1.3975609756097567</v>
      </c>
      <c r="N14">
        <v>4.2912195121951227</v>
      </c>
      <c r="O14">
        <v>4.9380487804878053</v>
      </c>
      <c r="T14">
        <v>4.7721951219512198</v>
      </c>
      <c r="U14">
        <v>7.1213008130081299</v>
      </c>
      <c r="V14">
        <v>5.3792682926829265</v>
      </c>
      <c r="W14">
        <v>5.2654471544715449</v>
      </c>
      <c r="X14">
        <v>4.9380487804878053</v>
      </c>
      <c r="Y14">
        <f t="shared" si="1"/>
        <v>6.8528455284552843</v>
      </c>
      <c r="Z14">
        <f t="shared" si="2"/>
        <v>9.546910569105691</v>
      </c>
      <c r="AA14">
        <f t="shared" si="3"/>
        <v>7.2136585365853652</v>
      </c>
      <c r="AB14">
        <f t="shared" si="4"/>
        <v>7.1578861788617889</v>
      </c>
      <c r="AC14">
        <f t="shared" si="5"/>
        <v>7.0447154471544717</v>
      </c>
    </row>
    <row r="15" spans="1:32" x14ac:dyDescent="0.3">
      <c r="A15" t="str">
        <v>Fred VanVleet</v>
      </c>
      <c r="B15">
        <v>-1.9753658536585363</v>
      </c>
      <c r="C15">
        <v>1.6246341463414633</v>
      </c>
      <c r="D15">
        <v>1.6536585365853658</v>
      </c>
      <c r="E15">
        <v>0.84243902439024398</v>
      </c>
      <c r="F15">
        <v>-0.55195121951219506</v>
      </c>
      <c r="G15">
        <v>1.5317073170731708</v>
      </c>
      <c r="H15">
        <v>1.7604878048780488</v>
      </c>
      <c r="I15">
        <v>0.16536585365853657</v>
      </c>
      <c r="J15">
        <v>-1.7317073170731695E-2</v>
      </c>
      <c r="K15">
        <v>3.4090243902439021</v>
      </c>
      <c r="L15">
        <v>5.0509756097560974</v>
      </c>
      <c r="M15">
        <v>3.5019512195121951</v>
      </c>
      <c r="N15">
        <v>5.0336585365853654</v>
      </c>
      <c r="O15">
        <v>4.8682926829268292</v>
      </c>
      <c r="T15">
        <v>4.7595121951219515</v>
      </c>
      <c r="U15">
        <v>6.626747967479675</v>
      </c>
      <c r="V15">
        <v>5.2829268292682929</v>
      </c>
      <c r="W15">
        <v>5.1975609756097567</v>
      </c>
      <c r="X15">
        <v>4.8682926829268292</v>
      </c>
      <c r="Y15">
        <f t="shared" si="1"/>
        <v>6.840162601626016</v>
      </c>
      <c r="Z15">
        <f t="shared" si="2"/>
        <v>9.0523577235772361</v>
      </c>
      <c r="AA15">
        <f t="shared" si="3"/>
        <v>7.1173170731707316</v>
      </c>
      <c r="AB15">
        <f t="shared" si="4"/>
        <v>7.0900000000000007</v>
      </c>
      <c r="AC15">
        <f t="shared" si="5"/>
        <v>6.9749593495934956</v>
      </c>
    </row>
    <row r="16" spans="1:32" x14ac:dyDescent="0.3">
      <c r="A16" t="str">
        <v>Kyrie Irving</v>
      </c>
      <c r="B16">
        <v>1.0419512195121954</v>
      </c>
      <c r="C16">
        <v>1.4401219512195123</v>
      </c>
      <c r="D16">
        <v>0.86313008130081292</v>
      </c>
      <c r="E16">
        <v>1.2657317073170731</v>
      </c>
      <c r="F16">
        <v>-0.68361788617886177</v>
      </c>
      <c r="G16">
        <v>1.129390243902439</v>
      </c>
      <c r="H16">
        <v>0.65089430894308953</v>
      </c>
      <c r="I16">
        <v>-0.31894308943089428</v>
      </c>
      <c r="J16">
        <v>-0.97963414634146362</v>
      </c>
      <c r="K16">
        <v>2.9689024390243901</v>
      </c>
      <c r="L16">
        <v>5.3886585365853659</v>
      </c>
      <c r="M16">
        <v>3.279634146341464</v>
      </c>
      <c r="N16">
        <v>4.4090243902439026</v>
      </c>
      <c r="O16">
        <v>4.7279674796747972</v>
      </c>
      <c r="T16">
        <v>4.6765853658536596</v>
      </c>
      <c r="U16">
        <v>6.0136585365853668</v>
      </c>
      <c r="V16">
        <v>5.2249999999999996</v>
      </c>
      <c r="W16">
        <v>5.0336585365853654</v>
      </c>
      <c r="X16">
        <v>4.7279674796747972</v>
      </c>
      <c r="Y16">
        <f t="shared" si="1"/>
        <v>6.7572357723577241</v>
      </c>
      <c r="Z16">
        <f t="shared" si="2"/>
        <v>8.4392682926829288</v>
      </c>
      <c r="AA16">
        <f t="shared" si="3"/>
        <v>7.0593902439024383</v>
      </c>
      <c r="AB16">
        <f t="shared" si="4"/>
        <v>6.9260975609756095</v>
      </c>
      <c r="AC16">
        <f t="shared" si="5"/>
        <v>6.8346341463414637</v>
      </c>
    </row>
    <row r="17" spans="1:29" x14ac:dyDescent="0.3">
      <c r="A17" t="str">
        <v>Nikola Vucevic</v>
      </c>
      <c r="B17">
        <v>0.29902439024390243</v>
      </c>
      <c r="C17">
        <v>0.73073170731707315</v>
      </c>
      <c r="D17">
        <v>0.33317073170731704</v>
      </c>
      <c r="E17">
        <v>1.0492682926829269</v>
      </c>
      <c r="F17">
        <v>2.4560975609756097</v>
      </c>
      <c r="G17">
        <v>2.6341463414634156E-2</v>
      </c>
      <c r="H17">
        <v>-8.9268292682926825E-2</v>
      </c>
      <c r="I17">
        <v>0.56439024390243908</v>
      </c>
      <c r="J17">
        <v>-0.17219512195121953</v>
      </c>
      <c r="K17">
        <v>4.4668292682926829</v>
      </c>
      <c r="L17">
        <v>5.3697560975609759</v>
      </c>
      <c r="M17">
        <v>5.1712195121951217</v>
      </c>
      <c r="N17">
        <v>5.1975609756097567</v>
      </c>
      <c r="O17">
        <v>4.6331707317073176</v>
      </c>
      <c r="T17">
        <v>4.6573983739837406</v>
      </c>
      <c r="U17">
        <v>5.911626016260163</v>
      </c>
      <c r="V17">
        <v>5.1712195121951217</v>
      </c>
      <c r="W17">
        <v>4.8380487804878038</v>
      </c>
      <c r="X17">
        <v>4.6331707317073176</v>
      </c>
      <c r="Y17">
        <f t="shared" si="1"/>
        <v>6.7380487804878051</v>
      </c>
      <c r="Z17">
        <f t="shared" si="2"/>
        <v>8.3372357723577242</v>
      </c>
      <c r="AA17">
        <f t="shared" si="3"/>
        <v>7.0056097560975603</v>
      </c>
      <c r="AB17">
        <f t="shared" si="4"/>
        <v>6.7304878048780479</v>
      </c>
      <c r="AC17">
        <f t="shared" si="5"/>
        <v>6.7398373983739841</v>
      </c>
    </row>
    <row r="18" spans="1:29" x14ac:dyDescent="0.3">
      <c r="A18" t="str">
        <v>Khris Middleton</v>
      </c>
      <c r="B18">
        <v>0.366869918699187</v>
      </c>
      <c r="C18">
        <v>1.5339024390243903</v>
      </c>
      <c r="D18">
        <v>0.46276422764227643</v>
      </c>
      <c r="E18">
        <v>0.95947154471544738</v>
      </c>
      <c r="F18">
        <v>0.33024390243902446</v>
      </c>
      <c r="G18">
        <v>1.2867886178861789</v>
      </c>
      <c r="H18">
        <v>0.46406504065040655</v>
      </c>
      <c r="I18">
        <v>-1.0415447154471544</v>
      </c>
      <c r="J18">
        <v>-1.1274390243902439</v>
      </c>
      <c r="K18">
        <v>1.7012195121951226</v>
      </c>
      <c r="L18">
        <v>4.3625609756097568</v>
      </c>
      <c r="M18">
        <v>1.9483333333333335</v>
      </c>
      <c r="N18">
        <v>3.2351219512195128</v>
      </c>
      <c r="O18">
        <v>4.2766666666666673</v>
      </c>
      <c r="T18">
        <v>4.6390650406504079</v>
      </c>
      <c r="U18">
        <v>5.6357723577235781</v>
      </c>
      <c r="V18">
        <v>5.0931707317073167</v>
      </c>
      <c r="W18">
        <v>4.8365853658536597</v>
      </c>
      <c r="X18">
        <v>4.2766666666666673</v>
      </c>
      <c r="Y18">
        <f t="shared" si="1"/>
        <v>6.7197154471544724</v>
      </c>
      <c r="Z18">
        <f t="shared" si="2"/>
        <v>8.0613821138211392</v>
      </c>
      <c r="AA18">
        <f t="shared" si="3"/>
        <v>6.9275609756097554</v>
      </c>
      <c r="AB18">
        <f t="shared" si="4"/>
        <v>6.7290243902439038</v>
      </c>
      <c r="AC18">
        <f t="shared" si="5"/>
        <v>6.3833333333333337</v>
      </c>
    </row>
    <row r="19" spans="1:29" x14ac:dyDescent="0.3">
      <c r="A19" t="str">
        <v>Luka Doncic</v>
      </c>
      <c r="B19">
        <v>0.59032520325203253</v>
      </c>
      <c r="C19">
        <v>-1.1475609756097562</v>
      </c>
      <c r="D19">
        <v>1.2788617886178861</v>
      </c>
      <c r="E19">
        <v>2.1933333333333329</v>
      </c>
      <c r="F19">
        <v>1.2434959349593495</v>
      </c>
      <c r="G19">
        <v>3.0744308943089433</v>
      </c>
      <c r="H19">
        <v>0.26975609756097557</v>
      </c>
      <c r="I19">
        <v>-0.13800813008130083</v>
      </c>
      <c r="J19">
        <v>-3.2454065040650408</v>
      </c>
      <c r="K19">
        <v>5.2667886178861778</v>
      </c>
      <c r="L19">
        <v>7.3646341463414631</v>
      </c>
      <c r="M19">
        <v>1.0447967479674785</v>
      </c>
      <c r="N19">
        <v>4.1192276422764227</v>
      </c>
      <c r="O19">
        <v>4.2572357723577223</v>
      </c>
      <c r="T19">
        <v>4.6382113821138216</v>
      </c>
      <c r="U19">
        <v>5.559024390243902</v>
      </c>
      <c r="V19">
        <v>4.9287804878048771</v>
      </c>
      <c r="W19">
        <v>4.6941463414634148</v>
      </c>
      <c r="X19">
        <v>4.2572357723577223</v>
      </c>
      <c r="Y19">
        <f t="shared" si="1"/>
        <v>6.7188617886178861</v>
      </c>
      <c r="Z19">
        <f t="shared" si="2"/>
        <v>7.9846341463414632</v>
      </c>
      <c r="AA19">
        <f t="shared" si="3"/>
        <v>6.7631707317073158</v>
      </c>
      <c r="AB19">
        <f t="shared" si="4"/>
        <v>6.5865853658536588</v>
      </c>
      <c r="AC19">
        <f t="shared" si="5"/>
        <v>6.3639024390243888</v>
      </c>
    </row>
    <row r="20" spans="1:29" x14ac:dyDescent="0.3">
      <c r="A20" t="str">
        <v>Giannis Antetokounmpo</v>
      </c>
      <c r="B20">
        <v>3.8590243902439023</v>
      </c>
      <c r="C20">
        <v>-3.7841463414634151</v>
      </c>
      <c r="D20">
        <v>-0.67626016260162602</v>
      </c>
      <c r="E20">
        <v>2.1279674796747967</v>
      </c>
      <c r="F20">
        <v>2.3627642276422764</v>
      </c>
      <c r="G20">
        <v>1.5497560975609757</v>
      </c>
      <c r="H20">
        <v>0.73203252032520327</v>
      </c>
      <c r="I20">
        <v>1.3808943089430894</v>
      </c>
      <c r="J20">
        <v>-2.0552032520325203</v>
      </c>
      <c r="K20">
        <v>9.2809756097560978</v>
      </c>
      <c r="L20">
        <v>7.552032520325203</v>
      </c>
      <c r="M20">
        <v>3.9470731707317066</v>
      </c>
      <c r="N20">
        <v>5.4968292682926823</v>
      </c>
      <c r="O20">
        <v>4.1159349593495929</v>
      </c>
      <c r="T20">
        <v>4.4668292682926829</v>
      </c>
      <c r="U20">
        <v>5.3886585365853659</v>
      </c>
      <c r="V20">
        <v>4.9212601626016257</v>
      </c>
      <c r="W20">
        <v>4.6317073170731717</v>
      </c>
      <c r="X20">
        <v>4.1159349593495929</v>
      </c>
      <c r="Y20">
        <f t="shared" si="1"/>
        <v>6.5474796747967474</v>
      </c>
      <c r="Z20">
        <f t="shared" si="2"/>
        <v>7.814268292682927</v>
      </c>
      <c r="AA20">
        <f t="shared" si="3"/>
        <v>6.7556504065040643</v>
      </c>
      <c r="AB20">
        <f t="shared" si="4"/>
        <v>6.5241463414634158</v>
      </c>
      <c r="AC20">
        <f t="shared" si="5"/>
        <v>6.2226016260162593</v>
      </c>
    </row>
    <row r="21" spans="1:29" x14ac:dyDescent="0.3">
      <c r="A21" t="str">
        <v>Jrue Holiday</v>
      </c>
      <c r="B21">
        <v>1.0466666666666666</v>
      </c>
      <c r="C21">
        <v>-1.6260162601626016E-3</v>
      </c>
      <c r="D21">
        <v>0.10552845528455287</v>
      </c>
      <c r="E21">
        <v>0.49203252032520317</v>
      </c>
      <c r="F21">
        <v>-0.32975609756097563</v>
      </c>
      <c r="G21">
        <v>1.5889430894308945</v>
      </c>
      <c r="H21">
        <v>1.7307317073170729</v>
      </c>
      <c r="I21">
        <v>5.5284552845528551E-3</v>
      </c>
      <c r="J21">
        <v>-0.59626016260162595</v>
      </c>
      <c r="K21">
        <v>4.0434146341463411</v>
      </c>
      <c r="L21">
        <v>4.6380487804878046</v>
      </c>
      <c r="M21">
        <v>2.4528455284552839</v>
      </c>
      <c r="N21">
        <v>4.0417886178861782</v>
      </c>
      <c r="O21">
        <v>4.036260162601625</v>
      </c>
      <c r="T21">
        <v>4.4473170731707317</v>
      </c>
      <c r="U21">
        <v>5.3697560975609759</v>
      </c>
      <c r="V21">
        <v>4.4937804878048784</v>
      </c>
      <c r="W21">
        <v>4.5272764227642268</v>
      </c>
      <c r="X21">
        <v>4.036260162601625</v>
      </c>
      <c r="Y21">
        <f t="shared" si="1"/>
        <v>6.5279674796747962</v>
      </c>
      <c r="Z21">
        <f t="shared" si="2"/>
        <v>7.7953658536585371</v>
      </c>
      <c r="AA21">
        <f t="shared" si="3"/>
        <v>6.328170731707317</v>
      </c>
      <c r="AB21">
        <f t="shared" si="4"/>
        <v>6.4197154471544708</v>
      </c>
      <c r="AC21">
        <f t="shared" si="5"/>
        <v>6.1429268292682915</v>
      </c>
    </row>
    <row r="22" spans="1:29" x14ac:dyDescent="0.3">
      <c r="A22" t="str">
        <v>Tobias Harris</v>
      </c>
      <c r="B22">
        <v>1.4161382113821137</v>
      </c>
      <c r="C22">
        <v>1.3687398373983739</v>
      </c>
      <c r="D22">
        <v>-0.46020325203252033</v>
      </c>
      <c r="E22">
        <v>0.84288617886178863</v>
      </c>
      <c r="F22">
        <v>0.67028455284552846</v>
      </c>
      <c r="G22">
        <v>0.31524390243902434</v>
      </c>
      <c r="H22">
        <v>-6.0569105691056918E-2</v>
      </c>
      <c r="I22">
        <v>0.5032113821138211</v>
      </c>
      <c r="J22">
        <v>-6.8455284552845497E-2</v>
      </c>
      <c r="K22">
        <v>3.1585365853658534</v>
      </c>
      <c r="L22">
        <v>4.5957317073170723</v>
      </c>
      <c r="M22">
        <v>4.2120325203252031</v>
      </c>
      <c r="N22">
        <v>4.5272764227642268</v>
      </c>
      <c r="O22">
        <v>4.0240650406504059</v>
      </c>
      <c r="T22">
        <v>4.3887804878048788</v>
      </c>
      <c r="U22">
        <v>5.2412195121951219</v>
      </c>
      <c r="V22">
        <v>4.2120325203252031</v>
      </c>
      <c r="W22">
        <v>4.4398373983739852</v>
      </c>
      <c r="X22">
        <v>4.0240650406504059</v>
      </c>
      <c r="Y22">
        <f t="shared" si="1"/>
        <v>6.4694308943089434</v>
      </c>
      <c r="Z22">
        <f t="shared" si="2"/>
        <v>7.6668292682926831</v>
      </c>
      <c r="AA22">
        <f t="shared" si="3"/>
        <v>6.0464227642276418</v>
      </c>
      <c r="AB22">
        <f t="shared" si="4"/>
        <v>6.3322764227642292</v>
      </c>
      <c r="AC22">
        <f t="shared" si="5"/>
        <v>6.1307317073170724</v>
      </c>
    </row>
    <row r="23" spans="1:29" x14ac:dyDescent="0.3">
      <c r="A23" t="str">
        <v>Dejounte Murray</v>
      </c>
      <c r="B23">
        <v>-0.20439024390243904</v>
      </c>
      <c r="C23">
        <v>0.16317073170731708</v>
      </c>
      <c r="D23">
        <v>-0.8504065040650407</v>
      </c>
      <c r="E23">
        <v>0.34780487804878057</v>
      </c>
      <c r="F23">
        <v>0.91154471544715454</v>
      </c>
      <c r="G23">
        <v>2.0044715447154475</v>
      </c>
      <c r="H23">
        <v>1.7382113821138212</v>
      </c>
      <c r="I23">
        <v>-1.0474796747967481</v>
      </c>
      <c r="J23">
        <v>-0.14926829268292688</v>
      </c>
      <c r="K23">
        <v>2.7504878048780488</v>
      </c>
      <c r="L23">
        <v>3.0629268292682932</v>
      </c>
      <c r="M23">
        <v>0.90918699186991869</v>
      </c>
      <c r="N23">
        <v>2.9136585365853662</v>
      </c>
      <c r="O23">
        <v>3.9611382113821145</v>
      </c>
      <c r="T23">
        <v>4.2817886178861793</v>
      </c>
      <c r="U23">
        <v>5.2232520325203247</v>
      </c>
      <c r="V23">
        <v>4.1663414634146347</v>
      </c>
      <c r="W23">
        <v>4.4159349593495936</v>
      </c>
      <c r="X23">
        <v>3.9611382113821145</v>
      </c>
      <c r="Y23">
        <f t="shared" si="1"/>
        <v>6.3624390243902438</v>
      </c>
      <c r="Z23">
        <f t="shared" si="2"/>
        <v>7.6488617886178858</v>
      </c>
      <c r="AA23">
        <f t="shared" si="3"/>
        <v>6.0007317073170734</v>
      </c>
      <c r="AB23">
        <f t="shared" si="4"/>
        <v>6.3083739837398376</v>
      </c>
      <c r="AC23">
        <f t="shared" si="5"/>
        <v>6.067804878048781</v>
      </c>
    </row>
    <row r="24" spans="1:29" x14ac:dyDescent="0.3">
      <c r="A24" t="str">
        <v>Domantas Sabonis</v>
      </c>
      <c r="B24">
        <v>2.015609756097561</v>
      </c>
      <c r="C24">
        <v>-0.95138211382113813</v>
      </c>
      <c r="D24">
        <v>-1.0360975609756098</v>
      </c>
      <c r="E24">
        <v>0.83739837398373984</v>
      </c>
      <c r="F24">
        <v>2.5770731707317074</v>
      </c>
      <c r="G24">
        <v>1.7904065040650408</v>
      </c>
      <c r="H24">
        <v>0.60829268292682914</v>
      </c>
      <c r="I24">
        <v>-0.20552845528455282</v>
      </c>
      <c r="J24">
        <v>-1.9297560975609753</v>
      </c>
      <c r="K24">
        <v>4.6573983739837406</v>
      </c>
      <c r="L24">
        <v>5.6357723577235781</v>
      </c>
      <c r="M24">
        <v>1.9156097560975613</v>
      </c>
      <c r="N24">
        <v>3.7060162601626025</v>
      </c>
      <c r="O24">
        <v>3.911544715447155</v>
      </c>
      <c r="T24">
        <v>4.0434146341463411</v>
      </c>
      <c r="U24">
        <v>5.1848780487804875</v>
      </c>
      <c r="V24">
        <v>4.1413008130081295</v>
      </c>
      <c r="W24">
        <v>4.4090243902439026</v>
      </c>
      <c r="X24">
        <v>3.911544715447155</v>
      </c>
      <c r="Y24">
        <f t="shared" si="1"/>
        <v>6.1240650406504056</v>
      </c>
      <c r="Z24">
        <f t="shared" si="2"/>
        <v>7.6104878048780487</v>
      </c>
      <c r="AA24">
        <f t="shared" si="3"/>
        <v>5.9756910569105681</v>
      </c>
      <c r="AB24">
        <f t="shared" si="4"/>
        <v>6.3014634146341466</v>
      </c>
      <c r="AC24">
        <f t="shared" si="5"/>
        <v>6.0182113821138215</v>
      </c>
    </row>
    <row r="25" spans="1:29" x14ac:dyDescent="0.3">
      <c r="A25" t="str">
        <v>Bam Adebayo</v>
      </c>
      <c r="B25">
        <v>2.6502439024390245</v>
      </c>
      <c r="C25">
        <v>0.4478048780487805</v>
      </c>
      <c r="D25">
        <v>-1.8131707317073171</v>
      </c>
      <c r="E25">
        <v>0.73707317073170731</v>
      </c>
      <c r="F25">
        <v>1.5780487804878049</v>
      </c>
      <c r="G25">
        <v>0.67024390243902443</v>
      </c>
      <c r="H25">
        <v>0.77902439024390246</v>
      </c>
      <c r="I25">
        <v>0.9643902439024391</v>
      </c>
      <c r="J25">
        <v>-1.1770731707317073</v>
      </c>
      <c r="K25">
        <v>4.3887804878048788</v>
      </c>
      <c r="L25">
        <v>6.0136585365853668</v>
      </c>
      <c r="M25">
        <v>4.1663414634146347</v>
      </c>
      <c r="N25">
        <v>4.8365853658536597</v>
      </c>
      <c r="O25">
        <v>3.8721951219512203</v>
      </c>
      <c r="T25">
        <v>3.9319512195121948</v>
      </c>
      <c r="U25">
        <v>5.1837804878048779</v>
      </c>
      <c r="V25">
        <v>4.1212195121951218</v>
      </c>
      <c r="W25">
        <v>4.3585365853658535</v>
      </c>
      <c r="X25">
        <v>3.8721951219512203</v>
      </c>
      <c r="Y25">
        <f t="shared" si="1"/>
        <v>6.0126016260162594</v>
      </c>
      <c r="Z25">
        <f t="shared" si="2"/>
        <v>7.609390243902439</v>
      </c>
      <c r="AA25">
        <f t="shared" si="3"/>
        <v>5.9556097560975605</v>
      </c>
      <c r="AB25">
        <f t="shared" si="4"/>
        <v>6.2509756097560976</v>
      </c>
      <c r="AC25">
        <f t="shared" si="5"/>
        <v>5.9788617886178868</v>
      </c>
    </row>
    <row r="26" spans="1:29" x14ac:dyDescent="0.3">
      <c r="A26" t="str">
        <v>Donovan Mitchell</v>
      </c>
      <c r="B26">
        <v>-0.90081300813008125</v>
      </c>
      <c r="C26">
        <v>1.3702439024390243</v>
      </c>
      <c r="D26">
        <v>1.6692682926829268</v>
      </c>
      <c r="E26">
        <v>1.8639024390243906</v>
      </c>
      <c r="F26">
        <v>-0.35853658536585364</v>
      </c>
      <c r="G26">
        <v>1.329918699186992</v>
      </c>
      <c r="H26">
        <v>0.14780487804878045</v>
      </c>
      <c r="I26">
        <v>-0.62764227642276427</v>
      </c>
      <c r="J26">
        <v>-1.3061788617886179</v>
      </c>
      <c r="K26">
        <v>1.817723577235772</v>
      </c>
      <c r="L26">
        <v>4.4941463414634146</v>
      </c>
      <c r="M26">
        <v>1.8580487804878052</v>
      </c>
      <c r="N26">
        <v>3.1879674796747968</v>
      </c>
      <c r="O26">
        <v>3.8156097560975613</v>
      </c>
      <c r="T26">
        <v>3.7448780487804871</v>
      </c>
      <c r="U26">
        <v>5.0509756097560974</v>
      </c>
      <c r="V26">
        <v>4.0967479674796747</v>
      </c>
      <c r="W26">
        <v>4.2912195121951227</v>
      </c>
      <c r="X26">
        <v>3.8156097560975613</v>
      </c>
      <c r="Y26">
        <f t="shared" si="1"/>
        <v>5.8255284552845517</v>
      </c>
      <c r="Z26">
        <f t="shared" si="2"/>
        <v>7.4765853658536585</v>
      </c>
      <c r="AA26">
        <f t="shared" si="3"/>
        <v>5.9311382113821134</v>
      </c>
      <c r="AB26">
        <f t="shared" si="4"/>
        <v>6.1836585365853667</v>
      </c>
      <c r="AC26">
        <f t="shared" si="5"/>
        <v>5.9222764227642273</v>
      </c>
    </row>
    <row r="27" spans="1:29" x14ac:dyDescent="0.3">
      <c r="A27" t="str">
        <v>CJ McCollum</v>
      </c>
      <c r="B27">
        <v>-0.20048780487804879</v>
      </c>
      <c r="C27">
        <v>0.47804878048780486</v>
      </c>
      <c r="D27">
        <v>1.8227642276422764</v>
      </c>
      <c r="E27">
        <v>1.2691056910569105</v>
      </c>
      <c r="F27">
        <v>-0.57918699186991873</v>
      </c>
      <c r="G27">
        <v>0.85983739837398376</v>
      </c>
      <c r="H27">
        <v>-0.16878048780487806</v>
      </c>
      <c r="I27">
        <v>-0.42617886178861791</v>
      </c>
      <c r="J27">
        <v>0.33430894308943093</v>
      </c>
      <c r="K27">
        <v>2.911382113821138</v>
      </c>
      <c r="L27">
        <v>3.0551219512195118</v>
      </c>
      <c r="M27">
        <v>2.5295934959349591</v>
      </c>
      <c r="N27">
        <v>3.3894308943089428</v>
      </c>
      <c r="O27">
        <v>3.8156097560975608</v>
      </c>
      <c r="T27">
        <v>3.6746341463414636</v>
      </c>
      <c r="U27">
        <v>5.0030894308943097</v>
      </c>
      <c r="V27">
        <v>4.0127642276422772</v>
      </c>
      <c r="W27">
        <v>4.2769512195121946</v>
      </c>
      <c r="X27">
        <v>3.8156097560975608</v>
      </c>
      <c r="Y27">
        <f t="shared" si="1"/>
        <v>5.7552845528455281</v>
      </c>
      <c r="Z27">
        <f t="shared" si="2"/>
        <v>7.4286991869918708</v>
      </c>
      <c r="AA27">
        <f t="shared" si="3"/>
        <v>5.8471544715447159</v>
      </c>
      <c r="AB27">
        <f t="shared" si="4"/>
        <v>6.1693902439024386</v>
      </c>
      <c r="AC27">
        <f t="shared" si="5"/>
        <v>5.9222764227642273</v>
      </c>
    </row>
    <row r="28" spans="1:29" x14ac:dyDescent="0.3">
      <c r="A28" t="str">
        <v>Joel Embiid</v>
      </c>
      <c r="B28">
        <v>1.1443495934959351</v>
      </c>
      <c r="C28">
        <v>1.7193902439024391</v>
      </c>
      <c r="D28">
        <v>-0.83109756097560972</v>
      </c>
      <c r="E28">
        <v>1.6194715447154471</v>
      </c>
      <c r="F28">
        <v>1.7646341463414639</v>
      </c>
      <c r="G28">
        <v>-0.22040650406504061</v>
      </c>
      <c r="H28">
        <v>-0.10313008130081297</v>
      </c>
      <c r="I28">
        <v>1.5335365853658538</v>
      </c>
      <c r="J28">
        <v>-1.3613008130081301</v>
      </c>
      <c r="K28">
        <v>3.5460569105691069</v>
      </c>
      <c r="L28">
        <v>6.626747967479675</v>
      </c>
      <c r="M28">
        <v>5.4858536585365867</v>
      </c>
      <c r="N28">
        <v>5.2654471544715449</v>
      </c>
      <c r="O28">
        <v>3.7319105691056915</v>
      </c>
      <c r="T28">
        <v>3.5460569105691069</v>
      </c>
      <c r="U28">
        <v>4.9066666666666663</v>
      </c>
      <c r="V28">
        <v>3.9470731707317066</v>
      </c>
      <c r="W28">
        <v>4.201382113821138</v>
      </c>
      <c r="X28">
        <v>3.7319105691056915</v>
      </c>
      <c r="Y28">
        <f t="shared" si="1"/>
        <v>5.626707317073171</v>
      </c>
      <c r="Z28">
        <f t="shared" si="2"/>
        <v>7.3322764227642274</v>
      </c>
      <c r="AA28">
        <f t="shared" si="3"/>
        <v>5.7814634146341453</v>
      </c>
      <c r="AB28">
        <f t="shared" si="4"/>
        <v>6.093821138211382</v>
      </c>
      <c r="AC28">
        <f t="shared" si="5"/>
        <v>5.838577235772358</v>
      </c>
    </row>
    <row r="29" spans="1:29" x14ac:dyDescent="0.3">
      <c r="A29" t="str">
        <v>Michael Porter Jr.</v>
      </c>
      <c r="B29">
        <v>1.5746341463414633</v>
      </c>
      <c r="C29">
        <v>0.34499999999999997</v>
      </c>
      <c r="D29">
        <v>1.1926829268292682</v>
      </c>
      <c r="E29">
        <v>0.88134146341463415</v>
      </c>
      <c r="F29">
        <v>0.95195121951219508</v>
      </c>
      <c r="G29">
        <v>-0.94804878048780483</v>
      </c>
      <c r="H29">
        <v>-0.71890243902439022</v>
      </c>
      <c r="I29">
        <v>0.61999999999999988</v>
      </c>
      <c r="J29">
        <v>0.37829268292682927</v>
      </c>
      <c r="K29">
        <v>3.9319512195121948</v>
      </c>
      <c r="L29">
        <v>3.8986585365853657</v>
      </c>
      <c r="M29">
        <v>5.2249999999999996</v>
      </c>
      <c r="N29">
        <v>4.2769512195121946</v>
      </c>
      <c r="O29">
        <v>3.6569512195121949</v>
      </c>
      <c r="T29">
        <v>3.5421951219512198</v>
      </c>
      <c r="U29">
        <v>4.8586991869918705</v>
      </c>
      <c r="V29">
        <v>3.7289430894308944</v>
      </c>
      <c r="W29">
        <v>4.1192276422764227</v>
      </c>
      <c r="X29">
        <v>3.6569512195121949</v>
      </c>
      <c r="Y29">
        <f t="shared" si="1"/>
        <v>5.6228455284552847</v>
      </c>
      <c r="Z29">
        <f t="shared" si="2"/>
        <v>7.2843089430894317</v>
      </c>
      <c r="AA29">
        <f t="shared" si="3"/>
        <v>5.5633333333333335</v>
      </c>
      <c r="AB29">
        <f t="shared" si="4"/>
        <v>6.0116666666666667</v>
      </c>
      <c r="AC29">
        <f t="shared" si="5"/>
        <v>5.7636178861788618</v>
      </c>
    </row>
    <row r="30" spans="1:29" x14ac:dyDescent="0.3">
      <c r="A30" t="str">
        <v>Julius Randle</v>
      </c>
      <c r="B30">
        <v>1.5081300813008132E-2</v>
      </c>
      <c r="C30">
        <v>0.88089430894308951</v>
      </c>
      <c r="D30">
        <v>0.53544715447154478</v>
      </c>
      <c r="E30">
        <v>1.3551626016260163</v>
      </c>
      <c r="F30">
        <v>1.9445934959349593</v>
      </c>
      <c r="G30">
        <v>1.0084959349593499</v>
      </c>
      <c r="H30">
        <v>-0.12817073170731708</v>
      </c>
      <c r="I30">
        <v>-0.60841463414634145</v>
      </c>
      <c r="J30">
        <v>-1.9617073170731711</v>
      </c>
      <c r="K30">
        <v>2.1604878048780489</v>
      </c>
      <c r="L30">
        <v>5.0030894308943097</v>
      </c>
      <c r="M30">
        <v>2.0328861788617885</v>
      </c>
      <c r="N30">
        <v>3.0413821138211388</v>
      </c>
      <c r="O30">
        <v>3.6497967479674802</v>
      </c>
      <c r="T30">
        <v>3.5341463414634147</v>
      </c>
      <c r="U30">
        <v>4.7453658536585372</v>
      </c>
      <c r="V30">
        <v>3.5019512195121951</v>
      </c>
      <c r="W30">
        <v>4.0919512195121941</v>
      </c>
      <c r="X30">
        <v>3.6497967479674802</v>
      </c>
      <c r="Y30">
        <f t="shared" si="1"/>
        <v>5.6147967479674792</v>
      </c>
      <c r="Z30">
        <f t="shared" si="2"/>
        <v>7.1709756097560984</v>
      </c>
      <c r="AA30">
        <f t="shared" si="3"/>
        <v>5.3363414634146338</v>
      </c>
      <c r="AB30">
        <f t="shared" si="4"/>
        <v>5.9843902439024381</v>
      </c>
      <c r="AC30">
        <f t="shared" si="5"/>
        <v>5.7564634146341467</v>
      </c>
    </row>
    <row r="31" spans="1:29" x14ac:dyDescent="0.3">
      <c r="A31" t="str">
        <v>LaMelo Ball</v>
      </c>
      <c r="B31">
        <v>-0.51073170731707318</v>
      </c>
      <c r="C31">
        <v>-8.8170731707317068E-2</v>
      </c>
      <c r="D31">
        <v>0.29439024390243901</v>
      </c>
      <c r="E31">
        <v>0.67560975609756091</v>
      </c>
      <c r="F31">
        <v>0.61109756097560974</v>
      </c>
      <c r="G31">
        <v>2.0801219512195122</v>
      </c>
      <c r="H31">
        <v>2.3848780487804877</v>
      </c>
      <c r="I31">
        <v>-0.26341463414634148</v>
      </c>
      <c r="J31">
        <v>-1.7996341463414631</v>
      </c>
      <c r="K31">
        <v>3.4723170731707316</v>
      </c>
      <c r="L31">
        <v>5.1837804878048779</v>
      </c>
      <c r="M31">
        <v>1.3040243902439024</v>
      </c>
      <c r="N31">
        <v>3.3841463414634148</v>
      </c>
      <c r="O31">
        <v>3.6475609756097565</v>
      </c>
      <c r="T31">
        <v>3.4915853658536586</v>
      </c>
      <c r="U31">
        <v>4.6380487804878046</v>
      </c>
      <c r="V31">
        <v>3.4436178861788624</v>
      </c>
      <c r="W31">
        <v>4.0417886178861782</v>
      </c>
      <c r="X31">
        <v>3.6475609756097565</v>
      </c>
      <c r="Y31">
        <f t="shared" si="1"/>
        <v>5.5722357723577236</v>
      </c>
      <c r="Z31">
        <f t="shared" si="2"/>
        <v>7.0636585365853657</v>
      </c>
      <c r="AA31">
        <f t="shared" si="3"/>
        <v>5.2780081300813011</v>
      </c>
      <c r="AB31">
        <f t="shared" si="4"/>
        <v>5.9342276422764222</v>
      </c>
      <c r="AC31">
        <f t="shared" si="5"/>
        <v>5.7542276422764225</v>
      </c>
    </row>
    <row r="32" spans="1:29" x14ac:dyDescent="0.3">
      <c r="A32" t="str">
        <v>Zach LaVine</v>
      </c>
      <c r="B32">
        <v>1.0370731707317074</v>
      </c>
      <c r="C32">
        <v>1.274308943089431</v>
      </c>
      <c r="D32">
        <v>1.5637398373983742</v>
      </c>
      <c r="E32">
        <v>1.7679674796747968</v>
      </c>
      <c r="F32">
        <v>-0.28178861788617882</v>
      </c>
      <c r="G32">
        <v>0.60081300813008132</v>
      </c>
      <c r="H32">
        <v>-0.52373983739837404</v>
      </c>
      <c r="I32">
        <v>-0.25349593495934958</v>
      </c>
      <c r="J32">
        <v>-1.8913821138211382</v>
      </c>
      <c r="K32">
        <v>2.019186991869919</v>
      </c>
      <c r="L32">
        <v>5.1848780487804875</v>
      </c>
      <c r="M32">
        <v>2.692682926829268</v>
      </c>
      <c r="N32">
        <v>3.2934959349593491</v>
      </c>
      <c r="O32">
        <v>3.5469918699186991</v>
      </c>
      <c r="T32">
        <v>3.4723170731707316</v>
      </c>
      <c r="U32">
        <v>4.5957317073170723</v>
      </c>
      <c r="V32">
        <v>3.3878048780487804</v>
      </c>
      <c r="W32">
        <v>3.7060162601626025</v>
      </c>
      <c r="X32">
        <v>3.5469918699186991</v>
      </c>
      <c r="Y32">
        <f t="shared" si="1"/>
        <v>5.5529674796747965</v>
      </c>
      <c r="Z32">
        <f t="shared" si="2"/>
        <v>7.0213414634146334</v>
      </c>
      <c r="AA32">
        <f t="shared" si="3"/>
        <v>5.222195121951219</v>
      </c>
      <c r="AB32">
        <f t="shared" si="4"/>
        <v>5.5984552845528466</v>
      </c>
      <c r="AC32">
        <f t="shared" si="5"/>
        <v>5.6536585365853655</v>
      </c>
    </row>
    <row r="33" spans="1:29" x14ac:dyDescent="0.3">
      <c r="A33" t="str">
        <v>Shai Gilgeous-Alexander</v>
      </c>
      <c r="B33">
        <v>1.4870731707317073</v>
      </c>
      <c r="C33">
        <v>0.94926829268292678</v>
      </c>
      <c r="D33">
        <v>0.21731707317073168</v>
      </c>
      <c r="E33">
        <v>1.413170731707317</v>
      </c>
      <c r="F33">
        <v>-0.19999999999999996</v>
      </c>
      <c r="G33">
        <v>1.5221951219512195</v>
      </c>
      <c r="H33">
        <v>-0.39878048780487807</v>
      </c>
      <c r="I33">
        <v>0.25097560975609756</v>
      </c>
      <c r="J33">
        <v>-1.5487804878048781</v>
      </c>
      <c r="K33">
        <v>2.7431707317073171</v>
      </c>
      <c r="L33">
        <v>5.2412195121951219</v>
      </c>
      <c r="M33">
        <v>2.1702439024390237</v>
      </c>
      <c r="N33">
        <v>3.6924390243902439</v>
      </c>
      <c r="O33">
        <v>3.4414634146341463</v>
      </c>
      <c r="T33">
        <v>3.4660975609756095</v>
      </c>
      <c r="U33">
        <v>4.4941463414634146</v>
      </c>
      <c r="V33">
        <v>3.279634146341464</v>
      </c>
      <c r="W33">
        <v>3.6924390243902439</v>
      </c>
      <c r="X33">
        <v>3.4414634146341463</v>
      </c>
      <c r="Y33">
        <f t="shared" si="1"/>
        <v>5.546747967479674</v>
      </c>
      <c r="Z33">
        <f t="shared" si="2"/>
        <v>6.9197560975609758</v>
      </c>
      <c r="AA33">
        <f t="shared" si="3"/>
        <v>5.1140243902439027</v>
      </c>
      <c r="AB33">
        <f t="shared" si="4"/>
        <v>5.5848780487804879</v>
      </c>
      <c r="AC33">
        <f t="shared" si="5"/>
        <v>5.5481300813008128</v>
      </c>
    </row>
    <row r="34" spans="1:29" x14ac:dyDescent="0.3">
      <c r="A34" t="str">
        <v>Devin Booker</v>
      </c>
      <c r="B34">
        <v>0.80634146341463409</v>
      </c>
      <c r="C34">
        <v>2.1746341463414636</v>
      </c>
      <c r="D34">
        <v>0.21609756097560975</v>
      </c>
      <c r="E34">
        <v>1.8785365853658536</v>
      </c>
      <c r="F34">
        <v>-0.34390243902439022</v>
      </c>
      <c r="G34">
        <v>0.79707317073170736</v>
      </c>
      <c r="H34">
        <v>-0.28439024390243905</v>
      </c>
      <c r="I34">
        <v>-0.82097560975609751</v>
      </c>
      <c r="J34">
        <v>-1.8209756097560974</v>
      </c>
      <c r="K34">
        <v>0.42780487804878098</v>
      </c>
      <c r="L34">
        <v>4.4234146341463418</v>
      </c>
      <c r="M34">
        <v>1.8053658536585373</v>
      </c>
      <c r="N34">
        <v>2.6024390243902444</v>
      </c>
      <c r="O34">
        <v>3.4234146341463423</v>
      </c>
      <c r="T34">
        <v>3.4294308943089429</v>
      </c>
      <c r="U34">
        <v>4.4234146341463418</v>
      </c>
      <c r="V34">
        <v>3.0364634146341465</v>
      </c>
      <c r="W34">
        <v>3.6406504065040655</v>
      </c>
      <c r="X34">
        <v>3.4234146341463423</v>
      </c>
      <c r="Y34">
        <f t="shared" si="1"/>
        <v>5.5100813008130078</v>
      </c>
      <c r="Z34">
        <f t="shared" si="2"/>
        <v>6.849024390243903</v>
      </c>
      <c r="AA34">
        <f t="shared" si="3"/>
        <v>4.8708536585365856</v>
      </c>
      <c r="AB34">
        <f t="shared" si="4"/>
        <v>5.533089430894309</v>
      </c>
      <c r="AC34">
        <f t="shared" si="5"/>
        <v>5.5300813008130092</v>
      </c>
    </row>
    <row r="35" spans="1:29" x14ac:dyDescent="0.3">
      <c r="A35" t="str">
        <v>Tyrese Haliburton</v>
      </c>
      <c r="B35">
        <v>0.26959349593495935</v>
      </c>
      <c r="C35">
        <v>0.46845528455284552</v>
      </c>
      <c r="D35">
        <v>0.76747967479674795</v>
      </c>
      <c r="E35">
        <v>0.21382113821138218</v>
      </c>
      <c r="F35">
        <v>-0.84780487804878046</v>
      </c>
      <c r="G35">
        <v>1.3778861788617887</v>
      </c>
      <c r="H35">
        <v>1.1743089430894309</v>
      </c>
      <c r="I35">
        <v>-0.11918699186991868</v>
      </c>
      <c r="J35">
        <v>-3.0243902439024389E-2</v>
      </c>
      <c r="K35">
        <v>2.8058536585365852</v>
      </c>
      <c r="L35">
        <v>3.3045528455284554</v>
      </c>
      <c r="M35">
        <v>1.8964227642276423</v>
      </c>
      <c r="N35">
        <v>3.274308943089431</v>
      </c>
      <c r="O35">
        <v>3.3934959349593496</v>
      </c>
      <c r="T35">
        <v>3.4090243902439021</v>
      </c>
      <c r="U35">
        <v>4.3841463414634134</v>
      </c>
      <c r="V35">
        <v>2.9996747967479678</v>
      </c>
      <c r="W35">
        <v>3.6140243902439027</v>
      </c>
      <c r="X35">
        <v>3.3934959349593496</v>
      </c>
      <c r="Y35">
        <f t="shared" si="1"/>
        <v>5.4896747967479662</v>
      </c>
      <c r="Z35">
        <f t="shared" si="2"/>
        <v>6.8097560975609746</v>
      </c>
      <c r="AA35">
        <f t="shared" si="3"/>
        <v>4.8340650406504064</v>
      </c>
      <c r="AB35">
        <f t="shared" si="4"/>
        <v>5.5064634146341467</v>
      </c>
      <c r="AC35">
        <f t="shared" si="5"/>
        <v>5.5001626016260161</v>
      </c>
    </row>
    <row r="36" spans="1:29" x14ac:dyDescent="0.3">
      <c r="A36" t="str">
        <v>Brandon Ingram</v>
      </c>
      <c r="B36">
        <v>2.8780487804878047E-2</v>
      </c>
      <c r="C36">
        <v>1.9831707317073171</v>
      </c>
      <c r="D36">
        <v>0.56414634146341458</v>
      </c>
      <c r="E36">
        <v>1.4848780487804878</v>
      </c>
      <c r="F36">
        <v>-0.12109756097560972</v>
      </c>
      <c r="G36">
        <v>1.0396341463414633</v>
      </c>
      <c r="H36">
        <v>-0.64024390243902429</v>
      </c>
      <c r="I36">
        <v>4.4878048780487817E-2</v>
      </c>
      <c r="J36">
        <v>-0.99999999999999989</v>
      </c>
      <c r="K36">
        <v>1.4009756097560975</v>
      </c>
      <c r="L36">
        <v>4.3841463414634134</v>
      </c>
      <c r="M36">
        <v>2.344512195121951</v>
      </c>
      <c r="N36">
        <v>3.3841463414634134</v>
      </c>
      <c r="O36">
        <v>3.3392682926829256</v>
      </c>
      <c r="T36">
        <v>3.3288211382113824</v>
      </c>
      <c r="U36">
        <v>4.3625609756097568</v>
      </c>
      <c r="V36">
        <v>2.894146341463415</v>
      </c>
      <c r="W36">
        <v>3.5429268292682923</v>
      </c>
      <c r="X36">
        <v>3.3392682926829256</v>
      </c>
      <c r="Y36">
        <f t="shared" si="1"/>
        <v>5.4094715447154469</v>
      </c>
      <c r="Z36">
        <f t="shared" si="2"/>
        <v>6.7881707317073179</v>
      </c>
      <c r="AA36">
        <f t="shared" si="3"/>
        <v>4.7285365853658536</v>
      </c>
      <c r="AB36">
        <f t="shared" si="4"/>
        <v>5.4353658536585368</v>
      </c>
      <c r="AC36">
        <f t="shared" si="5"/>
        <v>5.445934959349592</v>
      </c>
    </row>
    <row r="37" spans="1:29" x14ac:dyDescent="0.3">
      <c r="A37" t="str">
        <v>LeBron James</v>
      </c>
      <c r="B37">
        <v>1.7595934959349595</v>
      </c>
      <c r="C37">
        <v>-1.7911382113821139</v>
      </c>
      <c r="D37">
        <v>0.49439024390243902</v>
      </c>
      <c r="E37">
        <v>1.5571544715447154</v>
      </c>
      <c r="F37">
        <v>0.88252032520325208</v>
      </c>
      <c r="G37">
        <v>2.2947154471544722</v>
      </c>
      <c r="H37">
        <v>0.35471544715447156</v>
      </c>
      <c r="I37">
        <v>7.0731707317073234E-3</v>
      </c>
      <c r="J37">
        <v>-2.2777235772357725</v>
      </c>
      <c r="K37">
        <v>5.0724390243902455</v>
      </c>
      <c r="L37">
        <v>5.559024390243902</v>
      </c>
      <c r="M37">
        <v>0.9865853658536583</v>
      </c>
      <c r="N37">
        <v>3.2813008130081296</v>
      </c>
      <c r="O37">
        <v>3.2742276422764225</v>
      </c>
      <c r="T37">
        <v>3.2674796747967481</v>
      </c>
      <c r="U37">
        <v>4.3598373983739842</v>
      </c>
      <c r="V37">
        <v>2.8939837398373989</v>
      </c>
      <c r="W37">
        <v>3.3894308943089428</v>
      </c>
      <c r="X37">
        <v>3.2742276422764225</v>
      </c>
      <c r="Y37">
        <f t="shared" si="1"/>
        <v>5.3481300813008126</v>
      </c>
      <c r="Z37">
        <f t="shared" si="2"/>
        <v>6.7854471544715453</v>
      </c>
      <c r="AA37">
        <f t="shared" si="3"/>
        <v>4.7283739837398375</v>
      </c>
      <c r="AB37">
        <f t="shared" si="4"/>
        <v>5.2818699186991864</v>
      </c>
      <c r="AC37">
        <f t="shared" si="5"/>
        <v>5.3808943089430894</v>
      </c>
    </row>
    <row r="38" spans="1:29" x14ac:dyDescent="0.3">
      <c r="A38" t="str">
        <v>Zion Williamson</v>
      </c>
      <c r="B38">
        <v>5.2390243902439027</v>
      </c>
      <c r="C38">
        <v>-2.975609756097561</v>
      </c>
      <c r="D38">
        <v>-1.6213008130081301</v>
      </c>
      <c r="E38">
        <v>2.1613008130081304</v>
      </c>
      <c r="F38">
        <v>0.92699186991869909</v>
      </c>
      <c r="G38">
        <v>0.70634146341463422</v>
      </c>
      <c r="H38">
        <v>0.17658536585365853</v>
      </c>
      <c r="I38">
        <v>0.29333333333333333</v>
      </c>
      <c r="J38">
        <v>-1.363739837398374</v>
      </c>
      <c r="K38">
        <v>6.5185365853658546</v>
      </c>
      <c r="L38">
        <v>4.9066666666666663</v>
      </c>
      <c r="M38">
        <v>2.8365853658536588</v>
      </c>
      <c r="N38">
        <v>3.5429268292682923</v>
      </c>
      <c r="O38">
        <v>3.2495934959349593</v>
      </c>
      <c r="T38">
        <v>3.1955284552845526</v>
      </c>
      <c r="U38">
        <v>4.2899999999999991</v>
      </c>
      <c r="V38">
        <v>2.8395121951219511</v>
      </c>
      <c r="W38">
        <v>3.3841463414634148</v>
      </c>
      <c r="X38">
        <v>3.2495934959349593</v>
      </c>
      <c r="Y38">
        <f t="shared" si="1"/>
        <v>5.2761788617886172</v>
      </c>
      <c r="Z38">
        <f t="shared" si="2"/>
        <v>6.7156097560975603</v>
      </c>
      <c r="AA38">
        <f t="shared" si="3"/>
        <v>4.6739024390243902</v>
      </c>
      <c r="AB38">
        <f t="shared" si="4"/>
        <v>5.2765853658536592</v>
      </c>
      <c r="AC38">
        <f t="shared" si="5"/>
        <v>5.3562601626016253</v>
      </c>
    </row>
    <row r="39" spans="1:29" x14ac:dyDescent="0.3">
      <c r="A39" t="str">
        <v>Jaylen Brown</v>
      </c>
      <c r="B39">
        <v>0.74926829268292694</v>
      </c>
      <c r="C39">
        <v>-0.22227642276422765</v>
      </c>
      <c r="D39">
        <v>1.122439024390244</v>
      </c>
      <c r="E39">
        <v>1.6048780487804879</v>
      </c>
      <c r="F39">
        <v>0.25544715447154476</v>
      </c>
      <c r="G39">
        <v>0.207479674796748</v>
      </c>
      <c r="H39">
        <v>0.63707317073170722</v>
      </c>
      <c r="I39">
        <v>5.5284552845528551E-3</v>
      </c>
      <c r="J39">
        <v>-1.1526829268292684</v>
      </c>
      <c r="K39">
        <v>3.4294308943089429</v>
      </c>
      <c r="L39">
        <v>4.3598373983739842</v>
      </c>
      <c r="M39">
        <v>2.9996747967479678</v>
      </c>
      <c r="N39">
        <v>3.2071544715447158</v>
      </c>
      <c r="O39">
        <v>3.2016260162601626</v>
      </c>
      <c r="T39">
        <v>3.1585365853658534</v>
      </c>
      <c r="U39">
        <v>4.2770731707317076</v>
      </c>
      <c r="V39">
        <v>2.8365853658536588</v>
      </c>
      <c r="W39">
        <v>3.3841463414634134</v>
      </c>
      <c r="X39">
        <v>3.2016260162601626</v>
      </c>
      <c r="Y39">
        <f t="shared" si="1"/>
        <v>5.2391869918699179</v>
      </c>
      <c r="Z39">
        <f t="shared" si="2"/>
        <v>6.7026829268292687</v>
      </c>
      <c r="AA39">
        <f t="shared" si="3"/>
        <v>4.6709756097560975</v>
      </c>
      <c r="AB39">
        <f t="shared" si="4"/>
        <v>5.2765853658536574</v>
      </c>
      <c r="AC39">
        <f t="shared" si="5"/>
        <v>5.3082926829268295</v>
      </c>
    </row>
    <row r="40" spans="1:29" x14ac:dyDescent="0.3">
      <c r="A40" t="str">
        <v>Gordon Hayward</v>
      </c>
      <c r="B40">
        <v>0.31658536585365854</v>
      </c>
      <c r="C40">
        <v>1.3086178861788618</v>
      </c>
      <c r="D40">
        <v>1.5447154471544711E-2</v>
      </c>
      <c r="E40">
        <v>0.6580487804878048</v>
      </c>
      <c r="F40">
        <v>7.7886178861788613E-2</v>
      </c>
      <c r="G40">
        <v>0.47512195121951223</v>
      </c>
      <c r="H40">
        <v>0.51560975609756099</v>
      </c>
      <c r="I40">
        <v>-0.67756097560975603</v>
      </c>
      <c r="J40">
        <v>-0.37186991869918695</v>
      </c>
      <c r="K40">
        <v>1.0092682926829268</v>
      </c>
      <c r="L40">
        <v>2.6897560975609762</v>
      </c>
      <c r="M40">
        <v>1.8427642276422769</v>
      </c>
      <c r="N40">
        <v>2.317886178861789</v>
      </c>
      <c r="O40">
        <v>2.9954471544715453</v>
      </c>
      <c r="T40">
        <v>3.0380487804878045</v>
      </c>
      <c r="U40">
        <v>4.2255284552845529</v>
      </c>
      <c r="V40">
        <v>2.8358536585365854</v>
      </c>
      <c r="W40">
        <v>3.3165853658536584</v>
      </c>
      <c r="X40">
        <v>2.9954471544715453</v>
      </c>
      <c r="Y40">
        <f t="shared" si="1"/>
        <v>5.1186991869918685</v>
      </c>
      <c r="Z40">
        <f t="shared" si="2"/>
        <v>6.651138211382114</v>
      </c>
      <c r="AA40">
        <f t="shared" si="3"/>
        <v>4.6702439024390241</v>
      </c>
      <c r="AB40">
        <f t="shared" si="4"/>
        <v>5.2090243902439024</v>
      </c>
      <c r="AC40">
        <f t="shared" si="5"/>
        <v>5.1021138211382118</v>
      </c>
    </row>
    <row r="41" spans="1:29" x14ac:dyDescent="0.3">
      <c r="A41" t="str">
        <v>Mikal Bridges</v>
      </c>
      <c r="B41">
        <v>1.4601626016260163</v>
      </c>
      <c r="C41">
        <v>0.37317073170731707</v>
      </c>
      <c r="D41">
        <v>0.22772357723577236</v>
      </c>
      <c r="E41">
        <v>-1.8780487804878024E-2</v>
      </c>
      <c r="F41">
        <v>-0.29292682926829272</v>
      </c>
      <c r="G41">
        <v>-0.3721138211382114</v>
      </c>
      <c r="H41">
        <v>0.55056910569105699</v>
      </c>
      <c r="I41">
        <v>0.76666666666666661</v>
      </c>
      <c r="J41">
        <v>0.94617886178861788</v>
      </c>
      <c r="K41">
        <v>3.2674796747967481</v>
      </c>
      <c r="L41">
        <v>2.6944715447154475</v>
      </c>
      <c r="M41">
        <v>4.0127642276422772</v>
      </c>
      <c r="N41">
        <v>3.6406504065040655</v>
      </c>
      <c r="O41">
        <v>2.8739837398373989</v>
      </c>
      <c r="T41">
        <v>2.9689024390243901</v>
      </c>
      <c r="U41">
        <v>4.081626016260163</v>
      </c>
      <c r="V41">
        <v>2.7255691056910574</v>
      </c>
      <c r="W41">
        <v>3.2934959349593491</v>
      </c>
      <c r="X41">
        <v>2.8739837398373989</v>
      </c>
      <c r="Y41">
        <f t="shared" si="1"/>
        <v>5.0495528455284546</v>
      </c>
      <c r="Z41">
        <f t="shared" si="2"/>
        <v>6.5072357723577241</v>
      </c>
      <c r="AA41">
        <f t="shared" si="3"/>
        <v>4.5599593495934965</v>
      </c>
      <c r="AB41">
        <f t="shared" si="4"/>
        <v>5.1859349593495931</v>
      </c>
      <c r="AC41">
        <f t="shared" si="5"/>
        <v>4.9806504065040649</v>
      </c>
    </row>
    <row r="42" spans="1:29" x14ac:dyDescent="0.3">
      <c r="A42" t="str">
        <v>Bogdan Bogdanovic</v>
      </c>
      <c r="B42">
        <v>0.37317073170731707</v>
      </c>
      <c r="C42">
        <v>0.47869918699186997</v>
      </c>
      <c r="D42">
        <v>1.4772357723577236</v>
      </c>
      <c r="E42">
        <v>0.23365853658536587</v>
      </c>
      <c r="F42">
        <v>-0.74260162601626023</v>
      </c>
      <c r="G42">
        <v>0.12617886178861787</v>
      </c>
      <c r="H42">
        <v>0.32699186991869922</v>
      </c>
      <c r="I42">
        <v>-0.65869918699187002</v>
      </c>
      <c r="J42">
        <v>0.59951219512195131</v>
      </c>
      <c r="K42">
        <v>1.7354471544715446</v>
      </c>
      <c r="L42">
        <v>1.6146341463414635</v>
      </c>
      <c r="M42">
        <v>2.0879674796747967</v>
      </c>
      <c r="N42">
        <v>2.2141463414634148</v>
      </c>
      <c r="O42">
        <v>2.8728455284552847</v>
      </c>
      <c r="T42">
        <v>2.911382113821138</v>
      </c>
      <c r="U42">
        <v>3.9933739837398385</v>
      </c>
      <c r="V42">
        <v>2.692682926829268</v>
      </c>
      <c r="W42">
        <v>3.2813008130081296</v>
      </c>
      <c r="X42">
        <v>2.8728455284552847</v>
      </c>
      <c r="Y42">
        <f t="shared" si="1"/>
        <v>4.9920325203252025</v>
      </c>
      <c r="Z42">
        <f t="shared" si="2"/>
        <v>6.4189837398373992</v>
      </c>
      <c r="AA42">
        <f t="shared" si="3"/>
        <v>4.5270731707317067</v>
      </c>
      <c r="AB42">
        <f t="shared" si="4"/>
        <v>5.1737398373983741</v>
      </c>
      <c r="AC42">
        <f t="shared" si="5"/>
        <v>4.9795121951219512</v>
      </c>
    </row>
    <row r="43" spans="1:29" x14ac:dyDescent="0.3">
      <c r="A43" t="str">
        <v>Deandre Ayton</v>
      </c>
      <c r="B43">
        <v>3.4014634146341463</v>
      </c>
      <c r="C43">
        <v>-8.8780487804878044E-2</v>
      </c>
      <c r="D43">
        <v>-1.6570731707317075</v>
      </c>
      <c r="E43">
        <v>0.27853658536585368</v>
      </c>
      <c r="F43">
        <v>2.3780487804878048</v>
      </c>
      <c r="G43">
        <v>-0.7346341463414634</v>
      </c>
      <c r="H43">
        <v>-0.80146341463414628</v>
      </c>
      <c r="I43">
        <v>1.5009756097560976</v>
      </c>
      <c r="J43">
        <v>8.1463414634146344E-2</v>
      </c>
      <c r="K43">
        <v>4.4473170731707317</v>
      </c>
      <c r="L43">
        <v>4.2770731707317076</v>
      </c>
      <c r="M43">
        <v>5.0931707317073167</v>
      </c>
      <c r="N43">
        <v>4.3585365853658535</v>
      </c>
      <c r="O43">
        <v>2.857560975609756</v>
      </c>
      <c r="T43">
        <v>2.8953658536585367</v>
      </c>
      <c r="U43">
        <v>3.8986585365853657</v>
      </c>
      <c r="V43">
        <v>2.5295934959349591</v>
      </c>
      <c r="W43">
        <v>3.274308943089431</v>
      </c>
      <c r="X43">
        <v>2.857560975609756</v>
      </c>
      <c r="Y43">
        <f t="shared" si="1"/>
        <v>4.9760162601626012</v>
      </c>
      <c r="Z43">
        <f t="shared" si="2"/>
        <v>6.3242682926829268</v>
      </c>
      <c r="AA43">
        <f t="shared" si="3"/>
        <v>4.3639837398373977</v>
      </c>
      <c r="AB43">
        <f t="shared" si="4"/>
        <v>5.166747967479675</v>
      </c>
      <c r="AC43">
        <f t="shared" si="5"/>
        <v>4.9642276422764224</v>
      </c>
    </row>
    <row r="44" spans="1:29" x14ac:dyDescent="0.3">
      <c r="A44" t="str">
        <v>Terry Rozier</v>
      </c>
      <c r="B44">
        <v>-0.69211382113821129</v>
      </c>
      <c r="C44">
        <v>0.58178861788617886</v>
      </c>
      <c r="D44">
        <v>1.3274390243902439</v>
      </c>
      <c r="E44">
        <v>0.87203252032520329</v>
      </c>
      <c r="F44">
        <v>-0.33040650406504068</v>
      </c>
      <c r="G44">
        <v>0.65528455284552845</v>
      </c>
      <c r="H44">
        <v>0.70695121951219508</v>
      </c>
      <c r="I44">
        <v>-0.40032520325203258</v>
      </c>
      <c r="J44">
        <v>-0.28219512195121954</v>
      </c>
      <c r="K44">
        <v>1.8566666666666665</v>
      </c>
      <c r="L44">
        <v>2.7206504065040651</v>
      </c>
      <c r="M44">
        <v>1.7831707317073171</v>
      </c>
      <c r="N44">
        <v>2.4384552845528455</v>
      </c>
      <c r="O44">
        <v>2.8387804878048781</v>
      </c>
      <c r="T44">
        <v>2.8865040650406506</v>
      </c>
      <c r="U44">
        <v>3.4196747967479677</v>
      </c>
      <c r="V44">
        <v>2.4528455284552839</v>
      </c>
      <c r="W44">
        <v>3.2515447154471548</v>
      </c>
      <c r="X44">
        <v>2.8387804878048781</v>
      </c>
      <c r="Y44">
        <f t="shared" si="1"/>
        <v>4.9671544715447151</v>
      </c>
      <c r="Z44">
        <f t="shared" si="2"/>
        <v>5.8452845528455288</v>
      </c>
      <c r="AA44">
        <f t="shared" si="3"/>
        <v>4.2872357723577226</v>
      </c>
      <c r="AB44">
        <f t="shared" si="4"/>
        <v>5.1439837398373989</v>
      </c>
      <c r="AC44">
        <f t="shared" si="5"/>
        <v>4.9454471544715446</v>
      </c>
    </row>
    <row r="45" spans="1:29" x14ac:dyDescent="0.3">
      <c r="A45" t="str">
        <v>Mike Conley</v>
      </c>
      <c r="B45">
        <v>-0.39073170731707318</v>
      </c>
      <c r="C45">
        <v>0.87479674796747975</v>
      </c>
      <c r="D45">
        <v>0.82650406504065055</v>
      </c>
      <c r="E45">
        <v>0.18650406504065045</v>
      </c>
      <c r="F45">
        <v>-0.83691056910569106</v>
      </c>
      <c r="G45">
        <v>1.4465040650406504</v>
      </c>
      <c r="H45">
        <v>0.88341463414634136</v>
      </c>
      <c r="I45">
        <v>-0.87560975609756109</v>
      </c>
      <c r="J45">
        <v>-0.164390243902439</v>
      </c>
      <c r="K45">
        <v>1.0752845528455284</v>
      </c>
      <c r="L45">
        <v>2.114471544715447</v>
      </c>
      <c r="M45">
        <v>0.5035772357723578</v>
      </c>
      <c r="N45">
        <v>1.950081300813008</v>
      </c>
      <c r="O45">
        <v>2.8256910569105691</v>
      </c>
      <c r="T45">
        <v>2.8765853658536593</v>
      </c>
      <c r="U45">
        <v>3.3243902439024393</v>
      </c>
      <c r="V45">
        <v>2.344512195121951</v>
      </c>
      <c r="W45">
        <v>3.2351219512195128</v>
      </c>
      <c r="X45">
        <v>2.8256910569105691</v>
      </c>
      <c r="Y45">
        <f t="shared" si="1"/>
        <v>4.9572357723577234</v>
      </c>
      <c r="Z45">
        <f t="shared" si="2"/>
        <v>5.75</v>
      </c>
      <c r="AA45">
        <f t="shared" si="3"/>
        <v>4.1789024390243901</v>
      </c>
      <c r="AB45">
        <f t="shared" si="4"/>
        <v>5.1275609756097573</v>
      </c>
      <c r="AC45">
        <f t="shared" si="5"/>
        <v>4.9323577235772351</v>
      </c>
    </row>
    <row r="46" spans="1:29" x14ac:dyDescent="0.3">
      <c r="A46" t="str">
        <v>OG Anunoby</v>
      </c>
      <c r="B46">
        <v>0.27902439024390246</v>
      </c>
      <c r="C46">
        <v>9.3170731707317073E-2</v>
      </c>
      <c r="D46">
        <v>0.86414634146341474</v>
      </c>
      <c r="E46">
        <v>0.3953658536585366</v>
      </c>
      <c r="F46">
        <v>0.10439024390243906</v>
      </c>
      <c r="G46">
        <v>-0.39926829268292685</v>
      </c>
      <c r="H46">
        <v>1.4370731707317073</v>
      </c>
      <c r="I46">
        <v>0.23195121951219511</v>
      </c>
      <c r="J46">
        <v>-1.7317073170731695E-2</v>
      </c>
      <c r="K46">
        <v>2.8953658536585367</v>
      </c>
      <c r="L46">
        <v>3.0058536585365854</v>
      </c>
      <c r="M46">
        <v>3.3878048780487804</v>
      </c>
      <c r="N46">
        <v>2.9885365853658539</v>
      </c>
      <c r="O46">
        <v>2.7565853658536588</v>
      </c>
      <c r="T46">
        <v>2.8058536585365852</v>
      </c>
      <c r="U46">
        <v>3.3045528455284554</v>
      </c>
      <c r="V46">
        <v>2.1980487804878051</v>
      </c>
      <c r="W46">
        <v>3.2071544715447158</v>
      </c>
      <c r="X46">
        <v>2.7565853658536588</v>
      </c>
      <c r="Y46">
        <f t="shared" si="1"/>
        <v>4.8865040650406497</v>
      </c>
      <c r="Z46">
        <f t="shared" si="2"/>
        <v>5.7301626016260165</v>
      </c>
      <c r="AA46">
        <f t="shared" si="3"/>
        <v>4.0324390243902437</v>
      </c>
      <c r="AB46">
        <f t="shared" si="4"/>
        <v>5.0995934959349594</v>
      </c>
      <c r="AC46">
        <f t="shared" si="5"/>
        <v>4.8632520325203252</v>
      </c>
    </row>
    <row r="47" spans="1:29" x14ac:dyDescent="0.3">
      <c r="A47" t="str">
        <v>John Collins</v>
      </c>
      <c r="B47">
        <v>2.6305691056910572</v>
      </c>
      <c r="C47">
        <v>0.72752032520325205</v>
      </c>
      <c r="D47">
        <v>-0.46991869918699192</v>
      </c>
      <c r="E47">
        <v>0.53199186991869929</v>
      </c>
      <c r="F47">
        <v>0.89373983739837404</v>
      </c>
      <c r="G47">
        <v>-0.87975609756097561</v>
      </c>
      <c r="H47">
        <v>-1.1486991869918701</v>
      </c>
      <c r="I47">
        <v>0.93069105691056908</v>
      </c>
      <c r="J47">
        <v>0.39788617886178862</v>
      </c>
      <c r="K47">
        <v>2.8865040650406506</v>
      </c>
      <c r="L47">
        <v>3.216138211382114</v>
      </c>
      <c r="M47">
        <v>4.4937804878048784</v>
      </c>
      <c r="N47">
        <v>3.6140243902439027</v>
      </c>
      <c r="O47">
        <v>2.6833333333333336</v>
      </c>
      <c r="T47">
        <v>2.7866666666666671</v>
      </c>
      <c r="U47">
        <v>3.216138211382114</v>
      </c>
      <c r="V47">
        <v>2.1702439024390237</v>
      </c>
      <c r="W47">
        <v>3.1879674796747968</v>
      </c>
      <c r="X47">
        <v>2.6833333333333336</v>
      </c>
      <c r="Y47">
        <f t="shared" si="1"/>
        <v>4.8673170731707316</v>
      </c>
      <c r="Z47">
        <f t="shared" si="2"/>
        <v>5.6417479674796756</v>
      </c>
      <c r="AA47">
        <f t="shared" si="3"/>
        <v>4.0046341463414628</v>
      </c>
      <c r="AB47">
        <f t="shared" si="4"/>
        <v>5.0804065040650404</v>
      </c>
      <c r="AC47">
        <f t="shared" si="5"/>
        <v>4.79</v>
      </c>
    </row>
    <row r="48" spans="1:29" x14ac:dyDescent="0.3">
      <c r="A48" t="str">
        <v>Malcolm Brogdon</v>
      </c>
      <c r="B48">
        <v>-0.57109756097560982</v>
      </c>
      <c r="C48">
        <v>0.84841463414634144</v>
      </c>
      <c r="D48">
        <v>0.73967479674796743</v>
      </c>
      <c r="E48">
        <v>0.86390243902439046</v>
      </c>
      <c r="F48">
        <v>-6.8699186991869901E-2</v>
      </c>
      <c r="G48">
        <v>1.4647560975609755</v>
      </c>
      <c r="H48">
        <v>-0.16000000000000003</v>
      </c>
      <c r="I48">
        <v>-0.63540650406504073</v>
      </c>
      <c r="J48">
        <v>-0.46325203252032521</v>
      </c>
      <c r="K48">
        <v>1.1698780487804874</v>
      </c>
      <c r="L48">
        <v>2.4815447154471544</v>
      </c>
      <c r="M48">
        <v>0.5535365853658536</v>
      </c>
      <c r="N48">
        <v>2.0182926829268291</v>
      </c>
      <c r="O48">
        <v>2.6536991869918696</v>
      </c>
      <c r="T48">
        <v>2.7504878048780488</v>
      </c>
      <c r="U48">
        <v>3.1390243902439021</v>
      </c>
      <c r="V48">
        <v>2.1434552845528456</v>
      </c>
      <c r="W48">
        <v>3.1197560975609764</v>
      </c>
      <c r="X48">
        <v>2.6536991869918696</v>
      </c>
      <c r="Y48">
        <f t="shared" si="1"/>
        <v>4.8311382113821129</v>
      </c>
      <c r="Z48">
        <f t="shared" si="2"/>
        <v>5.5646341463414632</v>
      </c>
      <c r="AA48">
        <f t="shared" si="3"/>
        <v>3.9778455284552843</v>
      </c>
      <c r="AB48">
        <f t="shared" si="4"/>
        <v>5.0121951219512209</v>
      </c>
      <c r="AC48">
        <f t="shared" si="5"/>
        <v>4.760365853658536</v>
      </c>
    </row>
    <row r="49" spans="1:29" x14ac:dyDescent="0.3">
      <c r="A49" t="str">
        <v>Anthony Davis</v>
      </c>
      <c r="B49">
        <v>1.2545121951219511</v>
      </c>
      <c r="C49">
        <v>-0.19154471544715448</v>
      </c>
      <c r="D49">
        <v>-0.9258536585365853</v>
      </c>
      <c r="E49">
        <v>1.2661382113821138</v>
      </c>
      <c r="F49">
        <v>1.3366666666666667</v>
      </c>
      <c r="G49">
        <v>-0.5142276422764227</v>
      </c>
      <c r="H49">
        <v>0.74715447154471537</v>
      </c>
      <c r="I49">
        <v>2.9387804878048782</v>
      </c>
      <c r="J49">
        <v>-0.34223577235772351</v>
      </c>
      <c r="K49">
        <v>5.7609349593495942</v>
      </c>
      <c r="L49">
        <v>5.911626016260163</v>
      </c>
      <c r="M49">
        <v>6.0836178861788621</v>
      </c>
      <c r="N49">
        <v>5.5693902439024399</v>
      </c>
      <c r="O49">
        <v>2.6306097560975608</v>
      </c>
      <c r="T49">
        <v>2.7431707317073171</v>
      </c>
      <c r="U49">
        <v>3.0629268292682932</v>
      </c>
      <c r="V49">
        <v>2.0941463414634143</v>
      </c>
      <c r="W49">
        <v>3.0413821138211388</v>
      </c>
      <c r="X49">
        <v>2.6306097560975608</v>
      </c>
      <c r="Y49">
        <f t="shared" si="1"/>
        <v>4.8238211382113816</v>
      </c>
      <c r="Z49">
        <f t="shared" si="2"/>
        <v>5.4885365853658543</v>
      </c>
      <c r="AA49">
        <f t="shared" si="3"/>
        <v>3.9285365853658529</v>
      </c>
      <c r="AB49">
        <f t="shared" si="4"/>
        <v>4.9338211382113828</v>
      </c>
      <c r="AC49">
        <f t="shared" si="5"/>
        <v>4.7372764227642268</v>
      </c>
    </row>
    <row r="50" spans="1:29" x14ac:dyDescent="0.3">
      <c r="A50" t="str">
        <v>DeMar DeRozan</v>
      </c>
      <c r="B50">
        <v>1.0892682926829269</v>
      </c>
      <c r="C50">
        <v>2.4673170731707317</v>
      </c>
      <c r="D50">
        <v>-1.54</v>
      </c>
      <c r="E50">
        <v>0.89317073170731709</v>
      </c>
      <c r="F50">
        <v>-0.57804878048780484</v>
      </c>
      <c r="G50">
        <v>0.55317073170731712</v>
      </c>
      <c r="H50">
        <v>-0.39170731707317075</v>
      </c>
      <c r="I50">
        <v>-0.87951219512195111</v>
      </c>
      <c r="J50">
        <v>-0.12341463414634146</v>
      </c>
      <c r="K50">
        <v>-0.9770731707317073</v>
      </c>
      <c r="L50">
        <v>1.613658536585366</v>
      </c>
      <c r="M50">
        <v>0.93707317073170726</v>
      </c>
      <c r="N50">
        <v>1.4902439024390244</v>
      </c>
      <c r="O50">
        <v>2.3697560975609755</v>
      </c>
      <c r="T50">
        <v>2.5950406504065042</v>
      </c>
      <c r="U50">
        <v>3.0551219512195118</v>
      </c>
      <c r="V50">
        <v>2.0879674796747967</v>
      </c>
      <c r="W50">
        <v>2.9885365853658539</v>
      </c>
      <c r="X50">
        <v>2.3697560975609755</v>
      </c>
      <c r="Y50">
        <f t="shared" si="1"/>
        <v>4.6756910569105692</v>
      </c>
      <c r="Z50">
        <f t="shared" si="2"/>
        <v>5.4807317073170729</v>
      </c>
      <c r="AA50">
        <f t="shared" si="3"/>
        <v>3.9223577235772353</v>
      </c>
      <c r="AB50">
        <f t="shared" si="4"/>
        <v>4.8809756097560975</v>
      </c>
      <c r="AC50">
        <f t="shared" si="5"/>
        <v>4.4764227642276424</v>
      </c>
    </row>
    <row r="51" spans="1:29" x14ac:dyDescent="0.3">
      <c r="A51" t="str">
        <v>Richaun Holmes</v>
      </c>
      <c r="B51">
        <v>3.4546341463414634</v>
      </c>
      <c r="C51">
        <v>5.5934959349593492E-2</v>
      </c>
      <c r="D51">
        <v>-1.841951219512195</v>
      </c>
      <c r="E51">
        <v>0.10829268292682928</v>
      </c>
      <c r="F51">
        <v>1.4258536585365853</v>
      </c>
      <c r="G51">
        <v>-0.58878048780487802</v>
      </c>
      <c r="H51">
        <v>-0.81154471544715445</v>
      </c>
      <c r="I51">
        <v>2.4230894308943087</v>
      </c>
      <c r="J51">
        <v>0.4686178861788618</v>
      </c>
      <c r="K51">
        <v>4.6382113821138216</v>
      </c>
      <c r="L51">
        <v>4.2255284552845529</v>
      </c>
      <c r="M51">
        <v>5.2829268292682929</v>
      </c>
      <c r="N51">
        <v>4.6941463414634148</v>
      </c>
      <c r="O51">
        <v>2.2710569105691061</v>
      </c>
      <c r="T51">
        <v>2.3367479674796745</v>
      </c>
      <c r="U51">
        <v>3.0058536585365854</v>
      </c>
      <c r="V51">
        <v>2.0328861788617885</v>
      </c>
      <c r="W51">
        <v>2.9136585365853662</v>
      </c>
      <c r="X51">
        <v>2.2710569105691061</v>
      </c>
      <c r="Y51">
        <f t="shared" si="1"/>
        <v>4.4173983739837386</v>
      </c>
      <c r="Z51">
        <f t="shared" si="2"/>
        <v>5.4314634146341465</v>
      </c>
      <c r="AA51">
        <f t="shared" si="3"/>
        <v>3.8672764227642276</v>
      </c>
      <c r="AB51">
        <f t="shared" si="4"/>
        <v>4.8060975609756103</v>
      </c>
      <c r="AC51">
        <f t="shared" si="5"/>
        <v>4.3777235772357725</v>
      </c>
    </row>
    <row r="52" spans="1:29" x14ac:dyDescent="0.3">
      <c r="A52" t="str">
        <v>Lonzo Ball</v>
      </c>
      <c r="B52">
        <v>-1.0336585365853659</v>
      </c>
      <c r="C52">
        <v>-3.0487804878048776E-2</v>
      </c>
      <c r="D52">
        <v>1.2446341463414634</v>
      </c>
      <c r="E52">
        <v>1.4878048780487846E-2</v>
      </c>
      <c r="F52">
        <v>-0.19999999999999996</v>
      </c>
      <c r="G52">
        <v>1.4936585365853658</v>
      </c>
      <c r="H52">
        <v>1.4370731707317073</v>
      </c>
      <c r="I52">
        <v>5.1219512195121955E-2</v>
      </c>
      <c r="J52">
        <v>-0.68317073170731701</v>
      </c>
      <c r="K52">
        <v>2.324634146341463</v>
      </c>
      <c r="L52">
        <v>2.9773170731707315</v>
      </c>
      <c r="M52">
        <v>0.80048780487804883</v>
      </c>
      <c r="N52">
        <v>2.2941463414634145</v>
      </c>
      <c r="O52">
        <v>2.2429268292682925</v>
      </c>
      <c r="T52">
        <v>2.3258536585365852</v>
      </c>
      <c r="U52">
        <v>2.9773170731707315</v>
      </c>
      <c r="V52">
        <v>2.0217886178861786</v>
      </c>
      <c r="W52">
        <v>2.8415853658536587</v>
      </c>
      <c r="X52">
        <v>2.2429268292682925</v>
      </c>
      <c r="Y52">
        <f t="shared" si="1"/>
        <v>4.4065040650406502</v>
      </c>
      <c r="Z52">
        <f t="shared" si="2"/>
        <v>5.4029268292682922</v>
      </c>
      <c r="AA52">
        <f t="shared" si="3"/>
        <v>3.8561788617886172</v>
      </c>
      <c r="AB52">
        <f t="shared" si="4"/>
        <v>4.7340243902439028</v>
      </c>
      <c r="AC52">
        <f t="shared" si="5"/>
        <v>4.3495934959349594</v>
      </c>
    </row>
    <row r="53" spans="1:29" x14ac:dyDescent="0.3">
      <c r="A53" t="str">
        <v>Kyle Lowry</v>
      </c>
      <c r="B53">
        <v>-0.5362601626016259</v>
      </c>
      <c r="C53">
        <v>1.0344715447154471</v>
      </c>
      <c r="D53">
        <v>0.9209756097560976</v>
      </c>
      <c r="E53">
        <v>0.2426016260162602</v>
      </c>
      <c r="F53">
        <v>-0.20504065040650404</v>
      </c>
      <c r="G53">
        <v>1.7616260162601627</v>
      </c>
      <c r="H53">
        <v>-6.3252032520325185E-2</v>
      </c>
      <c r="I53">
        <v>-0.66601626016260163</v>
      </c>
      <c r="J53">
        <v>-0.9416260162601624</v>
      </c>
      <c r="K53">
        <v>0.51300813008130142</v>
      </c>
      <c r="L53">
        <v>2.4891056910569107</v>
      </c>
      <c r="M53">
        <v>-0.21414634146341416</v>
      </c>
      <c r="N53">
        <v>1.5474796747967483</v>
      </c>
      <c r="O53">
        <v>2.2134959349593499</v>
      </c>
      <c r="T53">
        <v>2.324634146341463</v>
      </c>
      <c r="U53">
        <v>2.9404878048780478</v>
      </c>
      <c r="V53">
        <v>1.9483333333333335</v>
      </c>
      <c r="W53">
        <v>2.6024390243902444</v>
      </c>
      <c r="X53">
        <v>2.2134959349593499</v>
      </c>
      <c r="Y53">
        <f t="shared" si="1"/>
        <v>4.4052845528455276</v>
      </c>
      <c r="Z53">
        <f t="shared" si="2"/>
        <v>5.366097560975609</v>
      </c>
      <c r="AA53">
        <f t="shared" si="3"/>
        <v>3.7827235772357723</v>
      </c>
      <c r="AB53">
        <f t="shared" si="4"/>
        <v>4.4948780487804889</v>
      </c>
      <c r="AC53">
        <f t="shared" si="5"/>
        <v>4.3201626016260164</v>
      </c>
    </row>
    <row r="54" spans="1:29" x14ac:dyDescent="0.3">
      <c r="A54" t="str">
        <v>De'Aaron Fox</v>
      </c>
      <c r="B54">
        <v>0.46231707317073167</v>
      </c>
      <c r="C54">
        <v>-1.7259756097560974</v>
      </c>
      <c r="D54">
        <v>2.4634146341463409E-2</v>
      </c>
      <c r="E54">
        <v>1.7931707317073171</v>
      </c>
      <c r="F54">
        <v>-0.70878048780487801</v>
      </c>
      <c r="G54">
        <v>2.1860975609756097</v>
      </c>
      <c r="H54">
        <v>1.4889024390243903</v>
      </c>
      <c r="I54">
        <v>-0.19597560975609757</v>
      </c>
      <c r="J54">
        <v>-1.5587804878048779</v>
      </c>
      <c r="K54">
        <v>3.4915853658536586</v>
      </c>
      <c r="L54">
        <v>3.3243902439024393</v>
      </c>
      <c r="M54">
        <v>-0.42048780487804849</v>
      </c>
      <c r="N54">
        <v>1.7656097560975614</v>
      </c>
      <c r="O54">
        <v>1.9615853658536588</v>
      </c>
      <c r="T54">
        <v>2.2521951219512193</v>
      </c>
      <c r="U54">
        <v>2.8771951219512202</v>
      </c>
      <c r="V54">
        <v>1.9156097560975613</v>
      </c>
      <c r="W54">
        <v>2.4384552845528455</v>
      </c>
      <c r="X54">
        <v>1.9615853658536588</v>
      </c>
      <c r="Y54">
        <f t="shared" si="1"/>
        <v>4.3328455284552838</v>
      </c>
      <c r="Z54">
        <f t="shared" si="2"/>
        <v>5.3028048780487813</v>
      </c>
      <c r="AA54">
        <f t="shared" si="3"/>
        <v>3.75</v>
      </c>
      <c r="AB54">
        <f t="shared" si="4"/>
        <v>4.3308943089430896</v>
      </c>
      <c r="AC54">
        <f t="shared" si="5"/>
        <v>4.0682520325203253</v>
      </c>
    </row>
    <row r="55" spans="1:29" x14ac:dyDescent="0.3">
      <c r="A55" t="str">
        <v>Derrick White</v>
      </c>
      <c r="B55">
        <v>-0.65873983739837394</v>
      </c>
      <c r="C55">
        <v>0.9260975609756098</v>
      </c>
      <c r="D55">
        <v>0.75060975609756087</v>
      </c>
      <c r="E55">
        <v>0.65048780487804891</v>
      </c>
      <c r="F55">
        <v>-0.82284552845528447</v>
      </c>
      <c r="G55">
        <v>0.698130081300813</v>
      </c>
      <c r="H55">
        <v>0.11256097560975609</v>
      </c>
      <c r="I55">
        <v>0.8834552845528455</v>
      </c>
      <c r="J55">
        <v>0.30182926829268292</v>
      </c>
      <c r="K55">
        <v>1.9154878048780488</v>
      </c>
      <c r="L55">
        <v>2.5397560975609759</v>
      </c>
      <c r="M55">
        <v>2.1434552845528456</v>
      </c>
      <c r="N55">
        <v>2.8415853658536587</v>
      </c>
      <c r="O55">
        <v>1.9581300813008131</v>
      </c>
      <c r="T55">
        <v>2.172682926829268</v>
      </c>
      <c r="U55">
        <v>2.7206504065040651</v>
      </c>
      <c r="V55">
        <v>1.8964227642276423</v>
      </c>
      <c r="W55">
        <v>2.317886178861789</v>
      </c>
      <c r="X55">
        <v>1.9581300813008131</v>
      </c>
      <c r="Y55">
        <f t="shared" si="1"/>
        <v>4.2533333333333321</v>
      </c>
      <c r="Z55">
        <f t="shared" si="2"/>
        <v>5.1462601626016262</v>
      </c>
      <c r="AA55">
        <f t="shared" si="3"/>
        <v>3.730813008130081</v>
      </c>
      <c r="AB55">
        <f t="shared" si="4"/>
        <v>4.2103252032520331</v>
      </c>
      <c r="AC55">
        <f t="shared" si="5"/>
        <v>4.0647967479674794</v>
      </c>
    </row>
    <row r="56" spans="1:29" x14ac:dyDescent="0.3">
      <c r="A56" t="str">
        <v>Kemba Walker</v>
      </c>
      <c r="B56">
        <v>-1.1767073170731706</v>
      </c>
      <c r="C56">
        <v>1.4154878048780486</v>
      </c>
      <c r="D56">
        <v>0.99548780487804867</v>
      </c>
      <c r="E56">
        <v>0.49634146341463414</v>
      </c>
      <c r="F56">
        <v>-0.67256097560975603</v>
      </c>
      <c r="G56">
        <v>0.78914634146341456</v>
      </c>
      <c r="H56">
        <v>0.15439024390243899</v>
      </c>
      <c r="I56">
        <v>-0.7040243902439024</v>
      </c>
      <c r="J56">
        <v>-0.17573170731707313</v>
      </c>
      <c r="K56">
        <v>-0.29365853658536578</v>
      </c>
      <c r="L56">
        <v>1.2975609756097559</v>
      </c>
      <c r="M56">
        <v>0.33268292682926848</v>
      </c>
      <c r="N56">
        <v>1.1218292682926827</v>
      </c>
      <c r="O56">
        <v>1.8258536585365852</v>
      </c>
      <c r="T56">
        <v>2.1604878048780489</v>
      </c>
      <c r="U56">
        <v>2.6944715447154475</v>
      </c>
      <c r="V56">
        <v>1.8943902439024387</v>
      </c>
      <c r="W56">
        <v>2.2941463414634145</v>
      </c>
      <c r="X56">
        <v>1.8258536585365852</v>
      </c>
      <c r="Y56">
        <f t="shared" si="1"/>
        <v>4.241138211382113</v>
      </c>
      <c r="Z56">
        <f t="shared" si="2"/>
        <v>5.1200813008130091</v>
      </c>
      <c r="AA56">
        <f t="shared" si="3"/>
        <v>3.7287804878048778</v>
      </c>
      <c r="AB56">
        <f t="shared" si="4"/>
        <v>4.1865853658536585</v>
      </c>
      <c r="AC56">
        <f t="shared" si="5"/>
        <v>3.9325203252032517</v>
      </c>
    </row>
    <row r="57" spans="1:29" x14ac:dyDescent="0.3">
      <c r="A57" t="str">
        <v>Saddiq Bey</v>
      </c>
      <c r="B57">
        <v>-0.9692682926829268</v>
      </c>
      <c r="C57">
        <v>0.82829268292682923</v>
      </c>
      <c r="D57">
        <v>1.4746341463414634</v>
      </c>
      <c r="E57">
        <v>0.2882926829268293</v>
      </c>
      <c r="F57">
        <v>0.21219512195121953</v>
      </c>
      <c r="G57">
        <v>-0.57853658536585362</v>
      </c>
      <c r="H57">
        <v>-0.11853658536585365</v>
      </c>
      <c r="I57">
        <v>-0.7039024390243902</v>
      </c>
      <c r="J57">
        <v>0.58878048780487802</v>
      </c>
      <c r="K57">
        <v>0.19365853658536558</v>
      </c>
      <c r="L57">
        <v>0.43317073170731679</v>
      </c>
      <c r="M57">
        <v>1.6004878048780486</v>
      </c>
      <c r="N57">
        <v>1.0219512195121947</v>
      </c>
      <c r="O57">
        <v>1.7258536585365851</v>
      </c>
      <c r="T57">
        <v>2.019186991869919</v>
      </c>
      <c r="U57">
        <v>2.6897560975609762</v>
      </c>
      <c r="V57">
        <v>1.8766666666666667</v>
      </c>
      <c r="W57">
        <v>2.2665853658536586</v>
      </c>
      <c r="X57">
        <v>1.7258536585365851</v>
      </c>
      <c r="Y57">
        <f t="shared" si="1"/>
        <v>4.0998373983739835</v>
      </c>
      <c r="Z57">
        <f t="shared" si="2"/>
        <v>5.1153658536585374</v>
      </c>
      <c r="AA57">
        <f t="shared" si="3"/>
        <v>3.7110569105691056</v>
      </c>
      <c r="AB57">
        <f t="shared" si="4"/>
        <v>4.1590243902439026</v>
      </c>
      <c r="AC57">
        <f t="shared" si="5"/>
        <v>3.8325203252032516</v>
      </c>
    </row>
    <row r="58" spans="1:29" x14ac:dyDescent="0.3">
      <c r="A58" t="str">
        <v>Harrison Barnes</v>
      </c>
      <c r="B58">
        <v>0.73967479674796754</v>
      </c>
      <c r="C58">
        <v>0.84260162601626021</v>
      </c>
      <c r="D58">
        <v>-0.14390243902439023</v>
      </c>
      <c r="E58">
        <v>0.18504065040650411</v>
      </c>
      <c r="F58">
        <v>0.44731707317073177</v>
      </c>
      <c r="G58">
        <v>0.21707317073170729</v>
      </c>
      <c r="H58">
        <v>-0.70601626016260166</v>
      </c>
      <c r="I58">
        <v>-0.86747967479674803</v>
      </c>
      <c r="J58">
        <v>0.14243902439024392</v>
      </c>
      <c r="K58">
        <v>1.4146341463414647E-2</v>
      </c>
      <c r="L58">
        <v>0.71430894308943105</v>
      </c>
      <c r="M58">
        <v>0.6396747967479679</v>
      </c>
      <c r="N58">
        <v>0.85674796747967497</v>
      </c>
      <c r="O58">
        <v>1.7242276422764231</v>
      </c>
      <c r="T58">
        <v>1.9154878048780488</v>
      </c>
      <c r="U58">
        <v>2.6543089430894309</v>
      </c>
      <c r="V58">
        <v>1.8580487804878052</v>
      </c>
      <c r="W58">
        <v>2.2317073170731705</v>
      </c>
      <c r="X58">
        <v>1.7242276422764231</v>
      </c>
      <c r="Y58">
        <f t="shared" si="1"/>
        <v>3.9961382113821133</v>
      </c>
      <c r="Z58">
        <f t="shared" si="2"/>
        <v>5.079918699186992</v>
      </c>
      <c r="AA58">
        <f t="shared" si="3"/>
        <v>3.6924390243902439</v>
      </c>
      <c r="AB58">
        <f t="shared" si="4"/>
        <v>4.1241463414634145</v>
      </c>
      <c r="AC58">
        <f t="shared" si="5"/>
        <v>3.8308943089430896</v>
      </c>
    </row>
    <row r="59" spans="1:29" x14ac:dyDescent="0.3">
      <c r="A59" t="str">
        <v>Joe Harris</v>
      </c>
      <c r="B59">
        <v>0.92894308943089432</v>
      </c>
      <c r="C59">
        <v>-2.032520325203252E-2</v>
      </c>
      <c r="D59">
        <v>1.5065853658536585</v>
      </c>
      <c r="E59">
        <v>9.9268292682926876E-2</v>
      </c>
      <c r="F59">
        <v>-0.58804878048780496</v>
      </c>
      <c r="G59">
        <v>-0.48032520325203254</v>
      </c>
      <c r="H59">
        <v>-0.55121951219512189</v>
      </c>
      <c r="I59">
        <v>-0.80731707317073176</v>
      </c>
      <c r="J59">
        <v>0.828130081300813</v>
      </c>
      <c r="K59">
        <v>0.93601626016260164</v>
      </c>
      <c r="L59">
        <v>8.7560975609755842E-2</v>
      </c>
      <c r="M59">
        <v>1.3960162601626014</v>
      </c>
      <c r="N59">
        <v>0.91569105691056885</v>
      </c>
      <c r="O59">
        <v>1.7230081300813005</v>
      </c>
      <c r="T59">
        <v>1.8848780487804877</v>
      </c>
      <c r="U59">
        <v>2.6048780487804879</v>
      </c>
      <c r="V59">
        <v>1.8427642276422769</v>
      </c>
      <c r="W59">
        <v>2.2141463414634148</v>
      </c>
      <c r="X59">
        <v>1.7230081300813005</v>
      </c>
      <c r="Y59">
        <f t="shared" si="1"/>
        <v>3.9655284552845522</v>
      </c>
      <c r="Z59">
        <f t="shared" si="2"/>
        <v>5.0304878048780495</v>
      </c>
      <c r="AA59">
        <f t="shared" si="3"/>
        <v>3.677154471544716</v>
      </c>
      <c r="AB59">
        <f t="shared" si="4"/>
        <v>4.1065853658536593</v>
      </c>
      <c r="AC59">
        <f t="shared" si="5"/>
        <v>3.829674796747967</v>
      </c>
    </row>
    <row r="60" spans="1:29" x14ac:dyDescent="0.3">
      <c r="A60" t="str">
        <v>Collin Sexton</v>
      </c>
      <c r="B60">
        <v>0.37560975609756098</v>
      </c>
      <c r="C60">
        <v>1.0871951219512195</v>
      </c>
      <c r="D60">
        <v>-0.16804878048780489</v>
      </c>
      <c r="E60">
        <v>1.4752439024390245</v>
      </c>
      <c r="F60">
        <v>-0.82439024390243887</v>
      </c>
      <c r="G60">
        <v>0.6735365853658537</v>
      </c>
      <c r="H60">
        <v>0.43878048780487805</v>
      </c>
      <c r="I60">
        <v>-0.84146341463414631</v>
      </c>
      <c r="J60">
        <v>-1.3468292682926828</v>
      </c>
      <c r="K60">
        <v>-0.21756097560975562</v>
      </c>
      <c r="L60">
        <v>2.2164634146341475</v>
      </c>
      <c r="M60">
        <v>0.1960975609756106</v>
      </c>
      <c r="N60">
        <v>0.86963414634146474</v>
      </c>
      <c r="O60">
        <v>1.7110975609756109</v>
      </c>
      <c r="T60">
        <v>1.8566666666666665</v>
      </c>
      <c r="U60">
        <v>2.5397560975609759</v>
      </c>
      <c r="V60">
        <v>1.8053658536585373</v>
      </c>
      <c r="W60">
        <v>2.1955691056910567</v>
      </c>
      <c r="X60">
        <v>1.7110975609756109</v>
      </c>
      <c r="Y60">
        <f t="shared" si="1"/>
        <v>3.937317073170731</v>
      </c>
      <c r="Z60">
        <f t="shared" si="2"/>
        <v>4.965365853658537</v>
      </c>
      <c r="AA60">
        <f t="shared" si="3"/>
        <v>3.6397560975609764</v>
      </c>
      <c r="AB60">
        <f t="shared" si="4"/>
        <v>4.0880081300813007</v>
      </c>
      <c r="AC60">
        <f t="shared" si="5"/>
        <v>3.8177642276422774</v>
      </c>
    </row>
    <row r="61" spans="1:29" x14ac:dyDescent="0.3">
      <c r="A61" t="str">
        <v>Darius Garland</v>
      </c>
      <c r="B61">
        <v>-0.17756097560975609</v>
      </c>
      <c r="C61">
        <v>0.93975609756097556</v>
      </c>
      <c r="D61">
        <v>0.4170731707317073</v>
      </c>
      <c r="E61">
        <v>0.79487804878048784</v>
      </c>
      <c r="F61">
        <v>-1.1512195121951219</v>
      </c>
      <c r="G61">
        <v>1.7504878048780488</v>
      </c>
      <c r="H61">
        <v>0.77121951219512197</v>
      </c>
      <c r="I61">
        <v>-1.0712195121951218</v>
      </c>
      <c r="J61">
        <v>-1.6439024390243901</v>
      </c>
      <c r="K61">
        <v>-0.31024390243902406</v>
      </c>
      <c r="L61">
        <v>2.2734146341463415</v>
      </c>
      <c r="M61">
        <v>-1.1209756097560972</v>
      </c>
      <c r="N61">
        <v>0.62951219512195133</v>
      </c>
      <c r="O61">
        <v>1.7007317073170733</v>
      </c>
      <c r="T61">
        <v>1.817723577235772</v>
      </c>
      <c r="U61">
        <v>2.4891056910569107</v>
      </c>
      <c r="V61">
        <v>1.7831707317073171</v>
      </c>
      <c r="W61">
        <v>2.0943902439024384</v>
      </c>
      <c r="X61">
        <v>1.7007317073170733</v>
      </c>
      <c r="Y61">
        <f t="shared" si="1"/>
        <v>3.8983739837398366</v>
      </c>
      <c r="Z61">
        <f t="shared" si="2"/>
        <v>4.9147154471544718</v>
      </c>
      <c r="AA61">
        <f t="shared" si="3"/>
        <v>3.6175609756097558</v>
      </c>
      <c r="AB61">
        <f t="shared" si="4"/>
        <v>3.9868292682926825</v>
      </c>
      <c r="AC61">
        <f t="shared" si="5"/>
        <v>3.80739837398374</v>
      </c>
    </row>
    <row r="62" spans="1:29" x14ac:dyDescent="0.3">
      <c r="A62" t="str">
        <v>Norman Powell</v>
      </c>
      <c r="B62">
        <v>0.12398373983739837</v>
      </c>
      <c r="C62">
        <v>1.4464634146341462</v>
      </c>
      <c r="D62">
        <v>0.71536585365853655</v>
      </c>
      <c r="E62">
        <v>0.58056910569105691</v>
      </c>
      <c r="F62">
        <v>-0.88418699186991878</v>
      </c>
      <c r="G62">
        <v>-0.53971544715447151</v>
      </c>
      <c r="H62">
        <v>0.26975609756097557</v>
      </c>
      <c r="I62">
        <v>-0.62378048780487805</v>
      </c>
      <c r="J62">
        <v>-1.9878048780487795E-2</v>
      </c>
      <c r="K62">
        <v>-0.37788617886178871</v>
      </c>
      <c r="L62">
        <v>1.0884552845528455</v>
      </c>
      <c r="M62">
        <v>1.6082926829268289</v>
      </c>
      <c r="N62">
        <v>1.0685772357723577</v>
      </c>
      <c r="O62">
        <v>1.6923577235772358</v>
      </c>
      <c r="T62">
        <v>1.764390243902439</v>
      </c>
      <c r="U62">
        <v>2.4815447154471544</v>
      </c>
      <c r="V62">
        <v>1.7248780487804873</v>
      </c>
      <c r="W62">
        <v>2.0182926829268291</v>
      </c>
      <c r="X62">
        <v>1.6923577235772358</v>
      </c>
      <c r="Y62">
        <f t="shared" si="1"/>
        <v>3.8450406504065038</v>
      </c>
      <c r="Z62">
        <f t="shared" si="2"/>
        <v>4.9071544715447155</v>
      </c>
      <c r="AA62">
        <f t="shared" si="3"/>
        <v>3.5592682926829262</v>
      </c>
      <c r="AB62">
        <f t="shared" si="4"/>
        <v>3.9107317073170731</v>
      </c>
      <c r="AC62">
        <f t="shared" si="5"/>
        <v>3.7990243902439023</v>
      </c>
    </row>
    <row r="63" spans="1:29" x14ac:dyDescent="0.3">
      <c r="A63" t="str">
        <v>Kristaps Porzingis</v>
      </c>
      <c r="B63">
        <v>-0.37739837398373982</v>
      </c>
      <c r="C63">
        <v>0.97983739837398376</v>
      </c>
      <c r="D63">
        <v>0.42097560975609755</v>
      </c>
      <c r="E63">
        <v>0.74617886178861781</v>
      </c>
      <c r="F63">
        <v>1.3178861788617886</v>
      </c>
      <c r="G63">
        <v>-0.78016260162601614</v>
      </c>
      <c r="H63">
        <v>-1.3269918699186993</v>
      </c>
      <c r="I63">
        <v>1.6739837398373985</v>
      </c>
      <c r="J63">
        <v>0.6622764227642276</v>
      </c>
      <c r="K63">
        <v>2.3367479674796745</v>
      </c>
      <c r="L63">
        <v>2.6543089430894309</v>
      </c>
      <c r="M63">
        <v>4.0967479674796747</v>
      </c>
      <c r="N63">
        <v>3.3165853658536584</v>
      </c>
      <c r="O63">
        <v>1.6426016260162601</v>
      </c>
      <c r="T63">
        <v>1.7354471544715446</v>
      </c>
      <c r="U63">
        <v>2.4380487804878044</v>
      </c>
      <c r="V63">
        <v>1.713658536585366</v>
      </c>
      <c r="W63">
        <v>1.950081300813008</v>
      </c>
      <c r="X63">
        <v>1.6426016260162601</v>
      </c>
      <c r="Y63">
        <f t="shared" si="1"/>
        <v>3.8160975609756091</v>
      </c>
      <c r="Z63">
        <f t="shared" si="2"/>
        <v>4.8636585365853655</v>
      </c>
      <c r="AA63">
        <f t="shared" si="3"/>
        <v>3.5480487804878047</v>
      </c>
      <c r="AB63">
        <f t="shared" si="4"/>
        <v>3.8425203252032523</v>
      </c>
      <c r="AC63">
        <f t="shared" si="5"/>
        <v>3.7492682926829266</v>
      </c>
    </row>
    <row r="64" spans="1:29" x14ac:dyDescent="0.3">
      <c r="A64" t="str">
        <v>T.J. McConnell</v>
      </c>
      <c r="B64">
        <v>1.381951219512195</v>
      </c>
      <c r="C64">
        <v>-0.17658536585365853</v>
      </c>
      <c r="D64">
        <v>-1.6278048780487806</v>
      </c>
      <c r="E64">
        <v>-0.93121951219512189</v>
      </c>
      <c r="F64">
        <v>-0.71463414634146338</v>
      </c>
      <c r="G64">
        <v>1.6556097560975609</v>
      </c>
      <c r="H64">
        <v>2.2326829268292681</v>
      </c>
      <c r="I64">
        <v>-0.66487804878048773</v>
      </c>
      <c r="J64">
        <v>-0.2404878048780488</v>
      </c>
      <c r="K64">
        <v>1.0912195121951218</v>
      </c>
      <c r="L64">
        <v>1.1551219512195119</v>
      </c>
      <c r="M64">
        <v>-0.74097560975609778</v>
      </c>
      <c r="N64">
        <v>0.91463414634146312</v>
      </c>
      <c r="O64">
        <v>1.5795121951219508</v>
      </c>
      <c r="T64">
        <v>1.7012195121951226</v>
      </c>
      <c r="U64">
        <v>2.3971544715447157</v>
      </c>
      <c r="V64">
        <v>1.6082926829268289</v>
      </c>
      <c r="W64">
        <v>1.8832520325203255</v>
      </c>
      <c r="X64">
        <v>1.5795121951219508</v>
      </c>
      <c r="Y64">
        <f t="shared" si="1"/>
        <v>3.7818699186991873</v>
      </c>
      <c r="Z64">
        <f t="shared" si="2"/>
        <v>4.8227642276422769</v>
      </c>
      <c r="AA64">
        <f t="shared" si="3"/>
        <v>3.442682926829268</v>
      </c>
      <c r="AB64">
        <f t="shared" si="4"/>
        <v>3.7756910569105697</v>
      </c>
      <c r="AC64">
        <f t="shared" si="5"/>
        <v>3.6861788617886173</v>
      </c>
    </row>
    <row r="65" spans="1:29" x14ac:dyDescent="0.3">
      <c r="A65" t="str">
        <v>Caris LeVert</v>
      </c>
      <c r="B65">
        <v>-0.74910569105691072</v>
      </c>
      <c r="C65">
        <v>0.51642276422764233</v>
      </c>
      <c r="D65">
        <v>-7.8861788617886189E-2</v>
      </c>
      <c r="E65">
        <v>0.71463414634146338</v>
      </c>
      <c r="F65">
        <v>-0.38422764227642281</v>
      </c>
      <c r="G65">
        <v>1.0221138211382113</v>
      </c>
      <c r="H65">
        <v>1.0154471544715449</v>
      </c>
      <c r="I65">
        <v>-3.6260162601626025E-2</v>
      </c>
      <c r="J65">
        <v>-0.48504065040650401</v>
      </c>
      <c r="K65">
        <v>1.01869918699187</v>
      </c>
      <c r="L65">
        <v>2.0201626016260161</v>
      </c>
      <c r="M65">
        <v>0.51300813008130086</v>
      </c>
      <c r="N65">
        <v>1.5351219512195122</v>
      </c>
      <c r="O65">
        <v>1.5713821138211381</v>
      </c>
      <c r="T65">
        <v>1.6526422764227642</v>
      </c>
      <c r="U65">
        <v>2.2734146341463415</v>
      </c>
      <c r="V65">
        <v>1.6004878048780486</v>
      </c>
      <c r="W65">
        <v>1.7656097560975614</v>
      </c>
      <c r="X65">
        <v>1.5713821138211381</v>
      </c>
      <c r="Y65">
        <f t="shared" si="1"/>
        <v>3.7332926829268285</v>
      </c>
      <c r="Z65">
        <f t="shared" si="2"/>
        <v>4.6990243902439026</v>
      </c>
      <c r="AA65">
        <f t="shared" si="3"/>
        <v>3.4348780487804875</v>
      </c>
      <c r="AB65">
        <f t="shared" si="4"/>
        <v>3.6580487804878055</v>
      </c>
      <c r="AC65">
        <f t="shared" si="5"/>
        <v>3.6780487804878046</v>
      </c>
    </row>
    <row r="66" spans="1:29" x14ac:dyDescent="0.3">
      <c r="A66" t="str">
        <v>Reggie Jackson</v>
      </c>
      <c r="B66">
        <v>-0.51723577235772356</v>
      </c>
      <c r="C66">
        <v>0.36804878048780487</v>
      </c>
      <c r="D66">
        <v>0.87081300813008133</v>
      </c>
      <c r="E66">
        <v>0.18223577235772359</v>
      </c>
      <c r="F66">
        <v>-0.40813008130081296</v>
      </c>
      <c r="G66">
        <v>1.1799186991869921</v>
      </c>
      <c r="H66">
        <v>-0.19658536585365854</v>
      </c>
      <c r="I66">
        <v>-0.95410569105691057</v>
      </c>
      <c r="J66">
        <v>6.7560975609756116E-2</v>
      </c>
      <c r="K66">
        <v>0.22447154471544761</v>
      </c>
      <c r="L66">
        <v>0.52495934959349633</v>
      </c>
      <c r="M66">
        <v>-0.58739837398373962</v>
      </c>
      <c r="N66">
        <v>0.59252032520325248</v>
      </c>
      <c r="O66">
        <v>1.5466260162601631</v>
      </c>
      <c r="T66">
        <v>1.6450406504065045</v>
      </c>
      <c r="U66">
        <v>2.2453658536585364</v>
      </c>
      <c r="V66">
        <v>1.3975609756097567</v>
      </c>
      <c r="W66">
        <v>1.7623577235772356</v>
      </c>
      <c r="X66">
        <v>1.5466260162601631</v>
      </c>
      <c r="Y66">
        <f t="shared" si="1"/>
        <v>3.725691056910569</v>
      </c>
      <c r="Z66">
        <f t="shared" si="2"/>
        <v>4.6709756097560975</v>
      </c>
      <c r="AA66">
        <f t="shared" si="3"/>
        <v>3.2319512195121956</v>
      </c>
      <c r="AB66">
        <f t="shared" si="4"/>
        <v>3.6547967479674797</v>
      </c>
      <c r="AC66">
        <f t="shared" si="5"/>
        <v>3.6532926829268293</v>
      </c>
    </row>
    <row r="67" spans="1:29" x14ac:dyDescent="0.3">
      <c r="A67" t="str">
        <v>Anthony Edwards</v>
      </c>
      <c r="B67">
        <v>-0.97439024390243911</v>
      </c>
      <c r="C67">
        <v>0.1559349593495935</v>
      </c>
      <c r="D67">
        <v>0.90772357723577246</v>
      </c>
      <c r="E67">
        <v>1.1984146341463415</v>
      </c>
      <c r="F67">
        <v>-5.3943089430894306E-2</v>
      </c>
      <c r="G67">
        <v>0.35211382113821144</v>
      </c>
      <c r="H67">
        <v>0.86130081300813011</v>
      </c>
      <c r="I67">
        <v>-4.9999999999999996E-2</v>
      </c>
      <c r="J67">
        <v>-0.90365853658536588</v>
      </c>
      <c r="K67">
        <v>1.3375609756097564</v>
      </c>
      <c r="L67">
        <v>2.3971544715447157</v>
      </c>
      <c r="M67">
        <v>1.141382113821138</v>
      </c>
      <c r="N67">
        <v>1.4934959349593497</v>
      </c>
      <c r="O67">
        <v>1.5434959349593496</v>
      </c>
      <c r="T67">
        <v>1.4009756097560975</v>
      </c>
      <c r="U67">
        <v>2.2164634146341475</v>
      </c>
      <c r="V67">
        <v>1.3960162601626014</v>
      </c>
      <c r="W67">
        <v>1.7393495934959353</v>
      </c>
      <c r="X67">
        <v>1.5434959349593496</v>
      </c>
      <c r="Y67">
        <f t="shared" si="1"/>
        <v>3.481626016260162</v>
      </c>
      <c r="Z67">
        <f t="shared" si="2"/>
        <v>4.6420731707317087</v>
      </c>
      <c r="AA67">
        <f t="shared" si="3"/>
        <v>3.2304065040650403</v>
      </c>
      <c r="AB67">
        <f t="shared" si="4"/>
        <v>3.6317886178861793</v>
      </c>
      <c r="AC67">
        <f t="shared" si="5"/>
        <v>3.650162601626016</v>
      </c>
    </row>
    <row r="68" spans="1:29" x14ac:dyDescent="0.3">
      <c r="A68" t="str">
        <v>Jonas Valanciunas</v>
      </c>
      <c r="B68">
        <v>2.4084146341463413</v>
      </c>
      <c r="C68">
        <v>-5.9268292682926826E-2</v>
      </c>
      <c r="D68">
        <v>-1.5168292682926827</v>
      </c>
      <c r="E68">
        <v>0.12646341463414634</v>
      </c>
      <c r="F68">
        <v>2.2585365853658534</v>
      </c>
      <c r="G68">
        <v>-0.56926829268292678</v>
      </c>
      <c r="H68">
        <v>-1.1508536585365854</v>
      </c>
      <c r="I68">
        <v>0.74817073170731707</v>
      </c>
      <c r="J68">
        <v>2.121951219512197E-2</v>
      </c>
      <c r="K68">
        <v>2.3258536585365852</v>
      </c>
      <c r="L68">
        <v>2.2453658536585364</v>
      </c>
      <c r="M68">
        <v>2.8358536585365854</v>
      </c>
      <c r="N68">
        <v>2.2665853658536586</v>
      </c>
      <c r="O68">
        <v>1.5184146341463414</v>
      </c>
      <c r="T68">
        <v>1.3960162601626016</v>
      </c>
      <c r="U68">
        <v>2.114471544715447</v>
      </c>
      <c r="V68">
        <v>1.3741463414634145</v>
      </c>
      <c r="W68">
        <v>1.6361788617886184</v>
      </c>
      <c r="X68">
        <v>1.5184146341463414</v>
      </c>
      <c r="Y68">
        <f t="shared" ref="Y68:Y131" si="6">T68 - T$158</f>
        <v>3.4766666666666661</v>
      </c>
      <c r="Z68">
        <f t="shared" ref="Z68:Z131" si="7">U68 - U$158</f>
        <v>4.5400813008130081</v>
      </c>
      <c r="AA68">
        <f t="shared" ref="AA68:AA131" si="8">V68 - V$158</f>
        <v>3.2085365853658532</v>
      </c>
      <c r="AB68">
        <f t="shared" ref="AB68:AB131" si="9">W68 - W$158</f>
        <v>3.5286178861788624</v>
      </c>
      <c r="AC68">
        <f t="shared" ref="AC68:AC131" si="10">X68 - X$158</f>
        <v>3.6250813008130081</v>
      </c>
    </row>
    <row r="69" spans="1:29" x14ac:dyDescent="0.3">
      <c r="A69" t="str">
        <v>Jaren Jackson Jr.</v>
      </c>
      <c r="B69">
        <v>0.16487804878048781</v>
      </c>
      <c r="C69">
        <v>0.62585365853658537</v>
      </c>
      <c r="D69">
        <v>0.20780487804878051</v>
      </c>
      <c r="E69">
        <v>0.49048780487804877</v>
      </c>
      <c r="F69">
        <v>0.6275609756097561</v>
      </c>
      <c r="G69">
        <v>-0.83682926829268289</v>
      </c>
      <c r="H69">
        <v>0.37170731707317073</v>
      </c>
      <c r="I69">
        <v>2.6385365853658533</v>
      </c>
      <c r="J69">
        <v>-0.19804878048780489</v>
      </c>
      <c r="K69">
        <v>3.4660975609756095</v>
      </c>
      <c r="L69">
        <v>4.2899999999999991</v>
      </c>
      <c r="M69">
        <v>4.9287804878048771</v>
      </c>
      <c r="N69">
        <v>4.0919512195121941</v>
      </c>
      <c r="O69">
        <v>1.4534146341463414</v>
      </c>
      <c r="T69">
        <v>1.3941463414634145</v>
      </c>
      <c r="U69">
        <v>2.0760975609756098</v>
      </c>
      <c r="V69">
        <v>1.3348780487804879</v>
      </c>
      <c r="W69">
        <v>1.622357723577236</v>
      </c>
      <c r="X69">
        <v>1.4534146341463414</v>
      </c>
      <c r="Y69">
        <f t="shared" si="6"/>
        <v>3.4747967479674791</v>
      </c>
      <c r="Z69">
        <f t="shared" si="7"/>
        <v>4.501707317073171</v>
      </c>
      <c r="AA69">
        <f t="shared" si="8"/>
        <v>3.1692682926829265</v>
      </c>
      <c r="AB69">
        <f t="shared" si="9"/>
        <v>3.51479674796748</v>
      </c>
      <c r="AC69">
        <f t="shared" si="10"/>
        <v>3.5600813008130077</v>
      </c>
    </row>
    <row r="70" spans="1:29" x14ac:dyDescent="0.3">
      <c r="A70" t="str">
        <v>Buddy Hield</v>
      </c>
      <c r="B70">
        <v>-1.1643902439024389</v>
      </c>
      <c r="C70">
        <v>0.12585365853658537</v>
      </c>
      <c r="D70">
        <v>2.2746341463414632</v>
      </c>
      <c r="E70">
        <v>0.34682926829268296</v>
      </c>
      <c r="F70">
        <v>-0.22682926829268291</v>
      </c>
      <c r="G70">
        <v>0.33853658536585363</v>
      </c>
      <c r="H70">
        <v>-0.11853658536585365</v>
      </c>
      <c r="I70">
        <v>-0.39170731707317075</v>
      </c>
      <c r="J70">
        <v>-0.16243902439024391</v>
      </c>
      <c r="K70">
        <v>0.89609756097560944</v>
      </c>
      <c r="L70">
        <v>1.1843902439024387</v>
      </c>
      <c r="M70">
        <v>0.68341463414634129</v>
      </c>
      <c r="N70">
        <v>1.0219512195121949</v>
      </c>
      <c r="O70">
        <v>1.4136585365853656</v>
      </c>
      <c r="T70">
        <v>1.3566666666666669</v>
      </c>
      <c r="U70">
        <v>2.0201626016260161</v>
      </c>
      <c r="V70">
        <v>1.3071138211382116</v>
      </c>
      <c r="W70">
        <v>1.58349593495935</v>
      </c>
      <c r="X70">
        <v>1.4136585365853656</v>
      </c>
      <c r="Y70">
        <f t="shared" si="6"/>
        <v>3.4373170731707314</v>
      </c>
      <c r="Z70">
        <f t="shared" si="7"/>
        <v>4.4457723577235768</v>
      </c>
      <c r="AA70">
        <f t="shared" si="8"/>
        <v>3.1415040650406505</v>
      </c>
      <c r="AB70">
        <f t="shared" si="9"/>
        <v>3.4759349593495941</v>
      </c>
      <c r="AC70">
        <f t="shared" si="10"/>
        <v>3.5203252032520318</v>
      </c>
    </row>
    <row r="71" spans="1:29" x14ac:dyDescent="0.3">
      <c r="A71" t="str">
        <v>Pascal Siakam</v>
      </c>
      <c r="B71">
        <v>-0.25670731707317074</v>
      </c>
      <c r="C71">
        <v>1.075</v>
      </c>
      <c r="D71">
        <v>-0.7117073170731707</v>
      </c>
      <c r="E71">
        <v>0.66073170731707309</v>
      </c>
      <c r="F71">
        <v>0.40532520325203253</v>
      </c>
      <c r="G71">
        <v>0.50658536585365854</v>
      </c>
      <c r="H71">
        <v>2.605691056910564E-2</v>
      </c>
      <c r="I71">
        <v>4.1951219512195076E-2</v>
      </c>
      <c r="J71">
        <v>-0.39365853658536576</v>
      </c>
      <c r="K71">
        <v>0.2785772357723576</v>
      </c>
      <c r="L71">
        <v>1.7472357723577234</v>
      </c>
      <c r="M71">
        <v>0.84699186991869913</v>
      </c>
      <c r="N71">
        <v>1.3535772357723577</v>
      </c>
      <c r="O71">
        <v>1.3116260162601625</v>
      </c>
      <c r="T71">
        <v>1.3375609756097564</v>
      </c>
      <c r="U71">
        <v>1.9336991869918698</v>
      </c>
      <c r="V71">
        <v>1.3040243902439024</v>
      </c>
      <c r="W71">
        <v>1.5474796747967483</v>
      </c>
      <c r="X71">
        <v>1.3116260162601625</v>
      </c>
      <c r="Y71">
        <f t="shared" si="6"/>
        <v>3.4182113821138209</v>
      </c>
      <c r="Z71">
        <f t="shared" si="7"/>
        <v>4.359308943089431</v>
      </c>
      <c r="AA71">
        <f t="shared" si="8"/>
        <v>3.1384146341463413</v>
      </c>
      <c r="AB71">
        <f t="shared" si="9"/>
        <v>3.4399186991869923</v>
      </c>
      <c r="AC71">
        <f t="shared" si="10"/>
        <v>3.418292682926829</v>
      </c>
    </row>
    <row r="72" spans="1:29" x14ac:dyDescent="0.3">
      <c r="A72" t="str">
        <v>Robert Covington</v>
      </c>
      <c r="B72">
        <v>-0.5790243902439024</v>
      </c>
      <c r="C72">
        <v>-2.0487804878048781E-2</v>
      </c>
      <c r="D72">
        <v>0.29414634146341467</v>
      </c>
      <c r="E72">
        <v>-0.64829268292682929</v>
      </c>
      <c r="F72">
        <v>0.65121951219512197</v>
      </c>
      <c r="G72">
        <v>-0.60780487804878047</v>
      </c>
      <c r="H72">
        <v>1.3253658536585364</v>
      </c>
      <c r="I72">
        <v>0.9643902439024391</v>
      </c>
      <c r="J72">
        <v>0.85219512195121949</v>
      </c>
      <c r="K72">
        <v>2.2521951219512193</v>
      </c>
      <c r="L72">
        <v>1.3795121951219511</v>
      </c>
      <c r="M72">
        <v>2.8395121951219511</v>
      </c>
      <c r="N72">
        <v>2.2317073170731705</v>
      </c>
      <c r="O72">
        <v>1.2673170731707315</v>
      </c>
      <c r="T72">
        <v>1.1698780487804874</v>
      </c>
      <c r="U72">
        <v>1.7472357723577234</v>
      </c>
      <c r="V72">
        <v>1.2001626016260163</v>
      </c>
      <c r="W72">
        <v>1.5351219512195122</v>
      </c>
      <c r="X72">
        <v>1.2673170731707315</v>
      </c>
      <c r="Y72">
        <f t="shared" si="6"/>
        <v>3.2505284552845519</v>
      </c>
      <c r="Z72">
        <f t="shared" si="7"/>
        <v>4.1728455284552846</v>
      </c>
      <c r="AA72">
        <f t="shared" si="8"/>
        <v>3.0345528455284549</v>
      </c>
      <c r="AB72">
        <f t="shared" si="9"/>
        <v>3.4275609756097563</v>
      </c>
      <c r="AC72">
        <f t="shared" si="10"/>
        <v>3.373983739837398</v>
      </c>
    </row>
    <row r="73" spans="1:29" x14ac:dyDescent="0.3">
      <c r="A73" t="str">
        <v>Draymond Green</v>
      </c>
      <c r="B73">
        <v>-7.5772357723577224E-2</v>
      </c>
      <c r="C73">
        <v>9.4308943089430899E-2</v>
      </c>
      <c r="D73">
        <v>-1.3047154471544715</v>
      </c>
      <c r="E73">
        <v>-1.0717073170731706</v>
      </c>
      <c r="F73">
        <v>0.88861788617886195</v>
      </c>
      <c r="G73">
        <v>2.5674796747967479</v>
      </c>
      <c r="H73">
        <v>1.7882926829268291</v>
      </c>
      <c r="I73">
        <v>0.5331707317073171</v>
      </c>
      <c r="J73">
        <v>-1.6803252032520324</v>
      </c>
      <c r="K73">
        <v>1.6450406504065045</v>
      </c>
      <c r="L73">
        <v>3.4196747967479677</v>
      </c>
      <c r="M73">
        <v>-0.82813008130081256</v>
      </c>
      <c r="N73">
        <v>1.7393495934959353</v>
      </c>
      <c r="O73">
        <v>1.2061788617886182</v>
      </c>
      <c r="T73">
        <v>1.0912195121951218</v>
      </c>
      <c r="U73">
        <v>1.6146341463414635</v>
      </c>
      <c r="V73">
        <v>1.141382113821138</v>
      </c>
      <c r="W73">
        <v>1.4934959349593497</v>
      </c>
      <c r="X73">
        <v>1.2061788617886182</v>
      </c>
      <c r="Y73">
        <f t="shared" si="6"/>
        <v>3.1718699186991861</v>
      </c>
      <c r="Z73">
        <f t="shared" si="7"/>
        <v>4.0402439024390251</v>
      </c>
      <c r="AA73">
        <f t="shared" si="8"/>
        <v>2.9757723577235771</v>
      </c>
      <c r="AB73">
        <f t="shared" si="9"/>
        <v>3.3859349593495938</v>
      </c>
      <c r="AC73">
        <f t="shared" si="10"/>
        <v>3.3128455284552847</v>
      </c>
    </row>
    <row r="74" spans="1:29" x14ac:dyDescent="0.3">
      <c r="A74" t="str">
        <v>Kyle Anderson</v>
      </c>
      <c r="B74">
        <v>0.25028455284552847</v>
      </c>
      <c r="C74">
        <v>-3.0284552845528452E-2</v>
      </c>
      <c r="D74">
        <v>-0.40191056910569112</v>
      </c>
      <c r="E74">
        <v>-0.30353658536585365</v>
      </c>
      <c r="F74">
        <v>0.14565040650406505</v>
      </c>
      <c r="G74">
        <v>0.31524390243902434</v>
      </c>
      <c r="H74">
        <v>0.64865853658536587</v>
      </c>
      <c r="I74">
        <v>0.44491869918699195</v>
      </c>
      <c r="J74">
        <v>0.55333333333333345</v>
      </c>
      <c r="K74">
        <v>1.6526422764227642</v>
      </c>
      <c r="L74">
        <v>1.0690243902439025</v>
      </c>
      <c r="M74">
        <v>1.3071138211382116</v>
      </c>
      <c r="N74">
        <v>1.622357723577236</v>
      </c>
      <c r="O74">
        <v>1.1774390243902439</v>
      </c>
      <c r="T74">
        <v>1.0752845528455284</v>
      </c>
      <c r="U74">
        <v>1.613658536585366</v>
      </c>
      <c r="V74">
        <v>1.1205284552845529</v>
      </c>
      <c r="W74">
        <v>1.4902439024390244</v>
      </c>
      <c r="X74">
        <v>1.1774390243902439</v>
      </c>
      <c r="Y74">
        <f t="shared" si="6"/>
        <v>3.1559349593495929</v>
      </c>
      <c r="Z74">
        <f t="shared" si="7"/>
        <v>4.0392682926829266</v>
      </c>
      <c r="AA74">
        <f t="shared" si="8"/>
        <v>2.954918699186992</v>
      </c>
      <c r="AB74">
        <f t="shared" si="9"/>
        <v>3.3826829268292684</v>
      </c>
      <c r="AC74">
        <f t="shared" si="10"/>
        <v>3.2841056910569106</v>
      </c>
    </row>
    <row r="75" spans="1:29" x14ac:dyDescent="0.3">
      <c r="A75" t="str">
        <v>Bobby Portis</v>
      </c>
      <c r="B75">
        <v>1.1052439024390242</v>
      </c>
      <c r="C75">
        <v>-0.19544715447154473</v>
      </c>
      <c r="D75">
        <v>-0.54764227642276431</v>
      </c>
      <c r="E75">
        <v>-0.23552845528455285</v>
      </c>
      <c r="F75">
        <v>1.0977642276422763</v>
      </c>
      <c r="G75">
        <v>-0.87004065040650413</v>
      </c>
      <c r="H75">
        <v>-8.0000000000000016E-2</v>
      </c>
      <c r="I75">
        <v>-0.29345528455284553</v>
      </c>
      <c r="J75">
        <v>0.87394308943089438</v>
      </c>
      <c r="K75">
        <v>1.050284552845528</v>
      </c>
      <c r="L75">
        <v>-1.9105691056911123E-2</v>
      </c>
      <c r="M75">
        <v>1.7248780487804873</v>
      </c>
      <c r="N75">
        <v>0.8548373983739832</v>
      </c>
      <c r="O75">
        <v>1.1482926829268287</v>
      </c>
      <c r="T75">
        <v>1.050284552845528</v>
      </c>
      <c r="U75">
        <v>1.573008130081301</v>
      </c>
      <c r="V75">
        <v>1.0496341463414631</v>
      </c>
      <c r="W75">
        <v>1.4527642276422765</v>
      </c>
      <c r="X75">
        <v>1.1482926829268287</v>
      </c>
      <c r="Y75">
        <f t="shared" si="6"/>
        <v>3.1309349593495925</v>
      </c>
      <c r="Z75">
        <f t="shared" si="7"/>
        <v>3.9986178861788622</v>
      </c>
      <c r="AA75">
        <f t="shared" si="8"/>
        <v>2.8840243902439022</v>
      </c>
      <c r="AB75">
        <f t="shared" si="9"/>
        <v>3.3452032520325208</v>
      </c>
      <c r="AC75">
        <f t="shared" si="10"/>
        <v>3.254959349593495</v>
      </c>
    </row>
    <row r="76" spans="1:29" x14ac:dyDescent="0.3">
      <c r="A76" t="str">
        <v>Jordan Clarkson</v>
      </c>
      <c r="B76">
        <v>-1.1815447154471543</v>
      </c>
      <c r="C76">
        <v>1.0822764227642279</v>
      </c>
      <c r="D76">
        <v>1.394146341463415</v>
      </c>
      <c r="E76">
        <v>0.64772357723577256</v>
      </c>
      <c r="F76">
        <v>-0.49130081300813006</v>
      </c>
      <c r="G76">
        <v>-0.21105691056910569</v>
      </c>
      <c r="H76">
        <v>-8.0650406504065034E-2</v>
      </c>
      <c r="I76">
        <v>-1.0474796747967481</v>
      </c>
      <c r="J76">
        <v>-5.2520325203252033E-2</v>
      </c>
      <c r="K76">
        <v>-1.0226829268292674</v>
      </c>
      <c r="L76">
        <v>0.11211382113821222</v>
      </c>
      <c r="M76">
        <v>0.27065040650406602</v>
      </c>
      <c r="N76">
        <v>5.9593495934960189E-2</v>
      </c>
      <c r="O76">
        <v>1.1070731707317083</v>
      </c>
      <c r="T76">
        <v>1.01869918699187</v>
      </c>
      <c r="U76">
        <v>1.534308943089431</v>
      </c>
      <c r="V76">
        <v>1.0447967479674785</v>
      </c>
      <c r="W76">
        <v>1.3535772357723577</v>
      </c>
      <c r="X76">
        <v>1.1070731707317083</v>
      </c>
      <c r="Y76">
        <f t="shared" si="6"/>
        <v>3.0993495934959343</v>
      </c>
      <c r="Z76">
        <f t="shared" si="7"/>
        <v>3.9599186991869919</v>
      </c>
      <c r="AA76">
        <f t="shared" si="8"/>
        <v>2.8791869918699176</v>
      </c>
      <c r="AB76">
        <f t="shared" si="9"/>
        <v>3.2460162601626017</v>
      </c>
      <c r="AC76">
        <f t="shared" si="10"/>
        <v>3.213739837398375</v>
      </c>
    </row>
    <row r="77" spans="1:29" x14ac:dyDescent="0.3">
      <c r="A77" t="str">
        <v>Ja Morant</v>
      </c>
      <c r="B77">
        <v>0.11548780487804877</v>
      </c>
      <c r="C77">
        <v>-0.25195121951219512</v>
      </c>
      <c r="D77">
        <v>-0.36073170731707316</v>
      </c>
      <c r="E77">
        <v>1.0609756097560976</v>
      </c>
      <c r="F77">
        <v>-0.30414634146341457</v>
      </c>
      <c r="G77">
        <v>2.5521951219512191</v>
      </c>
      <c r="H77">
        <v>0.19792682926829269</v>
      </c>
      <c r="I77">
        <v>-0.57170731707317068</v>
      </c>
      <c r="J77">
        <v>-1.9248780487804877</v>
      </c>
      <c r="K77">
        <v>0.76512195121951199</v>
      </c>
      <c r="L77">
        <v>2.4380487804878044</v>
      </c>
      <c r="M77">
        <v>-2.039024390243902</v>
      </c>
      <c r="N77">
        <v>0.51317073170731664</v>
      </c>
      <c r="O77">
        <v>1.0848780487804874</v>
      </c>
      <c r="T77">
        <v>1.0114227642276423</v>
      </c>
      <c r="U77">
        <v>1.5149593495934961</v>
      </c>
      <c r="V77">
        <v>1.0349593495934952</v>
      </c>
      <c r="W77">
        <v>1.1409756097560977</v>
      </c>
      <c r="X77">
        <v>1.0848780487804874</v>
      </c>
      <c r="Y77">
        <f t="shared" si="6"/>
        <v>3.0920731707317071</v>
      </c>
      <c r="Z77">
        <f t="shared" si="7"/>
        <v>3.9405691056910572</v>
      </c>
      <c r="AA77">
        <f t="shared" si="8"/>
        <v>2.8693495934959339</v>
      </c>
      <c r="AB77">
        <f t="shared" si="9"/>
        <v>3.0334146341463417</v>
      </c>
      <c r="AC77">
        <f t="shared" si="10"/>
        <v>3.1915447154471539</v>
      </c>
    </row>
    <row r="78" spans="1:29" x14ac:dyDescent="0.3">
      <c r="A78" t="str">
        <v>Clint Capela</v>
      </c>
      <c r="B78">
        <v>2.7277235772357722</v>
      </c>
      <c r="C78">
        <v>-2.8380487804878047</v>
      </c>
      <c r="D78">
        <v>-1.8203658536585368</v>
      </c>
      <c r="E78">
        <v>0.1433739837398374</v>
      </c>
      <c r="F78">
        <v>4.0026829268292694</v>
      </c>
      <c r="G78">
        <v>-1.0740650406504064</v>
      </c>
      <c r="H78">
        <v>-0.51719512195121953</v>
      </c>
      <c r="I78">
        <v>3.3692682926829272</v>
      </c>
      <c r="J78">
        <v>0.44646341463414635</v>
      </c>
      <c r="K78">
        <v>7.2778861788617899</v>
      </c>
      <c r="L78">
        <v>3.9933739837398385</v>
      </c>
      <c r="M78">
        <v>5.5139024390243918</v>
      </c>
      <c r="N78">
        <v>4.4398373983739852</v>
      </c>
      <c r="O78">
        <v>1.0705691056910578</v>
      </c>
      <c r="T78">
        <v>1.0092682926829268</v>
      </c>
      <c r="U78">
        <v>1.3795121951219511</v>
      </c>
      <c r="V78">
        <v>0.9865853658536583</v>
      </c>
      <c r="W78">
        <v>1.1238211382113821</v>
      </c>
      <c r="X78">
        <v>1.0705691056910578</v>
      </c>
      <c r="Y78">
        <f t="shared" si="6"/>
        <v>3.0899186991869914</v>
      </c>
      <c r="Z78">
        <f t="shared" si="7"/>
        <v>3.8051219512195122</v>
      </c>
      <c r="AA78">
        <f t="shared" si="8"/>
        <v>2.820975609756097</v>
      </c>
      <c r="AB78">
        <f t="shared" si="9"/>
        <v>3.0162601626016263</v>
      </c>
      <c r="AC78">
        <f t="shared" si="10"/>
        <v>3.177235772357724</v>
      </c>
    </row>
    <row r="79" spans="1:29" x14ac:dyDescent="0.3">
      <c r="A79" t="str">
        <v>Joe Ingles</v>
      </c>
      <c r="B79">
        <v>0.4728455284552846</v>
      </c>
      <c r="C79">
        <v>0.35666666666666669</v>
      </c>
      <c r="D79">
        <v>0.91040650406504076</v>
      </c>
      <c r="E79">
        <v>-0.35845528455284548</v>
      </c>
      <c r="F79">
        <v>-0.68479674796747958</v>
      </c>
      <c r="G79">
        <v>0.91121951219512209</v>
      </c>
      <c r="H79">
        <v>-0.67081300813008138</v>
      </c>
      <c r="I79">
        <v>-0.85398373983739839</v>
      </c>
      <c r="J79">
        <v>-4.1463414634146656E-3</v>
      </c>
      <c r="K79">
        <v>-0.27772357723577201</v>
      </c>
      <c r="L79">
        <v>8.3089430894309313E-2</v>
      </c>
      <c r="M79">
        <v>-0.83227642276422731</v>
      </c>
      <c r="N79">
        <v>7.8943089430894647E-2</v>
      </c>
      <c r="O79">
        <v>0.93292682926829307</v>
      </c>
      <c r="T79">
        <v>0.99040650406504072</v>
      </c>
      <c r="U79">
        <v>1.2975609756097559</v>
      </c>
      <c r="V79">
        <v>0.93707317073170726</v>
      </c>
      <c r="W79">
        <v>1.1218292682926827</v>
      </c>
      <c r="X79">
        <v>0.93292682926829307</v>
      </c>
      <c r="Y79">
        <f t="shared" si="6"/>
        <v>3.071056910569105</v>
      </c>
      <c r="Z79">
        <f t="shared" si="7"/>
        <v>3.723170731707317</v>
      </c>
      <c r="AA79">
        <f t="shared" si="8"/>
        <v>2.7714634146341464</v>
      </c>
      <c r="AB79">
        <f t="shared" si="9"/>
        <v>3.0142682926829267</v>
      </c>
      <c r="AC79">
        <f t="shared" si="10"/>
        <v>3.0395934959349598</v>
      </c>
    </row>
    <row r="80" spans="1:29" x14ac:dyDescent="0.3">
      <c r="A80" t="str">
        <v>Evan Fournier</v>
      </c>
      <c r="B80">
        <v>-0.19658536585365852</v>
      </c>
      <c r="C80">
        <v>0.35</v>
      </c>
      <c r="D80">
        <v>1.0068292682926829</v>
      </c>
      <c r="E80">
        <v>0.27170731707317075</v>
      </c>
      <c r="F80">
        <v>-0.9514634146341463</v>
      </c>
      <c r="G80">
        <v>1.9268292682926846E-2</v>
      </c>
      <c r="H80">
        <v>0.35268292682926827</v>
      </c>
      <c r="I80">
        <v>-0.22463414634146339</v>
      </c>
      <c r="J80">
        <v>1.1219512195121961E-2</v>
      </c>
      <c r="K80">
        <v>0.28902439024390258</v>
      </c>
      <c r="L80">
        <v>0.62780487804878049</v>
      </c>
      <c r="M80">
        <v>0.61975609756097561</v>
      </c>
      <c r="N80">
        <v>0.63902439024390245</v>
      </c>
      <c r="O80">
        <v>0.86365853658536584</v>
      </c>
      <c r="T80">
        <v>0.96439024390243833</v>
      </c>
      <c r="U80">
        <v>1.2556097560975612</v>
      </c>
      <c r="V80">
        <v>0.90918699186991869</v>
      </c>
      <c r="W80">
        <v>1.0685772357723577</v>
      </c>
      <c r="X80">
        <v>0.86365853658536584</v>
      </c>
      <c r="Y80">
        <f t="shared" si="6"/>
        <v>3.0450406504065031</v>
      </c>
      <c r="Z80">
        <f t="shared" si="7"/>
        <v>3.6812195121951223</v>
      </c>
      <c r="AA80">
        <f t="shared" si="8"/>
        <v>2.7435772357723573</v>
      </c>
      <c r="AB80">
        <f t="shared" si="9"/>
        <v>2.9610162601626016</v>
      </c>
      <c r="AC80">
        <f t="shared" si="10"/>
        <v>2.9703252032520324</v>
      </c>
    </row>
    <row r="81" spans="1:29" x14ac:dyDescent="0.3">
      <c r="A81" t="str">
        <v>Marcus Smart</v>
      </c>
      <c r="B81">
        <v>-0.9385365853658536</v>
      </c>
      <c r="C81">
        <v>0.18829268292682927</v>
      </c>
      <c r="D81">
        <v>0.13170731707317074</v>
      </c>
      <c r="E81">
        <v>-0.17536585365853655</v>
      </c>
      <c r="F81">
        <v>-0.78975609756097553</v>
      </c>
      <c r="G81">
        <v>1.4080487804878048</v>
      </c>
      <c r="H81">
        <v>1.3039024390243903</v>
      </c>
      <c r="I81">
        <v>-0.25317073170731708</v>
      </c>
      <c r="J81">
        <v>-0.28365853658536583</v>
      </c>
      <c r="K81">
        <v>0.40317073170731721</v>
      </c>
      <c r="L81">
        <v>0.87512195121951231</v>
      </c>
      <c r="M81">
        <v>-0.81658536585365837</v>
      </c>
      <c r="N81">
        <v>0.59146341463414642</v>
      </c>
      <c r="O81">
        <v>0.8446341463414635</v>
      </c>
      <c r="T81">
        <v>0.93601626016260164</v>
      </c>
      <c r="U81">
        <v>1.1843902439024387</v>
      </c>
      <c r="V81">
        <v>0.87048780487804911</v>
      </c>
      <c r="W81">
        <v>1.0219512195121949</v>
      </c>
      <c r="X81">
        <v>0.8446341463414635</v>
      </c>
      <c r="Y81">
        <f t="shared" si="6"/>
        <v>3.0166666666666662</v>
      </c>
      <c r="Z81">
        <f t="shared" si="7"/>
        <v>3.61</v>
      </c>
      <c r="AA81">
        <f t="shared" si="8"/>
        <v>2.704878048780488</v>
      </c>
      <c r="AB81">
        <f t="shared" si="9"/>
        <v>2.9143902439024387</v>
      </c>
      <c r="AC81">
        <f t="shared" si="10"/>
        <v>2.95130081300813</v>
      </c>
    </row>
    <row r="82" spans="1:29" x14ac:dyDescent="0.3">
      <c r="A82" t="str">
        <v>Keldon Johnson</v>
      </c>
      <c r="B82">
        <v>0.31804878048780494</v>
      </c>
      <c r="C82">
        <v>-0.39796747967479673</v>
      </c>
      <c r="D82">
        <v>-0.34731707317073168</v>
      </c>
      <c r="E82">
        <v>0.35747967479674803</v>
      </c>
      <c r="F82">
        <v>0.52455284552845538</v>
      </c>
      <c r="G82">
        <v>-0.36585365853658536</v>
      </c>
      <c r="H82">
        <v>0.21926829268292689</v>
      </c>
      <c r="I82">
        <v>-0.32186991869918702</v>
      </c>
      <c r="J82">
        <v>0.51829268292682928</v>
      </c>
      <c r="K82">
        <v>0.90260162601626048</v>
      </c>
      <c r="L82">
        <v>-1.3658536585365533E-2</v>
      </c>
      <c r="M82">
        <v>0.87048780487804911</v>
      </c>
      <c r="N82">
        <v>0.50463414634146375</v>
      </c>
      <c r="O82">
        <v>0.82650406504065077</v>
      </c>
      <c r="T82">
        <v>0.90260162601626048</v>
      </c>
      <c r="U82">
        <v>1.1551219512195119</v>
      </c>
      <c r="V82">
        <v>0.84699186991869913</v>
      </c>
      <c r="W82">
        <v>1.0219512195121947</v>
      </c>
      <c r="X82">
        <v>0.82650406504065077</v>
      </c>
      <c r="Y82">
        <f t="shared" si="6"/>
        <v>2.9832520325203249</v>
      </c>
      <c r="Z82">
        <f t="shared" si="7"/>
        <v>3.580731707317073</v>
      </c>
      <c r="AA82">
        <f t="shared" si="8"/>
        <v>2.681382113821138</v>
      </c>
      <c r="AB82">
        <f t="shared" si="9"/>
        <v>2.9143902439024387</v>
      </c>
      <c r="AC82">
        <f t="shared" si="10"/>
        <v>2.9331707317073175</v>
      </c>
    </row>
    <row r="83" spans="1:29" x14ac:dyDescent="0.3">
      <c r="A83" t="str">
        <v>Jerami Grant</v>
      </c>
      <c r="B83">
        <v>-0.33983739837398369</v>
      </c>
      <c r="C83">
        <v>1.633739837398374</v>
      </c>
      <c r="D83">
        <v>0.27186991869918703</v>
      </c>
      <c r="E83">
        <v>0.87991869918699195</v>
      </c>
      <c r="F83">
        <v>-0.32682926829268288</v>
      </c>
      <c r="G83">
        <v>-0.11430894308943088</v>
      </c>
      <c r="H83">
        <v>-0.97073170731707326</v>
      </c>
      <c r="I83">
        <v>1.0422764227642276</v>
      </c>
      <c r="J83">
        <v>-0.31373983739837408</v>
      </c>
      <c r="K83">
        <v>0.12861788617886177</v>
      </c>
      <c r="L83">
        <v>2.0760975609756098</v>
      </c>
      <c r="M83">
        <v>1.8766666666666667</v>
      </c>
      <c r="N83">
        <v>1.7623577235772356</v>
      </c>
      <c r="O83">
        <v>0.72008130081300836</v>
      </c>
      <c r="T83">
        <v>0.89609756097560944</v>
      </c>
      <c r="U83">
        <v>1.0884552845528455</v>
      </c>
      <c r="V83">
        <v>0.8195121951219515</v>
      </c>
      <c r="W83">
        <v>1.0100000000000002</v>
      </c>
      <c r="X83">
        <v>0.72008130081300836</v>
      </c>
      <c r="Y83">
        <f t="shared" si="6"/>
        <v>2.9767479674796737</v>
      </c>
      <c r="Z83">
        <f t="shared" si="7"/>
        <v>3.5140650406504066</v>
      </c>
      <c r="AA83">
        <f t="shared" si="8"/>
        <v>2.6539024390243906</v>
      </c>
      <c r="AB83">
        <f t="shared" si="9"/>
        <v>2.9024390243902443</v>
      </c>
      <c r="AC83">
        <f t="shared" si="10"/>
        <v>2.8267479674796747</v>
      </c>
    </row>
    <row r="84" spans="1:29" x14ac:dyDescent="0.3">
      <c r="A84" t="str">
        <v>Russell Westbrook</v>
      </c>
      <c r="B84">
        <v>0.16243902439024391</v>
      </c>
      <c r="C84">
        <v>-1.5814634146341464</v>
      </c>
      <c r="D84">
        <v>-0.64243902439024381</v>
      </c>
      <c r="E84">
        <v>0.83463414634146338</v>
      </c>
      <c r="F84">
        <v>1.2658536585365852</v>
      </c>
      <c r="G84">
        <v>2.6507317073170729</v>
      </c>
      <c r="H84">
        <v>0.77902439024390246</v>
      </c>
      <c r="I84">
        <v>-0.52829268292682918</v>
      </c>
      <c r="J84">
        <v>-2.7575609756097559</v>
      </c>
      <c r="K84">
        <v>1.764390243902439</v>
      </c>
      <c r="L84">
        <v>2.9404878048780478</v>
      </c>
      <c r="M84">
        <v>-2.4678048780487805</v>
      </c>
      <c r="N84">
        <v>0.18292682926829196</v>
      </c>
      <c r="O84">
        <v>0.71121951219512125</v>
      </c>
      <c r="T84">
        <v>0.76715447154471517</v>
      </c>
      <c r="U84">
        <v>1.0748780487804881</v>
      </c>
      <c r="V84">
        <v>0.80048780487804883</v>
      </c>
      <c r="W84">
        <v>0.91569105691056885</v>
      </c>
      <c r="X84">
        <v>0.71121951219512125</v>
      </c>
      <c r="Y84">
        <f t="shared" si="6"/>
        <v>2.8478048780487795</v>
      </c>
      <c r="Z84">
        <f t="shared" si="7"/>
        <v>3.5004878048780492</v>
      </c>
      <c r="AA84">
        <f t="shared" si="8"/>
        <v>2.6348780487804877</v>
      </c>
      <c r="AB84">
        <f t="shared" si="9"/>
        <v>2.808130081300813</v>
      </c>
      <c r="AC84">
        <f t="shared" si="10"/>
        <v>2.8178861788617877</v>
      </c>
    </row>
    <row r="85" spans="1:29" x14ac:dyDescent="0.3">
      <c r="A85" t="str">
        <v>Kelly Olynyk</v>
      </c>
      <c r="B85">
        <v>9.5121951219512193E-3</v>
      </c>
      <c r="C85">
        <v>0.57658536585365849</v>
      </c>
      <c r="D85">
        <v>-0.10060975609756098</v>
      </c>
      <c r="E85">
        <v>-0.34560975609756095</v>
      </c>
      <c r="F85">
        <v>0.47621951219512199</v>
      </c>
      <c r="G85">
        <v>-0.12609756097560976</v>
      </c>
      <c r="H85">
        <v>0.22682926829268291</v>
      </c>
      <c r="I85">
        <v>-4.1829268292682922E-2</v>
      </c>
      <c r="J85">
        <v>-1.7317073170731695E-2</v>
      </c>
      <c r="K85">
        <v>8.1097560975609828E-2</v>
      </c>
      <c r="L85">
        <v>0.67500000000000004</v>
      </c>
      <c r="M85">
        <v>0.78378048780487819</v>
      </c>
      <c r="N85">
        <v>0.65768292682926832</v>
      </c>
      <c r="O85">
        <v>0.69951219512195129</v>
      </c>
      <c r="T85">
        <v>0.76512195121951199</v>
      </c>
      <c r="U85">
        <v>1.0690243902439025</v>
      </c>
      <c r="V85">
        <v>0.78378048780487819</v>
      </c>
      <c r="W85">
        <v>0.91463414634146312</v>
      </c>
      <c r="X85">
        <v>0.69951219512195129</v>
      </c>
      <c r="Y85">
        <f t="shared" si="6"/>
        <v>2.8457723577235763</v>
      </c>
      <c r="Z85">
        <f t="shared" si="7"/>
        <v>3.4946341463414639</v>
      </c>
      <c r="AA85">
        <f t="shared" si="8"/>
        <v>2.6181707317073171</v>
      </c>
      <c r="AB85">
        <f t="shared" si="9"/>
        <v>2.8070731707317069</v>
      </c>
      <c r="AC85">
        <f t="shared" si="10"/>
        <v>2.8061788617886179</v>
      </c>
    </row>
    <row r="86" spans="1:29" x14ac:dyDescent="0.3">
      <c r="A86" t="str">
        <v>Jordan Poole</v>
      </c>
      <c r="B86">
        <v>-0.46560975609756095</v>
      </c>
      <c r="C86">
        <v>1.566016260162602</v>
      </c>
      <c r="D86">
        <v>0.84268292682926838</v>
      </c>
      <c r="E86">
        <v>0.31878048780487811</v>
      </c>
      <c r="F86">
        <v>-1.1298373983739838</v>
      </c>
      <c r="G86">
        <v>-0.18203252032520323</v>
      </c>
      <c r="H86">
        <v>-0.69983739837398384</v>
      </c>
      <c r="I86">
        <v>-0.67983739837398371</v>
      </c>
      <c r="J86">
        <v>0.34414634146341461</v>
      </c>
      <c r="K86">
        <v>-1.6515447154471545</v>
      </c>
      <c r="L86">
        <v>-0.42967479674796683</v>
      </c>
      <c r="M86">
        <v>9.650406504065101E-2</v>
      </c>
      <c r="N86">
        <v>-8.5528455284552218E-2</v>
      </c>
      <c r="O86">
        <v>0.5943089430894315</v>
      </c>
      <c r="T86">
        <v>0.70975609756097557</v>
      </c>
      <c r="U86">
        <v>1.0653658536585369</v>
      </c>
      <c r="V86">
        <v>0.72536585365853679</v>
      </c>
      <c r="W86">
        <v>0.86963414634146474</v>
      </c>
      <c r="X86">
        <v>0.5943089430894315</v>
      </c>
      <c r="Y86">
        <f t="shared" si="6"/>
        <v>2.7904065040650403</v>
      </c>
      <c r="Z86">
        <f t="shared" si="7"/>
        <v>3.4909756097560978</v>
      </c>
      <c r="AA86">
        <f t="shared" si="8"/>
        <v>2.5597560975609754</v>
      </c>
      <c r="AB86">
        <f t="shared" si="9"/>
        <v>2.7620731707317088</v>
      </c>
      <c r="AC86">
        <f t="shared" si="10"/>
        <v>2.7009756097560977</v>
      </c>
    </row>
    <row r="87" spans="1:29" x14ac:dyDescent="0.3">
      <c r="A87" t="str">
        <v>De'Andre Hunter</v>
      </c>
      <c r="B87">
        <v>0.33609756097560978</v>
      </c>
      <c r="C87">
        <v>1.2821951219512195</v>
      </c>
      <c r="D87">
        <v>-0.42951219512195121</v>
      </c>
      <c r="E87">
        <v>5.292682926829273E-2</v>
      </c>
      <c r="F87">
        <v>-0.23804878048780484</v>
      </c>
      <c r="G87">
        <v>-0.57048780487804873</v>
      </c>
      <c r="H87">
        <v>-0.4463414634146341</v>
      </c>
      <c r="I87">
        <v>-0.20560975609756094</v>
      </c>
      <c r="J87">
        <v>0.46780487804878046</v>
      </c>
      <c r="K87">
        <v>-1.0331707317073169</v>
      </c>
      <c r="L87">
        <v>-0.21878048780487769</v>
      </c>
      <c r="M87">
        <v>0.8195121951219515</v>
      </c>
      <c r="N87">
        <v>0.24902439024390277</v>
      </c>
      <c r="O87">
        <v>0.45463414634146371</v>
      </c>
      <c r="T87">
        <v>0.66195121951219515</v>
      </c>
      <c r="U87">
        <v>0.97333333333333438</v>
      </c>
      <c r="V87">
        <v>0.68666666666666631</v>
      </c>
      <c r="W87">
        <v>0.85674796747967497</v>
      </c>
      <c r="X87">
        <v>0.45463414634146371</v>
      </c>
      <c r="Y87">
        <f t="shared" si="6"/>
        <v>2.7426016260162598</v>
      </c>
      <c r="Z87">
        <f t="shared" si="7"/>
        <v>3.3989430894308956</v>
      </c>
      <c r="AA87">
        <f t="shared" si="8"/>
        <v>2.5210569105691052</v>
      </c>
      <c r="AB87">
        <f t="shared" si="9"/>
        <v>2.749186991869919</v>
      </c>
      <c r="AC87">
        <f t="shared" si="10"/>
        <v>2.5613008130081303</v>
      </c>
    </row>
    <row r="88" spans="1:29" x14ac:dyDescent="0.3">
      <c r="A88" t="str">
        <v>Miles Bridges</v>
      </c>
      <c r="B88">
        <v>0.73024390243902437</v>
      </c>
      <c r="C88">
        <v>0.71434959349593496</v>
      </c>
      <c r="D88">
        <v>3.5813008130081314E-2</v>
      </c>
      <c r="E88">
        <v>-0.23191056910569102</v>
      </c>
      <c r="F88">
        <v>0.30853658536585371</v>
      </c>
      <c r="G88">
        <v>-0.37284552845528457</v>
      </c>
      <c r="H88">
        <v>-0.89231707317073183</v>
      </c>
      <c r="I88">
        <v>0.46922764227642283</v>
      </c>
      <c r="J88">
        <v>6.6219512195121955E-2</v>
      </c>
      <c r="K88">
        <v>0.11296747967479659</v>
      </c>
      <c r="L88">
        <v>0.76109756097560988</v>
      </c>
      <c r="M88">
        <v>1.2001626016260163</v>
      </c>
      <c r="N88">
        <v>0.82731707317073178</v>
      </c>
      <c r="O88">
        <v>0.35808943089430895</v>
      </c>
      <c r="T88">
        <v>0.64447154471544721</v>
      </c>
      <c r="U88">
        <v>0.94353658536585372</v>
      </c>
      <c r="V88">
        <v>0.68341463414634129</v>
      </c>
      <c r="W88">
        <v>0.8548373983739832</v>
      </c>
      <c r="X88">
        <v>0.35808943089430895</v>
      </c>
      <c r="Y88">
        <f t="shared" si="6"/>
        <v>2.7251219512195117</v>
      </c>
      <c r="Z88">
        <f t="shared" si="7"/>
        <v>3.3691463414634146</v>
      </c>
      <c r="AA88">
        <f t="shared" si="8"/>
        <v>2.5178048780487803</v>
      </c>
      <c r="AB88">
        <f t="shared" si="9"/>
        <v>2.7472764227642275</v>
      </c>
      <c r="AC88">
        <f t="shared" si="10"/>
        <v>2.4647560975609752</v>
      </c>
    </row>
    <row r="89" spans="1:29" x14ac:dyDescent="0.3">
      <c r="A89" t="str">
        <v>Nickeil Alexander-Walker</v>
      </c>
      <c r="B89">
        <v>-0.64752032520325198</v>
      </c>
      <c r="C89">
        <v>-0.11642276422764228</v>
      </c>
      <c r="D89">
        <v>0.65369918699186991</v>
      </c>
      <c r="E89">
        <v>0.16654471544715449</v>
      </c>
      <c r="F89">
        <v>-0.44126016260162604</v>
      </c>
      <c r="G89">
        <v>1.272357723577236E-2</v>
      </c>
      <c r="H89">
        <v>1.1200813008130082</v>
      </c>
      <c r="I89">
        <v>0.19569105691056915</v>
      </c>
      <c r="J89">
        <v>-0.41548780487804882</v>
      </c>
      <c r="K89">
        <v>0.64447154471544721</v>
      </c>
      <c r="L89">
        <v>0.94353658536585372</v>
      </c>
      <c r="M89">
        <v>0.51532520325203257</v>
      </c>
      <c r="N89">
        <v>0.5280487804878049</v>
      </c>
      <c r="O89">
        <v>0.33235772357723581</v>
      </c>
      <c r="T89">
        <v>0.60134146341463457</v>
      </c>
      <c r="U89">
        <v>0.87512195121951231</v>
      </c>
      <c r="V89">
        <v>0.65821138211382202</v>
      </c>
      <c r="W89">
        <v>0.82731707317073178</v>
      </c>
      <c r="X89">
        <v>0.33235772357723581</v>
      </c>
      <c r="Y89">
        <f t="shared" si="6"/>
        <v>2.6819918699186989</v>
      </c>
      <c r="Z89">
        <f t="shared" si="7"/>
        <v>3.3007317073170732</v>
      </c>
      <c r="AA89">
        <f t="shared" si="8"/>
        <v>2.4926016260162607</v>
      </c>
      <c r="AB89">
        <f t="shared" si="9"/>
        <v>2.7197560975609756</v>
      </c>
      <c r="AC89">
        <f t="shared" si="10"/>
        <v>2.4390243902439024</v>
      </c>
    </row>
    <row r="90" spans="1:29" x14ac:dyDescent="0.3">
      <c r="A90" t="str">
        <v>Tim Hardaway Jr.</v>
      </c>
      <c r="B90">
        <v>-0.42577235772357724</v>
      </c>
      <c r="C90">
        <v>0.2343089430894309</v>
      </c>
      <c r="D90">
        <v>1.5641056910569104</v>
      </c>
      <c r="E90">
        <v>0.60081300813008132</v>
      </c>
      <c r="F90">
        <v>-0.64174796747967477</v>
      </c>
      <c r="G90">
        <v>-0.49040650406504066</v>
      </c>
      <c r="H90">
        <v>-1.3037804878048782</v>
      </c>
      <c r="I90">
        <v>-0.78475609756097575</v>
      </c>
      <c r="J90">
        <v>0.77158536585365856</v>
      </c>
      <c r="K90">
        <v>-0.70995934959349605</v>
      </c>
      <c r="L90">
        <v>-1.2472357723577241</v>
      </c>
      <c r="M90">
        <v>1.4756097560975068E-2</v>
      </c>
      <c r="N90">
        <v>-0.47565040650406554</v>
      </c>
      <c r="O90">
        <v>0.30910569105691021</v>
      </c>
      <c r="T90">
        <v>0.51300813008130142</v>
      </c>
      <c r="U90">
        <v>0.78146341463414659</v>
      </c>
      <c r="V90">
        <v>0.6396747967479679</v>
      </c>
      <c r="W90">
        <v>0.70560975609756005</v>
      </c>
      <c r="X90">
        <v>0.30910569105691021</v>
      </c>
      <c r="Y90">
        <f t="shared" si="6"/>
        <v>2.5936585365853659</v>
      </c>
      <c r="Z90">
        <f t="shared" si="7"/>
        <v>3.2070731707317077</v>
      </c>
      <c r="AA90">
        <f t="shared" si="8"/>
        <v>2.474065040650407</v>
      </c>
      <c r="AB90">
        <f t="shared" si="9"/>
        <v>2.5980487804878041</v>
      </c>
      <c r="AC90">
        <f t="shared" si="10"/>
        <v>2.4157723577235766</v>
      </c>
    </row>
    <row r="91" spans="1:29" x14ac:dyDescent="0.3">
      <c r="A91" t="str">
        <v>Duncan Robinson</v>
      </c>
      <c r="B91">
        <v>-0.38471544715447153</v>
      </c>
      <c r="C91">
        <v>0.50552845528455281</v>
      </c>
      <c r="D91">
        <v>1.7764227642276422</v>
      </c>
      <c r="E91">
        <v>-0.14308943089430892</v>
      </c>
      <c r="F91">
        <v>-0.67804878048780481</v>
      </c>
      <c r="G91">
        <v>-0.55934959349593494</v>
      </c>
      <c r="H91">
        <v>-0.87268292682926829</v>
      </c>
      <c r="I91">
        <v>-0.58536585365853655</v>
      </c>
      <c r="J91">
        <v>0.62552845528455281</v>
      </c>
      <c r="K91">
        <v>-0.82130081300813007</v>
      </c>
      <c r="L91">
        <v>-0.94130081300812996</v>
      </c>
      <c r="M91">
        <v>0.24357723577235779</v>
      </c>
      <c r="N91">
        <v>-0.31577235772357715</v>
      </c>
      <c r="O91">
        <v>0.2695934959349594</v>
      </c>
      <c r="T91">
        <v>0.44788617886178828</v>
      </c>
      <c r="U91">
        <v>0.76109756097560988</v>
      </c>
      <c r="V91">
        <v>0.61975609756097561</v>
      </c>
      <c r="W91">
        <v>0.65768292682926832</v>
      </c>
      <c r="X91">
        <v>0.2695934959349594</v>
      </c>
      <c r="Y91">
        <f t="shared" si="6"/>
        <v>2.5285365853658526</v>
      </c>
      <c r="Z91">
        <f t="shared" si="7"/>
        <v>3.186707317073171</v>
      </c>
      <c r="AA91">
        <f t="shared" si="8"/>
        <v>2.4541463414634146</v>
      </c>
      <c r="AB91">
        <f t="shared" si="9"/>
        <v>2.5501219512195124</v>
      </c>
      <c r="AC91">
        <f t="shared" si="10"/>
        <v>2.3762601626016258</v>
      </c>
    </row>
    <row r="92" spans="1:29" x14ac:dyDescent="0.3">
      <c r="A92" t="str">
        <v>Devonte' Graham</v>
      </c>
      <c r="B92">
        <v>-1.9753658536585363</v>
      </c>
      <c r="C92">
        <v>0.54975609756097554</v>
      </c>
      <c r="D92">
        <v>1.4063414634146341</v>
      </c>
      <c r="E92">
        <v>2.4390243902439046E-2</v>
      </c>
      <c r="F92">
        <v>-1.0751219512195123</v>
      </c>
      <c r="G92">
        <v>1.2082926829268292</v>
      </c>
      <c r="H92">
        <v>-0.18</v>
      </c>
      <c r="I92">
        <v>-1.0712195121951218</v>
      </c>
      <c r="J92">
        <v>0.23951219512195121</v>
      </c>
      <c r="K92">
        <v>-1.4231707317073168</v>
      </c>
      <c r="L92">
        <v>-1.1129268292682923</v>
      </c>
      <c r="M92">
        <v>-2.0817073170731701</v>
      </c>
      <c r="N92">
        <v>-0.87341463414634113</v>
      </c>
      <c r="O92">
        <v>0.19780487804878061</v>
      </c>
      <c r="T92">
        <v>0.44276422764227608</v>
      </c>
      <c r="U92">
        <v>0.71430894308943105</v>
      </c>
      <c r="V92">
        <v>0.56016260162601617</v>
      </c>
      <c r="W92">
        <v>0.63902439024390245</v>
      </c>
      <c r="X92">
        <v>0.19780487804878061</v>
      </c>
      <c r="Y92">
        <f t="shared" si="6"/>
        <v>2.5234146341463406</v>
      </c>
      <c r="Z92">
        <f t="shared" si="7"/>
        <v>3.1399186991869921</v>
      </c>
      <c r="AA92">
        <f t="shared" si="8"/>
        <v>2.3945528455284553</v>
      </c>
      <c r="AB92">
        <f t="shared" si="9"/>
        <v>2.5314634146341466</v>
      </c>
      <c r="AC92">
        <f t="shared" si="10"/>
        <v>2.3044715447154469</v>
      </c>
    </row>
    <row r="93" spans="1:29" x14ac:dyDescent="0.3">
      <c r="A93" t="str">
        <v>Jae'Sean Tate</v>
      </c>
      <c r="B93">
        <v>0.84536585365853656</v>
      </c>
      <c r="C93">
        <v>-0.57658536585365849</v>
      </c>
      <c r="D93">
        <v>-0.83756097560975606</v>
      </c>
      <c r="E93">
        <v>-0.33609756097560972</v>
      </c>
      <c r="F93">
        <v>0.14390243902439026</v>
      </c>
      <c r="G93">
        <v>-0.14926829268292682</v>
      </c>
      <c r="H93">
        <v>0.89609756097560977</v>
      </c>
      <c r="I93">
        <v>-0.10878048780487803</v>
      </c>
      <c r="J93">
        <v>0.20829268292682926</v>
      </c>
      <c r="K93">
        <v>0.66195121951219515</v>
      </c>
      <c r="L93">
        <v>-0.12292682926829257</v>
      </c>
      <c r="M93">
        <v>0.23463414634146351</v>
      </c>
      <c r="N93">
        <v>8.5365853658536689E-2</v>
      </c>
      <c r="O93">
        <v>0.19414634146341472</v>
      </c>
      <c r="T93">
        <v>0.42780487804878098</v>
      </c>
      <c r="U93">
        <v>0.70955284552845566</v>
      </c>
      <c r="V93">
        <v>0.5535365853658536</v>
      </c>
      <c r="W93">
        <v>0.62951219512195133</v>
      </c>
      <c r="X93">
        <v>0.19414634146341472</v>
      </c>
      <c r="Y93">
        <f t="shared" si="6"/>
        <v>2.5084552845528454</v>
      </c>
      <c r="Z93">
        <f t="shared" si="7"/>
        <v>3.1351626016260168</v>
      </c>
      <c r="AA93">
        <f t="shared" si="8"/>
        <v>2.3879268292682925</v>
      </c>
      <c r="AB93">
        <f t="shared" si="9"/>
        <v>2.5219512195121956</v>
      </c>
      <c r="AC93">
        <f t="shared" si="10"/>
        <v>2.3008130081300813</v>
      </c>
    </row>
    <row r="94" spans="1:29" x14ac:dyDescent="0.3">
      <c r="A94" t="str">
        <v>Robert Williams</v>
      </c>
      <c r="B94">
        <v>2.7780487804878051</v>
      </c>
      <c r="C94">
        <v>-1.0302439024390244</v>
      </c>
      <c r="D94">
        <v>-1.8707317073170733</v>
      </c>
      <c r="E94">
        <v>-0.7943089430894309</v>
      </c>
      <c r="F94">
        <v>1.0209756097560976</v>
      </c>
      <c r="G94">
        <v>-0.47739837398373985</v>
      </c>
      <c r="H94">
        <v>-8.7967479674796761E-2</v>
      </c>
      <c r="I94">
        <v>3.0665040650406503</v>
      </c>
      <c r="J94">
        <v>0.64666666666666672</v>
      </c>
      <c r="K94">
        <v>4.2817886178861793</v>
      </c>
      <c r="L94">
        <v>2.6048780487804879</v>
      </c>
      <c r="M94">
        <v>3.7289430894308944</v>
      </c>
      <c r="N94">
        <v>3.2515447154471548</v>
      </c>
      <c r="O94">
        <v>0.18504065040650419</v>
      </c>
      <c r="T94">
        <v>0.40317073170731721</v>
      </c>
      <c r="U94">
        <v>0.67500000000000004</v>
      </c>
      <c r="V94">
        <v>0.51532520325203257</v>
      </c>
      <c r="W94">
        <v>0.59252032520325248</v>
      </c>
      <c r="X94">
        <v>0.18504065040650419</v>
      </c>
      <c r="Y94">
        <f t="shared" si="6"/>
        <v>2.4838211382113817</v>
      </c>
      <c r="Z94">
        <f t="shared" si="7"/>
        <v>3.100609756097561</v>
      </c>
      <c r="AA94">
        <f t="shared" si="8"/>
        <v>2.3497154471544714</v>
      </c>
      <c r="AB94">
        <f t="shared" si="9"/>
        <v>2.4849593495934963</v>
      </c>
      <c r="AC94">
        <f t="shared" si="10"/>
        <v>2.2917073170731705</v>
      </c>
    </row>
    <row r="95" spans="1:29" x14ac:dyDescent="0.3">
      <c r="A95" t="str">
        <v>D'Angelo Russell</v>
      </c>
      <c r="B95">
        <v>-0.95756097560975606</v>
      </c>
      <c r="C95">
        <v>-0.44902439024390239</v>
      </c>
      <c r="D95">
        <v>1.225609756097561</v>
      </c>
      <c r="E95">
        <v>0.8139024390243903</v>
      </c>
      <c r="F95">
        <v>-1.0085365853658534</v>
      </c>
      <c r="G95">
        <v>1.5887804878048781</v>
      </c>
      <c r="H95">
        <v>0.23853658536585365</v>
      </c>
      <c r="I95">
        <v>-0.37682926829268293</v>
      </c>
      <c r="J95">
        <v>-1.3204878048780488</v>
      </c>
      <c r="K95">
        <v>0.20341463414634142</v>
      </c>
      <c r="L95">
        <v>1.0748780487804881</v>
      </c>
      <c r="M95">
        <v>-1.8343902439024389</v>
      </c>
      <c r="N95">
        <v>-0.24560975609756075</v>
      </c>
      <c r="O95">
        <v>0.13121951219512229</v>
      </c>
      <c r="T95">
        <v>0.28902439024390258</v>
      </c>
      <c r="U95">
        <v>0.66650406504065085</v>
      </c>
      <c r="V95">
        <v>0.51300813008130086</v>
      </c>
      <c r="W95">
        <v>0.59146341463414642</v>
      </c>
      <c r="X95">
        <v>0.13121951219512229</v>
      </c>
      <c r="Y95">
        <f t="shared" si="6"/>
        <v>2.369674796747967</v>
      </c>
      <c r="Z95">
        <f t="shared" si="7"/>
        <v>3.092113821138212</v>
      </c>
      <c r="AA95">
        <f t="shared" si="8"/>
        <v>2.3473983739837396</v>
      </c>
      <c r="AB95">
        <f t="shared" si="9"/>
        <v>2.4839024390243907</v>
      </c>
      <c r="AC95">
        <f t="shared" si="10"/>
        <v>2.237886178861789</v>
      </c>
    </row>
    <row r="96" spans="1:29" x14ac:dyDescent="0.3">
      <c r="A96" t="str">
        <v>Jusuf Nurkic</v>
      </c>
      <c r="B96">
        <v>1.1541463414634145</v>
      </c>
      <c r="C96">
        <v>-0.9436585365853658</v>
      </c>
      <c r="D96">
        <v>-1.4568292682926829</v>
      </c>
      <c r="E96">
        <v>4.3414634146341502E-2</v>
      </c>
      <c r="F96">
        <v>1.8926829268292684</v>
      </c>
      <c r="G96">
        <v>2.4390243902439046E-4</v>
      </c>
      <c r="H96">
        <v>0.40024390243902441</v>
      </c>
      <c r="I96">
        <v>2.0487804878048776</v>
      </c>
      <c r="J96">
        <v>-1.0446341463414635</v>
      </c>
      <c r="K96">
        <v>3.0380487804878045</v>
      </c>
      <c r="L96">
        <v>3.1390243902439021</v>
      </c>
      <c r="M96">
        <v>2.0941463414634143</v>
      </c>
      <c r="N96">
        <v>2.0943902439024384</v>
      </c>
      <c r="O96">
        <v>4.5609756097561016E-2</v>
      </c>
      <c r="T96">
        <v>0.2785772357723576</v>
      </c>
      <c r="U96">
        <v>0.62780487804878049</v>
      </c>
      <c r="V96">
        <v>0.5035772357723578</v>
      </c>
      <c r="W96">
        <v>0.5280487804878049</v>
      </c>
      <c r="X96">
        <v>4.5609756097561016E-2</v>
      </c>
      <c r="Y96">
        <f t="shared" si="6"/>
        <v>2.359227642276422</v>
      </c>
      <c r="Z96">
        <f t="shared" si="7"/>
        <v>3.0534146341463417</v>
      </c>
      <c r="AA96">
        <f t="shared" si="8"/>
        <v>2.3379674796747967</v>
      </c>
      <c r="AB96">
        <f t="shared" si="9"/>
        <v>2.4204878048780492</v>
      </c>
      <c r="AC96">
        <f t="shared" si="10"/>
        <v>2.1522764227642277</v>
      </c>
    </row>
    <row r="97" spans="1:29" x14ac:dyDescent="0.3">
      <c r="A97" t="str">
        <v>Isaiah Stewart</v>
      </c>
      <c r="B97">
        <v>1.4258536585365853</v>
      </c>
      <c r="C97">
        <v>-0.39947154471544716</v>
      </c>
      <c r="D97">
        <v>-1.3831707317073172</v>
      </c>
      <c r="E97">
        <v>-0.4395528455284553</v>
      </c>
      <c r="F97">
        <v>1.6126829268292684</v>
      </c>
      <c r="G97">
        <v>-0.84089430894308947</v>
      </c>
      <c r="H97">
        <v>-0.21601626016260164</v>
      </c>
      <c r="I97">
        <v>2.1742682926829269</v>
      </c>
      <c r="J97">
        <v>0.26186991869918702</v>
      </c>
      <c r="K97">
        <v>2.5950406504065042</v>
      </c>
      <c r="L97">
        <v>1.9336991869918698</v>
      </c>
      <c r="M97">
        <v>3.0364634146341465</v>
      </c>
      <c r="N97">
        <v>2.1955691056910567</v>
      </c>
      <c r="O97">
        <v>2.1300813008129998E-2</v>
      </c>
      <c r="T97">
        <v>0.27365853658536565</v>
      </c>
      <c r="U97">
        <v>0.59792682926829266</v>
      </c>
      <c r="V97">
        <v>0.33268292682926848</v>
      </c>
      <c r="W97">
        <v>0.51317073170731664</v>
      </c>
      <c r="X97">
        <v>2.1300813008129998E-2</v>
      </c>
      <c r="Y97">
        <f t="shared" si="6"/>
        <v>2.3543089430894302</v>
      </c>
      <c r="Z97">
        <f t="shared" si="7"/>
        <v>3.0235365853658536</v>
      </c>
      <c r="AA97">
        <f t="shared" si="8"/>
        <v>2.1670731707317072</v>
      </c>
      <c r="AB97">
        <f t="shared" si="9"/>
        <v>2.4056097560975607</v>
      </c>
      <c r="AC97">
        <f t="shared" si="10"/>
        <v>2.1279674796747963</v>
      </c>
    </row>
    <row r="98" spans="1:29" x14ac:dyDescent="0.3">
      <c r="A98" t="str">
        <v>Derrick Favors</v>
      </c>
      <c r="B98">
        <v>1.937560975609756</v>
      </c>
      <c r="C98">
        <v>-0.25317073170731713</v>
      </c>
      <c r="D98">
        <v>-1.8995121951219514</v>
      </c>
      <c r="E98">
        <v>-0.84341463414634144</v>
      </c>
      <c r="F98">
        <v>1.4609756097560975</v>
      </c>
      <c r="G98">
        <v>-1.0570731707317074</v>
      </c>
      <c r="H98">
        <v>-0.41121951219512193</v>
      </c>
      <c r="I98">
        <v>1.1546341463414636</v>
      </c>
      <c r="J98">
        <v>1.0521951219512196</v>
      </c>
      <c r="K98">
        <v>1.3941463414634145</v>
      </c>
      <c r="L98">
        <v>8.8780487804878128E-2</v>
      </c>
      <c r="M98">
        <v>2.1980487804878051</v>
      </c>
      <c r="N98">
        <v>1.1409756097560977</v>
      </c>
      <c r="O98">
        <v>-1.3658536585365866E-2</v>
      </c>
      <c r="T98">
        <v>0.26975609756097585</v>
      </c>
      <c r="U98">
        <v>0.52495934959349633</v>
      </c>
      <c r="V98">
        <v>0.27065040650406602</v>
      </c>
      <c r="W98">
        <v>0.50463414634146375</v>
      </c>
      <c r="X98">
        <v>-1.3658536585365866E-2</v>
      </c>
      <c r="Y98">
        <f t="shared" si="6"/>
        <v>2.3504065040650404</v>
      </c>
      <c r="Z98">
        <f t="shared" si="7"/>
        <v>2.9505691056910575</v>
      </c>
      <c r="AA98">
        <f t="shared" si="8"/>
        <v>2.1050406504065049</v>
      </c>
      <c r="AB98">
        <f t="shared" si="9"/>
        <v>2.3970731707317077</v>
      </c>
      <c r="AC98">
        <f t="shared" si="10"/>
        <v>2.0930081300813006</v>
      </c>
    </row>
    <row r="99" spans="1:29" x14ac:dyDescent="0.3">
      <c r="A99" t="str">
        <v>Bojan Bogdanovic</v>
      </c>
      <c r="B99">
        <v>-0.71390243902439021</v>
      </c>
      <c r="C99">
        <v>1.3372357723577237</v>
      </c>
      <c r="D99">
        <v>0.84747967479674813</v>
      </c>
      <c r="E99">
        <v>0.51243902439024391</v>
      </c>
      <c r="F99">
        <v>-0.47</v>
      </c>
      <c r="G99">
        <v>-0.49016260162601627</v>
      </c>
      <c r="H99">
        <v>-0.82666666666666666</v>
      </c>
      <c r="I99">
        <v>-1.0237398373983739</v>
      </c>
      <c r="J99">
        <v>-0.2343089430894309</v>
      </c>
      <c r="K99">
        <v>-2.3988617886178858</v>
      </c>
      <c r="L99">
        <v>-0.82731707317073133</v>
      </c>
      <c r="M99">
        <v>-0.57146341463414574</v>
      </c>
      <c r="N99">
        <v>-1.0616260162601623</v>
      </c>
      <c r="O99">
        <v>-3.78861788617883E-2</v>
      </c>
      <c r="T99">
        <v>0.22447154471544761</v>
      </c>
      <c r="U99">
        <v>0.46548780487804908</v>
      </c>
      <c r="V99">
        <v>0.26353658536585423</v>
      </c>
      <c r="W99">
        <v>0.32991869918699201</v>
      </c>
      <c r="X99">
        <v>-3.78861788617883E-2</v>
      </c>
      <c r="Y99">
        <f t="shared" si="6"/>
        <v>2.3051219512195122</v>
      </c>
      <c r="Z99">
        <f t="shared" si="7"/>
        <v>2.8910975609756102</v>
      </c>
      <c r="AA99">
        <f t="shared" si="8"/>
        <v>2.0979268292682933</v>
      </c>
      <c r="AB99">
        <f t="shared" si="9"/>
        <v>2.222357723577236</v>
      </c>
      <c r="AC99">
        <f t="shared" si="10"/>
        <v>2.0687804878048781</v>
      </c>
    </row>
    <row r="100" spans="1:29" x14ac:dyDescent="0.3">
      <c r="A100" t="str">
        <v>Terance Mann</v>
      </c>
      <c r="B100">
        <v>0.41609756097560974</v>
      </c>
      <c r="C100">
        <v>0.69170731707317068</v>
      </c>
      <c r="D100">
        <v>-0.74</v>
      </c>
      <c r="E100">
        <v>-0.41414634146341461</v>
      </c>
      <c r="F100">
        <v>0.18292682926829268</v>
      </c>
      <c r="G100">
        <v>-0.20780487804878051</v>
      </c>
      <c r="H100">
        <v>-0.80146341463414628</v>
      </c>
      <c r="I100">
        <v>-0.57707317073170727</v>
      </c>
      <c r="J100">
        <v>0.82292682926829264</v>
      </c>
      <c r="K100">
        <v>-1.3185365853658539</v>
      </c>
      <c r="L100">
        <v>-1.4497560975609756</v>
      </c>
      <c r="M100">
        <v>-0.41902439024390248</v>
      </c>
      <c r="N100">
        <v>-0.62682926829268293</v>
      </c>
      <c r="O100">
        <v>-4.9756097560975765E-2</v>
      </c>
      <c r="T100">
        <v>0.20451219512195129</v>
      </c>
      <c r="U100">
        <v>0.43317073170731679</v>
      </c>
      <c r="V100">
        <v>0.24357723577235779</v>
      </c>
      <c r="W100">
        <v>0.31268292682926824</v>
      </c>
      <c r="X100">
        <v>-4.9756097560975765E-2</v>
      </c>
      <c r="Y100">
        <f t="shared" si="6"/>
        <v>2.2851626016260158</v>
      </c>
      <c r="Z100">
        <f t="shared" si="7"/>
        <v>2.8587804878048777</v>
      </c>
      <c r="AA100">
        <f t="shared" si="8"/>
        <v>2.0779674796747969</v>
      </c>
      <c r="AB100">
        <f t="shared" si="9"/>
        <v>2.2051219512195122</v>
      </c>
      <c r="AC100">
        <f t="shared" si="10"/>
        <v>2.0569105691056908</v>
      </c>
    </row>
    <row r="101" spans="1:29" x14ac:dyDescent="0.3">
      <c r="A101" t="str">
        <v>Chuma Okeke</v>
      </c>
      <c r="B101">
        <v>-0.47560975609756101</v>
      </c>
      <c r="C101">
        <v>-6.8292682926829273E-2</v>
      </c>
      <c r="D101">
        <v>-0.45609756097560977</v>
      </c>
      <c r="E101">
        <v>-0.67170731707317077</v>
      </c>
      <c r="F101">
        <v>-0.14845528455284554</v>
      </c>
      <c r="G101">
        <v>-0.12845528455284555</v>
      </c>
      <c r="H101">
        <v>1.0908943089430894</v>
      </c>
      <c r="I101">
        <v>7.6910569105691051E-2</v>
      </c>
      <c r="J101">
        <v>0.8069918699186992</v>
      </c>
      <c r="K101">
        <v>9.4471544715446998E-2</v>
      </c>
      <c r="L101">
        <v>-0.78081300813008148</v>
      </c>
      <c r="M101">
        <v>0.15463414634146311</v>
      </c>
      <c r="N101">
        <v>2.6178861788617724E-2</v>
      </c>
      <c r="O101">
        <v>-5.0731707317073327E-2</v>
      </c>
      <c r="T101">
        <v>0.20341463414634142</v>
      </c>
      <c r="U101">
        <v>0.13548780487804946</v>
      </c>
      <c r="V101">
        <v>0.23463414634146351</v>
      </c>
      <c r="W101">
        <v>0.24902439024390277</v>
      </c>
      <c r="X101">
        <v>-5.0731707317073327E-2</v>
      </c>
      <c r="Y101">
        <f t="shared" si="6"/>
        <v>2.2840650406504057</v>
      </c>
      <c r="Z101">
        <f t="shared" si="7"/>
        <v>2.5610975609756106</v>
      </c>
      <c r="AA101">
        <f t="shared" si="8"/>
        <v>2.0690243902439023</v>
      </c>
      <c r="AB101">
        <f t="shared" si="9"/>
        <v>2.1414634146341469</v>
      </c>
      <c r="AC101">
        <f t="shared" si="10"/>
        <v>2.0559349593495932</v>
      </c>
    </row>
    <row r="102" spans="1:29" x14ac:dyDescent="0.3">
      <c r="A102" t="str">
        <v>Danny Green</v>
      </c>
      <c r="B102">
        <v>-0.63975609756097573</v>
      </c>
      <c r="C102">
        <v>0.12447154471544718</v>
      </c>
      <c r="D102">
        <v>0.6878861788617886</v>
      </c>
      <c r="E102">
        <v>-0.69707317073170727</v>
      </c>
      <c r="F102">
        <v>-0.55902439024390249</v>
      </c>
      <c r="G102">
        <v>-0.61739837398373987</v>
      </c>
      <c r="H102">
        <v>0.81910569105691056</v>
      </c>
      <c r="I102">
        <v>0.2295934959349594</v>
      </c>
      <c r="J102">
        <v>0.76016260162601623</v>
      </c>
      <c r="K102">
        <v>-1.6504065040650495E-2</v>
      </c>
      <c r="L102">
        <v>-0.65219512195121954</v>
      </c>
      <c r="M102">
        <v>0.72536585365853679</v>
      </c>
      <c r="N102">
        <v>0.1079674796747967</v>
      </c>
      <c r="O102">
        <v>-0.12162601626016267</v>
      </c>
      <c r="T102">
        <v>0.19365853658536558</v>
      </c>
      <c r="U102">
        <v>0.11211382113821222</v>
      </c>
      <c r="V102">
        <v>0.1960975609756106</v>
      </c>
      <c r="W102">
        <v>0.18292682926829196</v>
      </c>
      <c r="X102">
        <v>-0.12162601626016267</v>
      </c>
      <c r="Y102">
        <f t="shared" si="6"/>
        <v>2.2743089430894301</v>
      </c>
      <c r="Z102">
        <f t="shared" si="7"/>
        <v>2.5377235772357736</v>
      </c>
      <c r="AA102">
        <f t="shared" si="8"/>
        <v>2.0304878048780495</v>
      </c>
      <c r="AB102">
        <f t="shared" si="9"/>
        <v>2.075365853658536</v>
      </c>
      <c r="AC102">
        <f t="shared" si="10"/>
        <v>1.9850406504065039</v>
      </c>
    </row>
    <row r="103" spans="1:29" x14ac:dyDescent="0.3">
      <c r="A103" t="str">
        <v>Rudy Gobert</v>
      </c>
      <c r="B103">
        <v>3.4697560975609756</v>
      </c>
      <c r="C103">
        <v>-3.5521951219512196</v>
      </c>
      <c r="D103">
        <v>-1.8131707317073171</v>
      </c>
      <c r="E103">
        <v>7.3658536585365864E-2</v>
      </c>
      <c r="F103">
        <v>3.4707317073170731</v>
      </c>
      <c r="G103">
        <v>-0.81268292682926824</v>
      </c>
      <c r="H103">
        <v>-0.86</v>
      </c>
      <c r="I103">
        <v>4.7692682926829271</v>
      </c>
      <c r="J103">
        <v>-0.11365853658536584</v>
      </c>
      <c r="K103">
        <v>8.18390243902439</v>
      </c>
      <c r="L103">
        <v>4.7453658536585372</v>
      </c>
      <c r="M103">
        <v>5.444390243902439</v>
      </c>
      <c r="N103">
        <v>4.6317073170731717</v>
      </c>
      <c r="O103">
        <v>-0.13756097560975611</v>
      </c>
      <c r="T103">
        <v>0.12861788617886177</v>
      </c>
      <c r="U103">
        <v>8.8780487804878128E-2</v>
      </c>
      <c r="V103">
        <v>0.15463414634146311</v>
      </c>
      <c r="W103">
        <v>0.12731707317073204</v>
      </c>
      <c r="X103">
        <v>-0.13756097560975611</v>
      </c>
      <c r="Y103">
        <f t="shared" si="6"/>
        <v>2.2092682926829261</v>
      </c>
      <c r="Z103">
        <f t="shared" si="7"/>
        <v>2.5143902439024393</v>
      </c>
      <c r="AA103">
        <f t="shared" si="8"/>
        <v>1.989024390243902</v>
      </c>
      <c r="AB103">
        <f t="shared" si="9"/>
        <v>2.0197560975609763</v>
      </c>
      <c r="AC103">
        <f t="shared" si="10"/>
        <v>1.9691056910569102</v>
      </c>
    </row>
    <row r="104" spans="1:29" x14ac:dyDescent="0.3">
      <c r="A104" t="str">
        <v>Christian Wood</v>
      </c>
      <c r="B104">
        <v>1.4585365853658536</v>
      </c>
      <c r="C104">
        <v>-2.5321951219512195</v>
      </c>
      <c r="D104">
        <v>-1.4634146341463428E-3</v>
      </c>
      <c r="E104">
        <v>0.82341463414634153</v>
      </c>
      <c r="F104">
        <v>1.5597560975609757</v>
      </c>
      <c r="G104">
        <v>-0.70365853658536581</v>
      </c>
      <c r="H104">
        <v>-0.53195121951219515</v>
      </c>
      <c r="I104">
        <v>1.1831707317073172</v>
      </c>
      <c r="J104">
        <v>-0.24560975609756097</v>
      </c>
      <c r="K104">
        <v>3.5421951219512198</v>
      </c>
      <c r="L104">
        <v>1.2556097560975612</v>
      </c>
      <c r="M104">
        <v>1.713658536585366</v>
      </c>
      <c r="N104">
        <v>1.0100000000000002</v>
      </c>
      <c r="O104">
        <v>-0.173170731707317</v>
      </c>
      <c r="T104">
        <v>0.11296747967479659</v>
      </c>
      <c r="U104">
        <v>8.7560975609755842E-2</v>
      </c>
      <c r="V104">
        <v>9.650406504065101E-2</v>
      </c>
      <c r="W104">
        <v>0.1079674796747967</v>
      </c>
      <c r="X104">
        <v>-0.173170731707317</v>
      </c>
      <c r="Y104">
        <f t="shared" si="6"/>
        <v>2.1936178861788611</v>
      </c>
      <c r="Z104">
        <f t="shared" si="7"/>
        <v>2.5131707317073171</v>
      </c>
      <c r="AA104">
        <f t="shared" si="8"/>
        <v>1.9308943089430899</v>
      </c>
      <c r="AB104">
        <f t="shared" si="9"/>
        <v>2.0004065040650407</v>
      </c>
      <c r="AC104">
        <f t="shared" si="10"/>
        <v>1.9334959349593495</v>
      </c>
    </row>
    <row r="105" spans="1:29" x14ac:dyDescent="0.3">
      <c r="A105" t="str">
        <v>Dorian Finney-Smith</v>
      </c>
      <c r="B105">
        <v>0.25028455284552847</v>
      </c>
      <c r="C105">
        <v>-0.04</v>
      </c>
      <c r="D105">
        <v>0.15186991869918701</v>
      </c>
      <c r="E105">
        <v>-0.72130081300813009</v>
      </c>
      <c r="F105">
        <v>-2.9227642276422772E-2</v>
      </c>
      <c r="G105">
        <v>-0.67573170731707322</v>
      </c>
      <c r="H105">
        <v>-0.21601626016260164</v>
      </c>
      <c r="I105">
        <v>-0.44890243902439025</v>
      </c>
      <c r="J105">
        <v>1.0391056910569105</v>
      </c>
      <c r="K105">
        <v>-0.64991869918699208</v>
      </c>
      <c r="L105">
        <v>-1.7290243902439026</v>
      </c>
      <c r="M105">
        <v>-1.418699186991873E-2</v>
      </c>
      <c r="N105">
        <v>-0.68991869918699211</v>
      </c>
      <c r="O105">
        <v>-0.2410162601626018</v>
      </c>
      <c r="T105">
        <v>9.4471544715446998E-2</v>
      </c>
      <c r="U105">
        <v>8.3089430894309313E-2</v>
      </c>
      <c r="V105">
        <v>1.4756097560975068E-2</v>
      </c>
      <c r="W105">
        <v>8.5365853658536689E-2</v>
      </c>
      <c r="X105">
        <v>-0.2410162601626018</v>
      </c>
      <c r="Y105">
        <f t="shared" si="6"/>
        <v>2.1751219512195115</v>
      </c>
      <c r="Z105">
        <f t="shared" si="7"/>
        <v>2.5086991869918704</v>
      </c>
      <c r="AA105">
        <f t="shared" si="8"/>
        <v>1.8491463414634139</v>
      </c>
      <c r="AB105">
        <f t="shared" si="9"/>
        <v>1.9778048780487807</v>
      </c>
      <c r="AC105">
        <f t="shared" si="10"/>
        <v>1.8656504065040647</v>
      </c>
    </row>
    <row r="106" spans="1:29" x14ac:dyDescent="0.3">
      <c r="A106" t="str">
        <v>Danilo Gallinari</v>
      </c>
      <c r="B106">
        <v>-0.46609756097560978</v>
      </c>
      <c r="C106">
        <v>2.0731300813008127</v>
      </c>
      <c r="D106">
        <v>-2.6016260162601279E-3</v>
      </c>
      <c r="E106">
        <v>-0.39126016260162594</v>
      </c>
      <c r="F106">
        <v>-0.63707317073170722</v>
      </c>
      <c r="G106">
        <v>-0.85341463414634144</v>
      </c>
      <c r="H106">
        <v>-1.1178048780487804</v>
      </c>
      <c r="I106">
        <v>-0.91471544715447151</v>
      </c>
      <c r="J106">
        <v>1.1521138211382114</v>
      </c>
      <c r="K106">
        <v>-3.2308536585365855</v>
      </c>
      <c r="L106">
        <v>-2.3098373983739835</v>
      </c>
      <c r="M106">
        <v>-0.30430894308943079</v>
      </c>
      <c r="N106">
        <v>-1.1577235772357721</v>
      </c>
      <c r="O106">
        <v>-0.24300813008130073</v>
      </c>
      <c r="T106">
        <v>8.1097560975609828E-2</v>
      </c>
      <c r="U106">
        <v>-1.3658536585365533E-2</v>
      </c>
      <c r="V106">
        <v>1.0975609756097349E-2</v>
      </c>
      <c r="W106">
        <v>7.8943089430894647E-2</v>
      </c>
      <c r="X106">
        <v>-0.24300813008130073</v>
      </c>
      <c r="Y106">
        <f t="shared" si="6"/>
        <v>2.1617479674796742</v>
      </c>
      <c r="Z106">
        <f t="shared" si="7"/>
        <v>2.4119512195121957</v>
      </c>
      <c r="AA106">
        <f t="shared" si="8"/>
        <v>1.8453658536585362</v>
      </c>
      <c r="AB106">
        <f t="shared" si="9"/>
        <v>1.9713821138211387</v>
      </c>
      <c r="AC106">
        <f t="shared" si="10"/>
        <v>1.8636585365853657</v>
      </c>
    </row>
    <row r="107" spans="1:29" x14ac:dyDescent="0.3">
      <c r="A107" t="str">
        <v>Facundo Campazzo</v>
      </c>
      <c r="B107">
        <v>-0.67451219512195115</v>
      </c>
      <c r="C107">
        <v>0.52841463414634149</v>
      </c>
      <c r="D107">
        <v>-0.35109756097560973</v>
      </c>
      <c r="E107">
        <v>-1.0392682926829269</v>
      </c>
      <c r="F107">
        <v>-1.151951219512195</v>
      </c>
      <c r="G107">
        <v>0.70243902439024386</v>
      </c>
      <c r="H107">
        <v>1.3347560975609756</v>
      </c>
      <c r="I107">
        <v>-0.74512195121951219</v>
      </c>
      <c r="J107">
        <v>0.40658536585365856</v>
      </c>
      <c r="K107">
        <v>-1.5181707317073168</v>
      </c>
      <c r="L107">
        <v>-1.3963414634146343</v>
      </c>
      <c r="M107">
        <v>-1.6921951219512197</v>
      </c>
      <c r="N107">
        <v>-0.98975609756097571</v>
      </c>
      <c r="O107">
        <v>-0.24463414634146352</v>
      </c>
      <c r="T107">
        <v>6.0731707317072892E-2</v>
      </c>
      <c r="U107">
        <v>-1.9105691056911123E-2</v>
      </c>
      <c r="V107">
        <v>-1.418699186991873E-2</v>
      </c>
      <c r="W107">
        <v>5.9593495934960189E-2</v>
      </c>
      <c r="X107">
        <v>-0.24463414634146352</v>
      </c>
      <c r="Y107">
        <f t="shared" si="6"/>
        <v>2.1413821138211375</v>
      </c>
      <c r="Z107">
        <f t="shared" si="7"/>
        <v>2.4065040650406502</v>
      </c>
      <c r="AA107">
        <f t="shared" si="8"/>
        <v>1.8202032520325202</v>
      </c>
      <c r="AB107">
        <f t="shared" si="9"/>
        <v>1.9520325203252042</v>
      </c>
      <c r="AC107">
        <f t="shared" si="10"/>
        <v>1.8620325203252031</v>
      </c>
    </row>
    <row r="108" spans="1:29" x14ac:dyDescent="0.3">
      <c r="A108" t="str">
        <v>Jalen Suggs</v>
      </c>
      <c r="B108">
        <v>-0.53963414634146334</v>
      </c>
      <c r="C108">
        <v>-0.29048780487804876</v>
      </c>
      <c r="D108">
        <v>-0.37036585365853658</v>
      </c>
      <c r="E108">
        <v>0.16500000000000004</v>
      </c>
      <c r="F108">
        <v>-0.3812195121951219</v>
      </c>
      <c r="G108">
        <v>1.2804878048780486</v>
      </c>
      <c r="H108">
        <v>1.3540243902439024</v>
      </c>
      <c r="I108">
        <v>-0.6198780487804878</v>
      </c>
      <c r="J108">
        <v>-1.4720731707317074</v>
      </c>
      <c r="K108">
        <v>-0.58365853658536593</v>
      </c>
      <c r="L108">
        <v>0.59792682926829266</v>
      </c>
      <c r="M108">
        <v>-2.1546341463414631</v>
      </c>
      <c r="N108">
        <v>-0.87414634146341474</v>
      </c>
      <c r="O108">
        <v>-0.25426829268292694</v>
      </c>
      <c r="T108">
        <v>1.4146341463414647E-2</v>
      </c>
      <c r="U108">
        <v>-0.12292682926829257</v>
      </c>
      <c r="V108">
        <v>-5.2845528455284785E-2</v>
      </c>
      <c r="W108">
        <v>5.9593495934958884E-2</v>
      </c>
      <c r="X108">
        <v>-0.25426829268292694</v>
      </c>
      <c r="Y108">
        <f t="shared" si="6"/>
        <v>2.0947967479674792</v>
      </c>
      <c r="Z108">
        <f t="shared" si="7"/>
        <v>2.3026829268292683</v>
      </c>
      <c r="AA108">
        <f t="shared" si="8"/>
        <v>1.7815447154471542</v>
      </c>
      <c r="AB108">
        <f t="shared" si="9"/>
        <v>1.9520325203252029</v>
      </c>
      <c r="AC108">
        <f t="shared" si="10"/>
        <v>1.8523983739837395</v>
      </c>
    </row>
    <row r="109" spans="1:29" x14ac:dyDescent="0.3">
      <c r="A109" t="str">
        <v>PJ Washington</v>
      </c>
      <c r="B109">
        <v>-0.28178861788617882</v>
      </c>
      <c r="C109">
        <v>-0.27219512195121953</v>
      </c>
      <c r="D109">
        <v>3.9674796747967506E-2</v>
      </c>
      <c r="E109">
        <v>-0.15528455284552842</v>
      </c>
      <c r="F109">
        <v>0.57292682926829275</v>
      </c>
      <c r="G109">
        <v>-0.21105691056910569</v>
      </c>
      <c r="H109">
        <v>0.46113821138211386</v>
      </c>
      <c r="I109">
        <v>1.3808943089430894</v>
      </c>
      <c r="J109">
        <v>-0.41048780487804892</v>
      </c>
      <c r="K109">
        <v>1.3960162601626016</v>
      </c>
      <c r="L109">
        <v>1.534308943089431</v>
      </c>
      <c r="M109">
        <v>1.3348780487804879</v>
      </c>
      <c r="N109">
        <v>1.1238211382113821</v>
      </c>
      <c r="O109">
        <v>-0.25707317073170732</v>
      </c>
      <c r="T109">
        <v>1.6260162601627881E-4</v>
      </c>
      <c r="U109">
        <v>-0.16170731707317154</v>
      </c>
      <c r="V109">
        <v>-0.19430894308943081</v>
      </c>
      <c r="W109">
        <v>2.6178861788617724E-2</v>
      </c>
      <c r="X109">
        <v>-0.25707317073170732</v>
      </c>
      <c r="Y109">
        <f t="shared" si="6"/>
        <v>2.0808130081300806</v>
      </c>
      <c r="Z109">
        <f t="shared" si="7"/>
        <v>2.2639024390243896</v>
      </c>
      <c r="AA109">
        <f t="shared" si="8"/>
        <v>1.6400813008130082</v>
      </c>
      <c r="AB109">
        <f t="shared" si="9"/>
        <v>1.9186178861788616</v>
      </c>
      <c r="AC109">
        <f t="shared" si="10"/>
        <v>1.8495934959349591</v>
      </c>
    </row>
    <row r="110" spans="1:29" x14ac:dyDescent="0.3">
      <c r="A110" t="str">
        <v>Kevin Porter Jr.</v>
      </c>
      <c r="B110">
        <v>-0.72926829268292681</v>
      </c>
      <c r="C110">
        <v>-0.41097560975609754</v>
      </c>
      <c r="D110">
        <v>0.30292682926829267</v>
      </c>
      <c r="E110">
        <v>0.50951219512195123</v>
      </c>
      <c r="F110">
        <v>-0.48536585365853652</v>
      </c>
      <c r="G110">
        <v>1.76</v>
      </c>
      <c r="H110">
        <v>0.59048780487804875</v>
      </c>
      <c r="I110">
        <v>-0.4719512195121951</v>
      </c>
      <c r="J110">
        <v>-1.8436585365853657</v>
      </c>
      <c r="K110">
        <v>-0.36731707317073115</v>
      </c>
      <c r="L110">
        <v>1.0653658536585369</v>
      </c>
      <c r="M110">
        <v>-2.5382926829268291</v>
      </c>
      <c r="N110">
        <v>-0.77829268292682885</v>
      </c>
      <c r="O110">
        <v>-0.30634146341463375</v>
      </c>
      <c r="T110">
        <v>-1.6504065040650495E-2</v>
      </c>
      <c r="U110">
        <v>-0.17743902439024395</v>
      </c>
      <c r="V110">
        <v>-0.21414634146341416</v>
      </c>
      <c r="W110">
        <v>-7.5650406504065071E-2</v>
      </c>
      <c r="X110">
        <v>-0.30634146341463375</v>
      </c>
      <c r="Y110">
        <f t="shared" si="6"/>
        <v>2.064146341463414</v>
      </c>
      <c r="Z110">
        <f t="shared" si="7"/>
        <v>2.248170731707317</v>
      </c>
      <c r="AA110">
        <f t="shared" si="8"/>
        <v>1.6202439024390247</v>
      </c>
      <c r="AB110">
        <f t="shared" si="9"/>
        <v>1.816788617886179</v>
      </c>
      <c r="AC110">
        <f t="shared" si="10"/>
        <v>1.8003252032520327</v>
      </c>
    </row>
    <row r="111" spans="1:29" x14ac:dyDescent="0.3">
      <c r="A111" t="str">
        <v>Jakob Poeltl</v>
      </c>
      <c r="B111">
        <v>2.1409756097560981</v>
      </c>
      <c r="C111">
        <v>-1.5193089430894309</v>
      </c>
      <c r="D111">
        <v>-1.8059756097560977</v>
      </c>
      <c r="E111">
        <v>-0.59439024390243911</v>
      </c>
      <c r="F111">
        <v>1.7780487804878049</v>
      </c>
      <c r="G111">
        <v>-0.32386178861788617</v>
      </c>
      <c r="H111">
        <v>-0.23593495934959352</v>
      </c>
      <c r="I111">
        <v>3.4376422764227645</v>
      </c>
      <c r="J111">
        <v>0.24256097560975612</v>
      </c>
      <c r="K111">
        <v>4.6390650406504079</v>
      </c>
      <c r="L111">
        <v>2.8771951219512202</v>
      </c>
      <c r="M111">
        <v>3.4436178861788624</v>
      </c>
      <c r="N111">
        <v>3.1197560975609764</v>
      </c>
      <c r="O111">
        <v>-0.31788617886178827</v>
      </c>
      <c r="T111">
        <v>-0.1770731707317077</v>
      </c>
      <c r="U111">
        <v>-0.21878048780487769</v>
      </c>
      <c r="V111">
        <v>-0.2393495934959351</v>
      </c>
      <c r="W111">
        <v>-8.5528455284552218E-2</v>
      </c>
      <c r="X111">
        <v>-0.31788617886178827</v>
      </c>
      <c r="Y111">
        <f t="shared" si="6"/>
        <v>1.9035772357723568</v>
      </c>
      <c r="Z111">
        <f t="shared" si="7"/>
        <v>2.2068292682926836</v>
      </c>
      <c r="AA111">
        <f t="shared" si="8"/>
        <v>1.5950406504065038</v>
      </c>
      <c r="AB111">
        <f t="shared" si="9"/>
        <v>1.8069105691056917</v>
      </c>
      <c r="AC111">
        <f t="shared" si="10"/>
        <v>1.7887804878048783</v>
      </c>
    </row>
    <row r="112" spans="1:29" x14ac:dyDescent="0.3">
      <c r="A112" t="str">
        <v>Seth Curry</v>
      </c>
      <c r="B112">
        <v>7.926829268292683E-2</v>
      </c>
      <c r="C112">
        <v>0.45463414634146337</v>
      </c>
      <c r="D112">
        <v>0.43609756097560975</v>
      </c>
      <c r="E112">
        <v>-0.27999999999999997</v>
      </c>
      <c r="F112">
        <v>-1.1797560975609755</v>
      </c>
      <c r="G112">
        <v>-0.13292682926829266</v>
      </c>
      <c r="H112">
        <v>-0.39878048780487807</v>
      </c>
      <c r="I112">
        <v>-1.0712195121951218</v>
      </c>
      <c r="J112">
        <v>0.66756097560975602</v>
      </c>
      <c r="K112">
        <v>-1.8797560975609751</v>
      </c>
      <c r="L112">
        <v>-2.0926829268292684</v>
      </c>
      <c r="M112">
        <v>-1.2921951219512193</v>
      </c>
      <c r="N112">
        <v>-1.4251219512195124</v>
      </c>
      <c r="O112">
        <v>-0.35390243902439034</v>
      </c>
      <c r="T112">
        <v>-0.19975609756097557</v>
      </c>
      <c r="U112">
        <v>-0.31869918699187028</v>
      </c>
      <c r="V112">
        <v>-0.30430894308943079</v>
      </c>
      <c r="W112">
        <v>-0.24560975609756075</v>
      </c>
      <c r="X112">
        <v>-0.35390243902439034</v>
      </c>
      <c r="Y112">
        <f t="shared" si="6"/>
        <v>1.880894308943089</v>
      </c>
      <c r="Z112">
        <f t="shared" si="7"/>
        <v>2.1069105691056906</v>
      </c>
      <c r="AA112">
        <f t="shared" si="8"/>
        <v>1.5300813008130081</v>
      </c>
      <c r="AB112">
        <f t="shared" si="9"/>
        <v>1.6468292682926833</v>
      </c>
      <c r="AC112">
        <f t="shared" si="10"/>
        <v>1.7527642276422761</v>
      </c>
    </row>
    <row r="113" spans="1:29" x14ac:dyDescent="0.3">
      <c r="A113" t="str">
        <v>Brook Lopez</v>
      </c>
      <c r="B113">
        <v>0.83321138211382118</v>
      </c>
      <c r="C113">
        <v>0.57207317073170738</v>
      </c>
      <c r="D113">
        <v>-0.36304878048780487</v>
      </c>
      <c r="E113">
        <v>-0.27439024390243905</v>
      </c>
      <c r="F113">
        <v>-7.7804878048780488E-2</v>
      </c>
      <c r="G113">
        <v>-1.1420731707317073</v>
      </c>
      <c r="H113">
        <v>-0.87666666666666671</v>
      </c>
      <c r="I113">
        <v>2.0382520325203255</v>
      </c>
      <c r="J113">
        <v>0.87394308943089438</v>
      </c>
      <c r="K113">
        <v>1.0114227642276423</v>
      </c>
      <c r="L113">
        <v>0.70955284552845566</v>
      </c>
      <c r="M113">
        <v>2.7255691056910574</v>
      </c>
      <c r="N113">
        <v>1.58349593495935</v>
      </c>
      <c r="O113">
        <v>-0.45475609756097546</v>
      </c>
      <c r="T113">
        <v>-0.21756097560975562</v>
      </c>
      <c r="U113">
        <v>-0.42967479674796683</v>
      </c>
      <c r="V113">
        <v>-0.41707317073170724</v>
      </c>
      <c r="W113">
        <v>-0.26719512195121886</v>
      </c>
      <c r="X113">
        <v>-0.45475609756097546</v>
      </c>
      <c r="Y113">
        <f t="shared" si="6"/>
        <v>1.8630894308943089</v>
      </c>
      <c r="Z113">
        <f t="shared" si="7"/>
        <v>1.9959349593495943</v>
      </c>
      <c r="AA113">
        <f t="shared" si="8"/>
        <v>1.4173170731707316</v>
      </c>
      <c r="AB113">
        <f t="shared" si="9"/>
        <v>1.6252439024390251</v>
      </c>
      <c r="AC113">
        <f t="shared" si="10"/>
        <v>1.651910569105691</v>
      </c>
    </row>
    <row r="114" spans="1:29" x14ac:dyDescent="0.3">
      <c r="A114" t="str">
        <v>Ben Simmons</v>
      </c>
      <c r="B114">
        <v>1.8349593495934959</v>
      </c>
      <c r="C114">
        <v>-3.3691056910569106</v>
      </c>
      <c r="D114">
        <v>-1.7669918699186991</v>
      </c>
      <c r="E114">
        <v>-7.7560975609756083E-2</v>
      </c>
      <c r="F114">
        <v>0.70032520325203262</v>
      </c>
      <c r="G114">
        <v>2.0123577235772361</v>
      </c>
      <c r="H114">
        <v>1.6473170731707318</v>
      </c>
      <c r="I114">
        <v>-7.9674796747967458E-3</v>
      </c>
      <c r="J114">
        <v>-1.4658536585365853</v>
      </c>
      <c r="K114">
        <v>2.8765853658536593</v>
      </c>
      <c r="L114">
        <v>0.97333333333333438</v>
      </c>
      <c r="M114">
        <v>-2.5048780487804869</v>
      </c>
      <c r="N114">
        <v>-0.49252032520325095</v>
      </c>
      <c r="O114">
        <v>-0.48455284552845423</v>
      </c>
      <c r="T114">
        <v>-0.27772357723577201</v>
      </c>
      <c r="U114">
        <v>-0.46837398373983719</v>
      </c>
      <c r="V114">
        <v>-0.41902439024390248</v>
      </c>
      <c r="W114">
        <v>-0.31577235772357715</v>
      </c>
      <c r="X114">
        <v>-0.48455284552845423</v>
      </c>
      <c r="Y114">
        <f t="shared" si="6"/>
        <v>1.8029268292682925</v>
      </c>
      <c r="Z114">
        <f t="shared" si="7"/>
        <v>1.9572357723577238</v>
      </c>
      <c r="AA114">
        <f t="shared" si="8"/>
        <v>1.4153658536585363</v>
      </c>
      <c r="AB114">
        <f t="shared" si="9"/>
        <v>1.5766666666666669</v>
      </c>
      <c r="AC114">
        <f t="shared" si="10"/>
        <v>1.6221138211382122</v>
      </c>
    </row>
    <row r="115" spans="1:29" x14ac:dyDescent="0.3">
      <c r="A115" t="str">
        <v>Chris Boucher</v>
      </c>
      <c r="B115">
        <v>0.8931707317073172</v>
      </c>
      <c r="C115">
        <v>-1.6260162601626016E-3</v>
      </c>
      <c r="D115">
        <v>-0.43170731707317067</v>
      </c>
      <c r="E115">
        <v>-0.2946341463414634</v>
      </c>
      <c r="F115">
        <v>0.36097560975609766</v>
      </c>
      <c r="G115">
        <v>-1.0108943089430895</v>
      </c>
      <c r="H115">
        <v>-1.1089430894308943</v>
      </c>
      <c r="I115">
        <v>2.3751219512195121</v>
      </c>
      <c r="J115">
        <v>1.1017886178861789</v>
      </c>
      <c r="K115">
        <v>1.8848780487804877</v>
      </c>
      <c r="L115">
        <v>0.78146341463414659</v>
      </c>
      <c r="M115">
        <v>2.894146341463415</v>
      </c>
      <c r="N115">
        <v>1.8832520325203255</v>
      </c>
      <c r="O115">
        <v>-0.49186991869918661</v>
      </c>
      <c r="T115">
        <v>-0.29365853658536578</v>
      </c>
      <c r="U115">
        <v>-0.46894308943089413</v>
      </c>
      <c r="V115">
        <v>-0.42048780487804849</v>
      </c>
      <c r="W115">
        <v>-0.44536585365853687</v>
      </c>
      <c r="X115">
        <v>-0.49186991869918661</v>
      </c>
      <c r="Y115">
        <f t="shared" si="6"/>
        <v>1.7869918699186988</v>
      </c>
      <c r="Z115">
        <f t="shared" si="7"/>
        <v>1.956666666666667</v>
      </c>
      <c r="AA115">
        <f t="shared" si="8"/>
        <v>1.4139024390243904</v>
      </c>
      <c r="AB115">
        <f t="shared" si="9"/>
        <v>1.447073170731707</v>
      </c>
      <c r="AC115">
        <f t="shared" si="10"/>
        <v>1.6147967479674799</v>
      </c>
    </row>
    <row r="116" spans="1:29" x14ac:dyDescent="0.3">
      <c r="A116" t="str">
        <v>Spencer Dinwiddie</v>
      </c>
      <c r="B116">
        <v>-0.88605691056910563</v>
      </c>
      <c r="C116">
        <v>0.3199186991869919</v>
      </c>
      <c r="D116">
        <v>0.1917886178861789</v>
      </c>
      <c r="E116">
        <v>0.41369918699187003</v>
      </c>
      <c r="F116">
        <v>-0.58605691056910558</v>
      </c>
      <c r="G116">
        <v>1.9389024390243903</v>
      </c>
      <c r="H116">
        <v>-0.36101626016260163</v>
      </c>
      <c r="I116">
        <v>-0.56569105691056909</v>
      </c>
      <c r="J116">
        <v>-1.5261788617886181</v>
      </c>
      <c r="K116">
        <v>-1.3806097560975608</v>
      </c>
      <c r="L116">
        <v>0.46548780487804908</v>
      </c>
      <c r="M116">
        <v>-2.9995934959349593</v>
      </c>
      <c r="N116">
        <v>-1.060691056910569</v>
      </c>
      <c r="O116">
        <v>-0.49499999999999988</v>
      </c>
      <c r="T116">
        <v>-0.31024390243902406</v>
      </c>
      <c r="U116">
        <v>-0.61597560975609766</v>
      </c>
      <c r="V116">
        <v>-0.44894308943089445</v>
      </c>
      <c r="W116">
        <v>-0.47565040650406554</v>
      </c>
      <c r="X116">
        <v>-0.49499999999999988</v>
      </c>
      <c r="Y116">
        <f t="shared" si="6"/>
        <v>1.7704065040650405</v>
      </c>
      <c r="Z116">
        <f t="shared" si="7"/>
        <v>1.8096341463414634</v>
      </c>
      <c r="AA116">
        <f t="shared" si="8"/>
        <v>1.3854471544715445</v>
      </c>
      <c r="AB116">
        <f t="shared" si="9"/>
        <v>1.4167886178861786</v>
      </c>
      <c r="AC116">
        <f t="shared" si="10"/>
        <v>1.6116666666666666</v>
      </c>
    </row>
    <row r="117" spans="1:29" x14ac:dyDescent="0.3">
      <c r="A117" t="str">
        <v>RJ Barrett</v>
      </c>
      <c r="B117">
        <v>-0.48808943089430895</v>
      </c>
      <c r="C117">
        <v>-0.28288617886178863</v>
      </c>
      <c r="D117">
        <v>7.4146341463414617E-2</v>
      </c>
      <c r="E117">
        <v>0.70686991869918703</v>
      </c>
      <c r="F117">
        <v>0.3010975609756098</v>
      </c>
      <c r="G117">
        <v>0.11121951219512197</v>
      </c>
      <c r="H117">
        <v>-0.54634146341463419</v>
      </c>
      <c r="I117">
        <v>-0.58491869918699191</v>
      </c>
      <c r="J117">
        <v>-0.38906504065040648</v>
      </c>
      <c r="K117">
        <v>-0.81508130081300822</v>
      </c>
      <c r="L117">
        <v>-0.70890243902439032</v>
      </c>
      <c r="M117">
        <v>-1.209186991869919</v>
      </c>
      <c r="N117">
        <v>-1.0979674796747969</v>
      </c>
      <c r="O117">
        <v>-0.51304878048780489</v>
      </c>
      <c r="T117">
        <v>-0.32048780487804862</v>
      </c>
      <c r="U117">
        <v>-0.65219512195121954</v>
      </c>
      <c r="V117">
        <v>-0.53121951219512231</v>
      </c>
      <c r="W117">
        <v>-0.48308943089430922</v>
      </c>
      <c r="X117">
        <v>-0.51304878048780489</v>
      </c>
      <c r="Y117">
        <f t="shared" si="6"/>
        <v>1.7601626016260159</v>
      </c>
      <c r="Z117">
        <f t="shared" si="7"/>
        <v>1.7734146341463415</v>
      </c>
      <c r="AA117">
        <f t="shared" si="8"/>
        <v>1.3031707317073167</v>
      </c>
      <c r="AB117">
        <f t="shared" si="9"/>
        <v>1.4093495934959348</v>
      </c>
      <c r="AC117">
        <f t="shared" si="10"/>
        <v>1.5936178861788615</v>
      </c>
    </row>
    <row r="118" spans="1:29" x14ac:dyDescent="0.3">
      <c r="A118" t="str">
        <v>Dennis Schroder</v>
      </c>
      <c r="B118">
        <v>-0.64943089430894319</v>
      </c>
      <c r="C118">
        <v>1.0726016260162603</v>
      </c>
      <c r="D118">
        <v>-0.67626016260162602</v>
      </c>
      <c r="E118">
        <v>-4.8780487804872541E-4</v>
      </c>
      <c r="F118">
        <v>-0.81056910569105689</v>
      </c>
      <c r="G118">
        <v>1.2498373983739837</v>
      </c>
      <c r="H118">
        <v>0.21926829268292689</v>
      </c>
      <c r="I118">
        <v>-0.87333333333333329</v>
      </c>
      <c r="J118">
        <v>-0.97162601626016265</v>
      </c>
      <c r="K118">
        <v>-2.5126016260162602</v>
      </c>
      <c r="L118">
        <v>-0.46837398373983719</v>
      </c>
      <c r="M118">
        <v>-2.6898373983739834</v>
      </c>
      <c r="N118">
        <v>-1.44</v>
      </c>
      <c r="O118">
        <v>-0.56666666666666654</v>
      </c>
      <c r="T118">
        <v>-0.36731707317073115</v>
      </c>
      <c r="U118">
        <v>-0.70890243902439032</v>
      </c>
      <c r="V118">
        <v>-0.53882113821138211</v>
      </c>
      <c r="W118">
        <v>-0.49252032520325095</v>
      </c>
      <c r="X118">
        <v>-0.56666666666666654</v>
      </c>
      <c r="Y118">
        <f t="shared" si="6"/>
        <v>1.7133333333333334</v>
      </c>
      <c r="Z118">
        <f t="shared" si="7"/>
        <v>1.7167073170731708</v>
      </c>
      <c r="AA118">
        <f t="shared" si="8"/>
        <v>1.2955691056910568</v>
      </c>
      <c r="AB118">
        <f t="shared" si="9"/>
        <v>1.3999186991869932</v>
      </c>
      <c r="AC118">
        <f t="shared" si="10"/>
        <v>1.54</v>
      </c>
    </row>
    <row r="119" spans="1:29" x14ac:dyDescent="0.3">
      <c r="A119" t="str">
        <v>Jarrett Allen</v>
      </c>
      <c r="B119">
        <v>2.4561788617886178</v>
      </c>
      <c r="C119">
        <v>-1.7427642276422766</v>
      </c>
      <c r="D119">
        <v>-1.7114634146341463</v>
      </c>
      <c r="E119">
        <v>-7.7886178861788585E-2</v>
      </c>
      <c r="F119">
        <v>2.2176422764227643</v>
      </c>
      <c r="G119">
        <v>-0.56902439024390239</v>
      </c>
      <c r="H119">
        <v>-1.0771544715447154</v>
      </c>
      <c r="I119">
        <v>2.0194308943089432</v>
      </c>
      <c r="J119">
        <v>-6.219512195121954E-2</v>
      </c>
      <c r="K119">
        <v>3.1955284552845526</v>
      </c>
      <c r="L119">
        <v>1.5149593495934961</v>
      </c>
      <c r="M119">
        <v>2.0217886178861786</v>
      </c>
      <c r="N119">
        <v>1.4527642276422765</v>
      </c>
      <c r="O119">
        <v>-0.56666666666666676</v>
      </c>
      <c r="T119">
        <v>-0.37788617886178871</v>
      </c>
      <c r="U119">
        <v>-0.78</v>
      </c>
      <c r="V119">
        <v>-0.57146341463414574</v>
      </c>
      <c r="W119">
        <v>-0.50195121951219501</v>
      </c>
      <c r="X119">
        <v>-0.56666666666666676</v>
      </c>
      <c r="Y119">
        <f t="shared" si="6"/>
        <v>1.7027642276422759</v>
      </c>
      <c r="Z119">
        <f t="shared" si="7"/>
        <v>1.6456097560975611</v>
      </c>
      <c r="AA119">
        <f t="shared" si="8"/>
        <v>1.2629268292682931</v>
      </c>
      <c r="AB119">
        <f t="shared" si="9"/>
        <v>1.3904878048780489</v>
      </c>
      <c r="AC119">
        <f t="shared" si="10"/>
        <v>1.5399999999999996</v>
      </c>
    </row>
    <row r="120" spans="1:29" x14ac:dyDescent="0.3">
      <c r="A120" t="str">
        <v>Royce O'Neale</v>
      </c>
      <c r="B120">
        <v>-8.975609756097562E-2</v>
      </c>
      <c r="C120">
        <v>0.21260162601626018</v>
      </c>
      <c r="D120">
        <v>-0.25617886178861793</v>
      </c>
      <c r="E120">
        <v>-1.0807723577235773</v>
      </c>
      <c r="F120">
        <v>0.66056910569105698</v>
      </c>
      <c r="G120">
        <v>-0.20939024390243904</v>
      </c>
      <c r="H120">
        <v>-0.35203252032520327</v>
      </c>
      <c r="I120">
        <v>-0.1574390243902439</v>
      </c>
      <c r="J120">
        <v>0.52418699186991868</v>
      </c>
      <c r="K120">
        <v>-0.9608130081300813</v>
      </c>
      <c r="L120">
        <v>-1.2723983739837399</v>
      </c>
      <c r="M120">
        <v>-0.53882113821138211</v>
      </c>
      <c r="N120">
        <v>-0.74821138211382121</v>
      </c>
      <c r="O120">
        <v>-0.59077235772357728</v>
      </c>
      <c r="T120">
        <v>-0.56707317073170782</v>
      </c>
      <c r="U120">
        <v>-0.78081300813008148</v>
      </c>
      <c r="V120">
        <v>-0.58739837398373962</v>
      </c>
      <c r="W120">
        <v>-0.51195121951219513</v>
      </c>
      <c r="X120">
        <v>-0.59077235772357728</v>
      </c>
      <c r="Y120">
        <f t="shared" si="6"/>
        <v>1.5135772357723567</v>
      </c>
      <c r="Z120">
        <f t="shared" si="7"/>
        <v>1.6447967479674797</v>
      </c>
      <c r="AA120">
        <f t="shared" si="8"/>
        <v>1.2469918699186993</v>
      </c>
      <c r="AB120">
        <f t="shared" si="9"/>
        <v>1.3804878048780489</v>
      </c>
      <c r="AC120">
        <f t="shared" si="10"/>
        <v>1.5158943089430892</v>
      </c>
    </row>
    <row r="121" spans="1:29" x14ac:dyDescent="0.3">
      <c r="A121" t="str">
        <v>Ivica Zubac</v>
      </c>
      <c r="B121">
        <v>2.3640243902439022</v>
      </c>
      <c r="C121">
        <v>0.10817073170731707</v>
      </c>
      <c r="D121">
        <v>-1.7915853658536585</v>
      </c>
      <c r="E121">
        <v>-0.5942682926829268</v>
      </c>
      <c r="F121">
        <v>1.1353658536585365</v>
      </c>
      <c r="G121">
        <v>-0.73695121951219511</v>
      </c>
      <c r="H121">
        <v>-1.5804878048780489</v>
      </c>
      <c r="I121">
        <v>0.9182926829268292</v>
      </c>
      <c r="J121">
        <v>0.49012195121951219</v>
      </c>
      <c r="K121">
        <v>0.20451219512195129</v>
      </c>
      <c r="L121">
        <v>-0.17743902439024395</v>
      </c>
      <c r="M121">
        <v>1.0496341463414631</v>
      </c>
      <c r="N121">
        <v>0.31268292682926824</v>
      </c>
      <c r="O121">
        <v>-0.60560975609756096</v>
      </c>
      <c r="T121">
        <v>-0.57658536585365838</v>
      </c>
      <c r="U121">
        <v>-0.78764227642276463</v>
      </c>
      <c r="V121">
        <v>-0.65642276422764256</v>
      </c>
      <c r="W121">
        <v>-0.62682926829268293</v>
      </c>
      <c r="X121">
        <v>-0.60560975609756096</v>
      </c>
      <c r="Y121">
        <f t="shared" si="6"/>
        <v>1.5040650406504061</v>
      </c>
      <c r="Z121">
        <f t="shared" si="7"/>
        <v>1.6379674796747965</v>
      </c>
      <c r="AA121">
        <f t="shared" si="8"/>
        <v>1.1779674796747963</v>
      </c>
      <c r="AB121">
        <f t="shared" si="9"/>
        <v>1.265609756097561</v>
      </c>
      <c r="AC121">
        <f t="shared" si="10"/>
        <v>1.5010569105691056</v>
      </c>
    </row>
    <row r="122" spans="1:29" x14ac:dyDescent="0.3">
      <c r="A122" t="str">
        <v>Lauri Markkanen</v>
      </c>
      <c r="B122">
        <v>0.33544715447154472</v>
      </c>
      <c r="C122">
        <v>0.39382113821138215</v>
      </c>
      <c r="D122">
        <v>0.40211382113821142</v>
      </c>
      <c r="E122">
        <v>-0.18130081300813009</v>
      </c>
      <c r="F122">
        <v>-4.4715447154471538E-2</v>
      </c>
      <c r="G122">
        <v>-1.0809756097560976</v>
      </c>
      <c r="H122">
        <v>-1.2573983739837398</v>
      </c>
      <c r="I122">
        <v>-0.65869918699187002</v>
      </c>
      <c r="J122">
        <v>0.81642276422764237</v>
      </c>
      <c r="K122">
        <v>-1.6691056910569104</v>
      </c>
      <c r="L122">
        <v>-2.0917073170731708</v>
      </c>
      <c r="M122">
        <v>-0.19430894308943081</v>
      </c>
      <c r="N122">
        <v>-1.2752845528455286</v>
      </c>
      <c r="O122">
        <v>-0.61658536585365853</v>
      </c>
      <c r="T122">
        <v>-0.58365853658536593</v>
      </c>
      <c r="U122">
        <v>-0.80369918699186993</v>
      </c>
      <c r="V122">
        <v>-0.74097560975609778</v>
      </c>
      <c r="W122">
        <v>-0.62731707317073138</v>
      </c>
      <c r="X122">
        <v>-0.61658536585365853</v>
      </c>
      <c r="Y122">
        <f t="shared" si="6"/>
        <v>1.4969918699186986</v>
      </c>
      <c r="Z122">
        <f t="shared" si="7"/>
        <v>1.6219105691056912</v>
      </c>
      <c r="AA122">
        <f t="shared" si="8"/>
        <v>1.0934146341463411</v>
      </c>
      <c r="AB122">
        <f t="shared" si="9"/>
        <v>1.2651219512195127</v>
      </c>
      <c r="AC122">
        <f t="shared" si="10"/>
        <v>1.4900813008130078</v>
      </c>
    </row>
    <row r="123" spans="1:29" x14ac:dyDescent="0.3">
      <c r="A123" t="str">
        <v>Marcus Morris Sr.</v>
      </c>
      <c r="B123">
        <v>0.10715447154471545</v>
      </c>
      <c r="C123">
        <v>0.19882113821138211</v>
      </c>
      <c r="D123">
        <v>0.78743902439024394</v>
      </c>
      <c r="E123">
        <v>-0.11048780487804875</v>
      </c>
      <c r="F123">
        <v>-0.45081300813008129</v>
      </c>
      <c r="G123">
        <v>-0.99987804878048792</v>
      </c>
      <c r="H123">
        <v>-0.91467479674796759</v>
      </c>
      <c r="I123">
        <v>-0.61630081300813011</v>
      </c>
      <c r="J123">
        <v>0.75951219512195123</v>
      </c>
      <c r="K123">
        <v>-1.4380487804878048</v>
      </c>
      <c r="L123">
        <v>-1.9987398373983742</v>
      </c>
      <c r="M123">
        <v>-0.2393495934959351</v>
      </c>
      <c r="N123">
        <v>-1.239227642276423</v>
      </c>
      <c r="O123">
        <v>-0.62292682926829279</v>
      </c>
      <c r="T123">
        <v>-0.6411382113821138</v>
      </c>
      <c r="U123">
        <v>-0.82731707317073133</v>
      </c>
      <c r="V123">
        <v>-0.76475609756097573</v>
      </c>
      <c r="W123">
        <v>-0.68991869918699211</v>
      </c>
      <c r="X123">
        <v>-0.62292682926829279</v>
      </c>
      <c r="Y123">
        <f t="shared" si="6"/>
        <v>1.4395121951219507</v>
      </c>
      <c r="Z123">
        <f t="shared" si="7"/>
        <v>1.5982926829268298</v>
      </c>
      <c r="AA123">
        <f t="shared" si="8"/>
        <v>1.0696341463414631</v>
      </c>
      <c r="AB123">
        <f t="shared" si="9"/>
        <v>1.2025203252032519</v>
      </c>
      <c r="AC123">
        <f t="shared" si="10"/>
        <v>1.4837398373983737</v>
      </c>
    </row>
    <row r="124" spans="1:29" x14ac:dyDescent="0.3">
      <c r="A124" t="str">
        <v>Larry Nance Jr.</v>
      </c>
      <c r="B124">
        <v>0.23170731707317074</v>
      </c>
      <c r="C124">
        <v>-0.68130081300813006</v>
      </c>
      <c r="D124">
        <v>-0.81447154471544714</v>
      </c>
      <c r="E124">
        <v>-1.011219512195122</v>
      </c>
      <c r="F124">
        <v>0.1344715447154472</v>
      </c>
      <c r="G124">
        <v>-0.18504065040650408</v>
      </c>
      <c r="H124">
        <v>1.3078048780487805</v>
      </c>
      <c r="I124">
        <v>-0.37577235772357725</v>
      </c>
      <c r="J124">
        <v>0.3920325203252033</v>
      </c>
      <c r="K124">
        <v>-0.32048780487804862</v>
      </c>
      <c r="L124">
        <v>-1.3938211382113819</v>
      </c>
      <c r="M124">
        <v>-0.81674796747967449</v>
      </c>
      <c r="N124">
        <v>-1.0017886178861786</v>
      </c>
      <c r="O124">
        <v>-0.62601626016260137</v>
      </c>
      <c r="T124">
        <v>-0.64991869918699208</v>
      </c>
      <c r="U124">
        <v>-0.94130081300812996</v>
      </c>
      <c r="V124">
        <v>-0.76780487804878006</v>
      </c>
      <c r="W124">
        <v>-0.7117073170731707</v>
      </c>
      <c r="X124">
        <v>-0.62601626016260137</v>
      </c>
      <c r="Y124">
        <f t="shared" si="6"/>
        <v>1.4307317073170724</v>
      </c>
      <c r="Z124">
        <f t="shared" si="7"/>
        <v>1.4843089430894312</v>
      </c>
      <c r="AA124">
        <f t="shared" si="8"/>
        <v>1.0665853658536588</v>
      </c>
      <c r="AB124">
        <f t="shared" si="9"/>
        <v>1.1807317073170733</v>
      </c>
      <c r="AC124">
        <f t="shared" si="10"/>
        <v>1.4806504065040651</v>
      </c>
    </row>
    <row r="125" spans="1:29" x14ac:dyDescent="0.3">
      <c r="A125" t="str">
        <v>Cameron Payne</v>
      </c>
      <c r="B125">
        <v>0.42308943089430895</v>
      </c>
      <c r="C125">
        <v>0.42048780487804877</v>
      </c>
      <c r="D125">
        <v>-0.39333333333333331</v>
      </c>
      <c r="E125">
        <v>-0.68796747967479677</v>
      </c>
      <c r="F125">
        <v>-1.00130081300813</v>
      </c>
      <c r="G125">
        <v>0.63918699186991879</v>
      </c>
      <c r="H125">
        <v>-0.6580487804878048</v>
      </c>
      <c r="I125">
        <v>-0.51252032520325208</v>
      </c>
      <c r="J125">
        <v>0.58373983739837398</v>
      </c>
      <c r="K125">
        <v>-1.6071544715447155</v>
      </c>
      <c r="L125">
        <v>-1.7704065040650407</v>
      </c>
      <c r="M125">
        <v>-1.8258536585365852</v>
      </c>
      <c r="N125">
        <v>-1.1866666666666668</v>
      </c>
      <c r="O125">
        <v>-0.67414634146341457</v>
      </c>
      <c r="T125">
        <v>-0.70995934959349605</v>
      </c>
      <c r="U125">
        <v>-1.0004878048780483</v>
      </c>
      <c r="V125">
        <v>-0.79772357723577214</v>
      </c>
      <c r="W125">
        <v>-0.74821138211382121</v>
      </c>
      <c r="X125">
        <v>-0.67414634146341457</v>
      </c>
      <c r="Y125">
        <f t="shared" si="6"/>
        <v>1.3706910569105686</v>
      </c>
      <c r="Z125">
        <f t="shared" si="7"/>
        <v>1.4251219512195128</v>
      </c>
      <c r="AA125">
        <f t="shared" si="8"/>
        <v>1.0366666666666666</v>
      </c>
      <c r="AB125">
        <f t="shared" si="9"/>
        <v>1.1442276422764228</v>
      </c>
      <c r="AC125">
        <f t="shared" si="10"/>
        <v>1.4325203252032519</v>
      </c>
    </row>
    <row r="126" spans="1:29" x14ac:dyDescent="0.3">
      <c r="A126" t="str">
        <v>De'Anthony Melton</v>
      </c>
      <c r="B126">
        <v>-0.41536585365853657</v>
      </c>
      <c r="C126">
        <v>6.4634146341463417E-2</v>
      </c>
      <c r="D126">
        <v>0.11268292682926828</v>
      </c>
      <c r="E126">
        <v>-0.64146341463414625</v>
      </c>
      <c r="F126">
        <v>-0.74219512195121939</v>
      </c>
      <c r="G126">
        <v>-9.4878048780487792E-2</v>
      </c>
      <c r="H126">
        <v>0.75219512195121951</v>
      </c>
      <c r="I126">
        <v>0.18439024390243902</v>
      </c>
      <c r="J126">
        <v>0.26804878048780489</v>
      </c>
      <c r="K126">
        <v>-0.57658536585365838</v>
      </c>
      <c r="L126">
        <v>-0.78</v>
      </c>
      <c r="M126">
        <v>-0.41707317073170724</v>
      </c>
      <c r="N126">
        <v>-0.51195121951219513</v>
      </c>
      <c r="O126">
        <v>-0.6963414634146341</v>
      </c>
      <c r="T126">
        <v>-0.81508130081300822</v>
      </c>
      <c r="U126">
        <v>-1.027317073170732</v>
      </c>
      <c r="V126">
        <v>-0.81658536585365837</v>
      </c>
      <c r="W126">
        <v>-0.77829268292682885</v>
      </c>
      <c r="X126">
        <v>-0.6963414634146341</v>
      </c>
      <c r="Y126">
        <f t="shared" si="6"/>
        <v>1.2655691056910563</v>
      </c>
      <c r="Z126">
        <f t="shared" si="7"/>
        <v>1.3982926829268292</v>
      </c>
      <c r="AA126">
        <f t="shared" si="8"/>
        <v>1.0178048780487805</v>
      </c>
      <c r="AB126">
        <f t="shared" si="9"/>
        <v>1.1141463414634152</v>
      </c>
      <c r="AC126">
        <f t="shared" si="10"/>
        <v>1.4103252032520324</v>
      </c>
    </row>
    <row r="127" spans="1:29" x14ac:dyDescent="0.3">
      <c r="A127" t="str">
        <v>Cade Cunningham</v>
      </c>
      <c r="B127">
        <v>-0.94934959349593506</v>
      </c>
      <c r="C127">
        <v>0.87910569105691061</v>
      </c>
      <c r="D127">
        <v>0.15577235772357728</v>
      </c>
      <c r="E127">
        <v>0.35747967479674803</v>
      </c>
      <c r="F127">
        <v>-0.16235772357723574</v>
      </c>
      <c r="G127">
        <v>0.42747967479674798</v>
      </c>
      <c r="H127">
        <v>0.79008130081300809</v>
      </c>
      <c r="I127">
        <v>7.4796747967479704E-2</v>
      </c>
      <c r="J127">
        <v>-2.2003252032520324</v>
      </c>
      <c r="K127">
        <v>-1.506422764227642</v>
      </c>
      <c r="L127">
        <v>1.573008130081301</v>
      </c>
      <c r="M127">
        <v>-1.0547967479674796</v>
      </c>
      <c r="N127">
        <v>-0.62731707317073138</v>
      </c>
      <c r="O127">
        <v>-0.70211382113821119</v>
      </c>
      <c r="T127">
        <v>-0.82130081300813007</v>
      </c>
      <c r="U127">
        <v>-1.1129268292682923</v>
      </c>
      <c r="V127">
        <v>-0.81674796747967449</v>
      </c>
      <c r="W127">
        <v>-0.87341463414634113</v>
      </c>
      <c r="X127">
        <v>-0.70211382113821119</v>
      </c>
      <c r="Y127">
        <f t="shared" si="6"/>
        <v>1.2593495934959344</v>
      </c>
      <c r="Z127">
        <f t="shared" si="7"/>
        <v>1.3126829268292688</v>
      </c>
      <c r="AA127">
        <f t="shared" si="8"/>
        <v>1.0176422764227644</v>
      </c>
      <c r="AB127">
        <f t="shared" si="9"/>
        <v>1.0190243902439029</v>
      </c>
      <c r="AC127">
        <f t="shared" si="10"/>
        <v>1.4045528455284553</v>
      </c>
    </row>
    <row r="128" spans="1:29" x14ac:dyDescent="0.3">
      <c r="A128" t="str">
        <v>Al Horford</v>
      </c>
      <c r="B128">
        <v>5.3658536585365867E-3</v>
      </c>
      <c r="C128">
        <v>0.15804878048780488</v>
      </c>
      <c r="D128">
        <v>-0.58813008130081301</v>
      </c>
      <c r="E128">
        <v>-0.67170731707317077</v>
      </c>
      <c r="F128">
        <v>-2.5853658536585361E-2</v>
      </c>
      <c r="G128">
        <v>-3.4146341463414637E-2</v>
      </c>
      <c r="H128">
        <v>-0.64439024390243915</v>
      </c>
      <c r="I128">
        <v>0.26552845528455282</v>
      </c>
      <c r="J128">
        <v>1.0521951219512196</v>
      </c>
      <c r="K128">
        <v>-0.6411382113821138</v>
      </c>
      <c r="L128">
        <v>-1.5352845528455288</v>
      </c>
      <c r="M128">
        <v>-0.44894308943089445</v>
      </c>
      <c r="N128">
        <v>-0.48308943089430922</v>
      </c>
      <c r="O128">
        <v>-0.74861788617886194</v>
      </c>
      <c r="T128">
        <v>-0.9608130081300813</v>
      </c>
      <c r="U128">
        <v>-1.1262601626016255</v>
      </c>
      <c r="V128">
        <v>-0.82813008130081256</v>
      </c>
      <c r="W128">
        <v>-0.87414634146341474</v>
      </c>
      <c r="X128">
        <v>-0.74861788617886194</v>
      </c>
      <c r="Y128">
        <f t="shared" si="6"/>
        <v>1.1198373983739831</v>
      </c>
      <c r="Z128">
        <f t="shared" si="7"/>
        <v>1.2993495934959356</v>
      </c>
      <c r="AA128">
        <f t="shared" si="8"/>
        <v>1.0062601626016263</v>
      </c>
      <c r="AB128">
        <f t="shared" si="9"/>
        <v>1.0182926829268293</v>
      </c>
      <c r="AC128">
        <f t="shared" si="10"/>
        <v>1.3580487804878045</v>
      </c>
    </row>
    <row r="129" spans="1:29" x14ac:dyDescent="0.3">
      <c r="A129" t="str">
        <v>Malik Beasley</v>
      </c>
      <c r="B129">
        <v>-0.59020325203252033</v>
      </c>
      <c r="C129">
        <v>0.24658536585365853</v>
      </c>
      <c r="D129">
        <v>1.0262601626016261</v>
      </c>
      <c r="E129">
        <v>0.18565040650406511</v>
      </c>
      <c r="F129">
        <v>-0.71829268292682935</v>
      </c>
      <c r="G129">
        <v>-0.53178861788617882</v>
      </c>
      <c r="H129">
        <v>-0.82869918699187006</v>
      </c>
      <c r="I129">
        <v>-0.94109756097560981</v>
      </c>
      <c r="J129">
        <v>0.45382113821138209</v>
      </c>
      <c r="K129">
        <v>-1.9443495934959349</v>
      </c>
      <c r="L129">
        <v>-2.1515853658536583</v>
      </c>
      <c r="M129">
        <v>-1.1659756097560976</v>
      </c>
      <c r="N129">
        <v>-1.6977642276422762</v>
      </c>
      <c r="O129">
        <v>-0.7566666666666666</v>
      </c>
      <c r="T129">
        <v>-0.9770731707317073</v>
      </c>
      <c r="U129">
        <v>-1.17</v>
      </c>
      <c r="V129">
        <v>-0.83227642276422731</v>
      </c>
      <c r="W129">
        <v>-0.98975609756097571</v>
      </c>
      <c r="X129">
        <v>-0.7566666666666666</v>
      </c>
      <c r="Y129">
        <f t="shared" si="6"/>
        <v>1.1035772357723572</v>
      </c>
      <c r="Z129">
        <f t="shared" si="7"/>
        <v>1.2556097560975612</v>
      </c>
      <c r="AA129">
        <f t="shared" si="8"/>
        <v>1.0021138211382117</v>
      </c>
      <c r="AB129">
        <f t="shared" si="9"/>
        <v>0.90268292682926832</v>
      </c>
      <c r="AC129">
        <f t="shared" si="10"/>
        <v>1.3499999999999999</v>
      </c>
    </row>
    <row r="130" spans="1:29" x14ac:dyDescent="0.3">
      <c r="A130" t="str">
        <v>Ricky Rubio</v>
      </c>
      <c r="B130">
        <v>-0.88146341463414624</v>
      </c>
      <c r="C130">
        <v>0.64487804878048782</v>
      </c>
      <c r="D130">
        <v>-0.97170731707317071</v>
      </c>
      <c r="E130">
        <v>-1.0790243902439025</v>
      </c>
      <c r="F130">
        <v>-1.0085365853658534</v>
      </c>
      <c r="G130">
        <v>1.2843902439024391</v>
      </c>
      <c r="H130">
        <v>0.88536585365853648</v>
      </c>
      <c r="I130">
        <v>-1.0997560975609755</v>
      </c>
      <c r="J130">
        <v>0.36317073170731706</v>
      </c>
      <c r="K130">
        <v>-2.5075609756097559</v>
      </c>
      <c r="L130">
        <v>-2.2258536585365847</v>
      </c>
      <c r="M130">
        <v>-3.1470731707317068</v>
      </c>
      <c r="N130">
        <v>-1.8626829268292675</v>
      </c>
      <c r="O130">
        <v>-0.76292682926829214</v>
      </c>
      <c r="T130">
        <v>-1.0226829268292674</v>
      </c>
      <c r="U130">
        <v>-1.2472357723577241</v>
      </c>
      <c r="V130">
        <v>-0.83560975609756083</v>
      </c>
      <c r="W130">
        <v>-0.99235772357723584</v>
      </c>
      <c r="X130">
        <v>-0.76292682926829214</v>
      </c>
      <c r="Y130">
        <f t="shared" si="6"/>
        <v>1.0579674796747971</v>
      </c>
      <c r="Z130">
        <f t="shared" si="7"/>
        <v>1.178373983739837</v>
      </c>
      <c r="AA130">
        <f t="shared" si="8"/>
        <v>0.99878048780487805</v>
      </c>
      <c r="AB130">
        <f t="shared" si="9"/>
        <v>0.90008130081300819</v>
      </c>
      <c r="AC130">
        <f t="shared" si="10"/>
        <v>1.3437398373983744</v>
      </c>
    </row>
    <row r="131" spans="1:29" x14ac:dyDescent="0.3">
      <c r="A131" t="str">
        <v>Dillon Brooks</v>
      </c>
      <c r="B131">
        <v>-1.2105691056910568</v>
      </c>
      <c r="C131">
        <v>0.55983739837398372</v>
      </c>
      <c r="D131">
        <v>0.14609756097560977</v>
      </c>
      <c r="E131">
        <v>0.45422764227642287</v>
      </c>
      <c r="F131">
        <v>-0.94601626016260165</v>
      </c>
      <c r="G131">
        <v>-0.32715447154471544</v>
      </c>
      <c r="H131">
        <v>0.71268292682926837</v>
      </c>
      <c r="I131">
        <v>-0.3895934959349594</v>
      </c>
      <c r="J131">
        <v>-0.16861788617886178</v>
      </c>
      <c r="K131">
        <v>-1.7289430894308939</v>
      </c>
      <c r="L131">
        <v>-1.0004878048780483</v>
      </c>
      <c r="M131">
        <v>-0.84195121951219487</v>
      </c>
      <c r="N131">
        <v>-1.1691056910569102</v>
      </c>
      <c r="O131">
        <v>-0.7795121951219508</v>
      </c>
      <c r="T131">
        <v>-1.0331707317073169</v>
      </c>
      <c r="U131">
        <v>-1.2565853658536588</v>
      </c>
      <c r="V131">
        <v>-0.84195121951219487</v>
      </c>
      <c r="W131">
        <v>-1.0017886178861786</v>
      </c>
      <c r="X131">
        <v>-0.7795121951219508</v>
      </c>
      <c r="Y131">
        <f t="shared" si="6"/>
        <v>1.0474796747967476</v>
      </c>
      <c r="Z131">
        <f t="shared" si="7"/>
        <v>1.1690243902439024</v>
      </c>
      <c r="AA131">
        <f t="shared" si="8"/>
        <v>0.99243902439024401</v>
      </c>
      <c r="AB131">
        <f t="shared" si="9"/>
        <v>0.89065040650406546</v>
      </c>
      <c r="AC131">
        <f t="shared" si="10"/>
        <v>1.3271544715447157</v>
      </c>
    </row>
    <row r="132" spans="1:29" x14ac:dyDescent="0.3">
      <c r="A132" t="str">
        <v>Mitchell Robinson</v>
      </c>
      <c r="B132">
        <v>2.2087804878048782</v>
      </c>
      <c r="C132">
        <v>-1.6926422764227642</v>
      </c>
      <c r="D132">
        <v>-1.8491463414634146</v>
      </c>
      <c r="E132">
        <v>-0.84605691056910559</v>
      </c>
      <c r="F132">
        <v>1.1827235772357723</v>
      </c>
      <c r="G132">
        <v>-1.2578048780487805</v>
      </c>
      <c r="H132">
        <v>0.48004065040650407</v>
      </c>
      <c r="I132">
        <v>2.4406097560975613</v>
      </c>
      <c r="J132">
        <v>0.96967479674796753</v>
      </c>
      <c r="K132">
        <v>3.3288211382113824</v>
      </c>
      <c r="L132">
        <v>0.66650406504065085</v>
      </c>
      <c r="M132">
        <v>2.8939837398373989</v>
      </c>
      <c r="N132">
        <v>1.6361788617886184</v>
      </c>
      <c r="O132">
        <v>-0.80443089430894288</v>
      </c>
      <c r="T132">
        <v>-1.2190243902439026</v>
      </c>
      <c r="U132">
        <v>-1.2723983739837399</v>
      </c>
      <c r="V132">
        <v>-0.91170731707317043</v>
      </c>
      <c r="W132">
        <v>-1.0285365853658539</v>
      </c>
      <c r="X132">
        <v>-0.80443089430894288</v>
      </c>
      <c r="Y132">
        <f t="shared" ref="Y132:Y179" si="11">T132 - T$158</f>
        <v>0.86162601626016189</v>
      </c>
      <c r="Z132">
        <f t="shared" ref="Z132:Z179" si="12">U132 - U$158</f>
        <v>1.1532113821138212</v>
      </c>
      <c r="AA132">
        <f t="shared" ref="AA132:AA179" si="13">V132 - V$158</f>
        <v>0.92268292682926845</v>
      </c>
      <c r="AB132">
        <f t="shared" ref="AB132:AB179" si="14">W132 - W$158</f>
        <v>0.86390243902439012</v>
      </c>
      <c r="AC132">
        <f t="shared" ref="AC132:AC179" si="15">X132 - X$158</f>
        <v>1.3022357723577236</v>
      </c>
    </row>
    <row r="133" spans="1:29" x14ac:dyDescent="0.3">
      <c r="A133" t="str">
        <v>Myles Turner</v>
      </c>
      <c r="B133">
        <v>0.34634146341463412</v>
      </c>
      <c r="C133">
        <v>-0.26065040650406507</v>
      </c>
      <c r="D133">
        <v>-0.3069918699186992</v>
      </c>
      <c r="E133">
        <v>-0.2946341463414634</v>
      </c>
      <c r="F133">
        <v>0.45691056910569117</v>
      </c>
      <c r="G133">
        <v>-1.0108943089430895</v>
      </c>
      <c r="H133">
        <v>-0.14000000000000001</v>
      </c>
      <c r="I133">
        <v>5.2915447154471549</v>
      </c>
      <c r="J133">
        <v>0.33430894308943093</v>
      </c>
      <c r="K133">
        <v>4.6765853658536596</v>
      </c>
      <c r="L133">
        <v>4.081626016260163</v>
      </c>
      <c r="M133">
        <v>5.4268292682926838</v>
      </c>
      <c r="N133">
        <v>4.4159349593495936</v>
      </c>
      <c r="O133">
        <v>-0.87560975609756098</v>
      </c>
      <c r="T133">
        <v>-1.2469918699186993</v>
      </c>
      <c r="U133">
        <v>-1.2841463414634147</v>
      </c>
      <c r="V133">
        <v>-1.0295934959349593</v>
      </c>
      <c r="W133">
        <v>-1.060691056910569</v>
      </c>
      <c r="X133">
        <v>-0.87560975609756098</v>
      </c>
      <c r="Y133">
        <f t="shared" si="11"/>
        <v>0.83365853658536526</v>
      </c>
      <c r="Z133">
        <f t="shared" si="12"/>
        <v>1.1414634146341465</v>
      </c>
      <c r="AA133">
        <f t="shared" si="13"/>
        <v>0.80479674796747958</v>
      </c>
      <c r="AB133">
        <f t="shared" si="14"/>
        <v>0.83174796747967505</v>
      </c>
      <c r="AC133">
        <f t="shared" si="15"/>
        <v>1.2310569105691056</v>
      </c>
    </row>
    <row r="134" spans="1:29" x14ac:dyDescent="0.3">
      <c r="A134" t="str">
        <v>Will Barton</v>
      </c>
      <c r="B134">
        <v>-0.71975609756097558</v>
      </c>
      <c r="C134">
        <v>9.3170731707317073E-2</v>
      </c>
      <c r="D134">
        <v>7.4634146341463425E-2</v>
      </c>
      <c r="E134">
        <v>0.11000000000000004</v>
      </c>
      <c r="F134">
        <v>-0.47585365853658529</v>
      </c>
      <c r="G134">
        <v>0.17146341463414635</v>
      </c>
      <c r="H134">
        <v>-4.6829268292682913E-2</v>
      </c>
      <c r="I134">
        <v>-0.37682926829268293</v>
      </c>
      <c r="J134">
        <v>-9.3414634146341435E-2</v>
      </c>
      <c r="K134">
        <v>-1.3565853658536584</v>
      </c>
      <c r="L134">
        <v>-1.17</v>
      </c>
      <c r="M134">
        <v>-1.4348780487804877</v>
      </c>
      <c r="N134">
        <v>-1.2634146341463413</v>
      </c>
      <c r="O134">
        <v>-0.88658536585365832</v>
      </c>
      <c r="T134">
        <v>-1.3185365853658539</v>
      </c>
      <c r="U134">
        <v>-1.3843902439024389</v>
      </c>
      <c r="V134">
        <v>-1.0427642276422757</v>
      </c>
      <c r="W134">
        <v>-1.0616260162601623</v>
      </c>
      <c r="X134">
        <v>-0.88658536585365832</v>
      </c>
      <c r="Y134">
        <f t="shared" si="11"/>
        <v>0.76211382113821058</v>
      </c>
      <c r="Z134">
        <f t="shared" si="12"/>
        <v>1.0412195121951222</v>
      </c>
      <c r="AA134">
        <f t="shared" si="13"/>
        <v>0.79162601626016316</v>
      </c>
      <c r="AB134">
        <f t="shared" si="14"/>
        <v>0.83081300813008174</v>
      </c>
      <c r="AC134">
        <f t="shared" si="15"/>
        <v>1.2200813008130083</v>
      </c>
    </row>
    <row r="135" spans="1:29" x14ac:dyDescent="0.3">
      <c r="A135" t="str">
        <v>Jalen Green</v>
      </c>
      <c r="B135">
        <v>-0.79975609756097554</v>
      </c>
      <c r="C135">
        <v>8.5243902439024383E-2</v>
      </c>
      <c r="D135">
        <v>0.67012195121951212</v>
      </c>
      <c r="E135">
        <v>0.48292682926829272</v>
      </c>
      <c r="F135">
        <v>-0.67987804878048785</v>
      </c>
      <c r="G135">
        <v>-0.27060975609756099</v>
      </c>
      <c r="H135">
        <v>0.73743902439024378</v>
      </c>
      <c r="I135">
        <v>-0.84146341463414631</v>
      </c>
      <c r="J135">
        <v>-1.2215853658536586</v>
      </c>
      <c r="K135">
        <v>-1.9228048780487805</v>
      </c>
      <c r="L135">
        <v>-0.61597560975609766</v>
      </c>
      <c r="M135">
        <v>-1.5669512195121953</v>
      </c>
      <c r="N135">
        <v>-1.8375609756097564</v>
      </c>
      <c r="O135">
        <v>-0.99609756097560997</v>
      </c>
      <c r="T135">
        <v>-1.341951219512195</v>
      </c>
      <c r="U135">
        <v>-1.3938211382113819</v>
      </c>
      <c r="V135">
        <v>-1.0547967479674796</v>
      </c>
      <c r="W135">
        <v>-1.0979674796747969</v>
      </c>
      <c r="X135">
        <v>-0.99609756097560997</v>
      </c>
      <c r="Y135">
        <f t="shared" si="11"/>
        <v>0.73869918699186954</v>
      </c>
      <c r="Z135">
        <f t="shared" si="12"/>
        <v>1.0317886178861793</v>
      </c>
      <c r="AA135">
        <f t="shared" si="13"/>
        <v>0.7795934959349593</v>
      </c>
      <c r="AB135">
        <f t="shared" si="14"/>
        <v>0.79447154471544712</v>
      </c>
      <c r="AC135">
        <f t="shared" si="15"/>
        <v>1.1105691056910565</v>
      </c>
    </row>
    <row r="136" spans="1:29" x14ac:dyDescent="0.3">
      <c r="A136" t="str">
        <v>Mason Plumlee</v>
      </c>
      <c r="B136">
        <v>2.0235772357723576</v>
      </c>
      <c r="C136">
        <v>-1.4357723577235773</v>
      </c>
      <c r="D136">
        <v>-1.8707317073170733</v>
      </c>
      <c r="E136">
        <v>-0.70943089430894313</v>
      </c>
      <c r="F136">
        <v>1.4076422764227643</v>
      </c>
      <c r="G136">
        <v>0.21105691056910569</v>
      </c>
      <c r="H136">
        <v>-0.51235772357723586</v>
      </c>
      <c r="I136">
        <v>0.56731707317073166</v>
      </c>
      <c r="J136">
        <v>-0.12666666666666659</v>
      </c>
      <c r="K136">
        <v>0.99040650406504072</v>
      </c>
      <c r="L136">
        <v>-0.31869918699187028</v>
      </c>
      <c r="M136">
        <v>-0.65642276422764256</v>
      </c>
      <c r="N136">
        <v>-0.44536585365853687</v>
      </c>
      <c r="O136">
        <v>-1.0126829268292685</v>
      </c>
      <c r="T136">
        <v>-1.3462601626016257</v>
      </c>
      <c r="U136">
        <v>-1.3963414634146343</v>
      </c>
      <c r="V136">
        <v>-1.0843902439024387</v>
      </c>
      <c r="W136">
        <v>-1.1577235772357721</v>
      </c>
      <c r="X136">
        <v>-1.0126829268292685</v>
      </c>
      <c r="Y136">
        <f t="shared" si="11"/>
        <v>0.73439024390243879</v>
      </c>
      <c r="Z136">
        <f t="shared" si="12"/>
        <v>1.0292682926829269</v>
      </c>
      <c r="AA136">
        <f t="shared" si="13"/>
        <v>0.75000000000000022</v>
      </c>
      <c r="AB136">
        <f t="shared" si="14"/>
        <v>0.7347154471544719</v>
      </c>
      <c r="AC136">
        <f t="shared" si="15"/>
        <v>1.0939837398373979</v>
      </c>
    </row>
    <row r="137" spans="1:29" x14ac:dyDescent="0.3">
      <c r="A137" t="str">
        <v>Derrick Rose</v>
      </c>
      <c r="B137">
        <v>0.14829268292682929</v>
      </c>
      <c r="C137">
        <v>0.88158536585365843</v>
      </c>
      <c r="D137">
        <v>-0.98004065040650412</v>
      </c>
      <c r="E137">
        <v>-0.2702439024390243</v>
      </c>
      <c r="F137">
        <v>-1.2700813008130081</v>
      </c>
      <c r="G137">
        <v>0.34743902439024388</v>
      </c>
      <c r="H137">
        <v>-0.23345528455284548</v>
      </c>
      <c r="I137">
        <v>-0.55166666666666664</v>
      </c>
      <c r="J137">
        <v>0.36085365853658535</v>
      </c>
      <c r="K137">
        <v>-2.4489024390243901</v>
      </c>
      <c r="L137">
        <v>-1.9281707317073171</v>
      </c>
      <c r="M137">
        <v>-1.9147560975609754</v>
      </c>
      <c r="N137">
        <v>-1.5673170731707318</v>
      </c>
      <c r="O137">
        <v>-1.015650406504065</v>
      </c>
      <c r="T137">
        <v>-1.3565853658536584</v>
      </c>
      <c r="U137">
        <v>-1.4497560975609756</v>
      </c>
      <c r="V137">
        <v>-1.1091056910569104</v>
      </c>
      <c r="W137">
        <v>-1.1691056910569102</v>
      </c>
      <c r="X137">
        <v>-1.015650406504065</v>
      </c>
      <c r="Y137">
        <f t="shared" si="11"/>
        <v>0.72406504065040611</v>
      </c>
      <c r="Z137">
        <f t="shared" si="12"/>
        <v>0.97585365853658557</v>
      </c>
      <c r="AA137">
        <f t="shared" si="13"/>
        <v>0.72528455284552851</v>
      </c>
      <c r="AB137">
        <f t="shared" si="14"/>
        <v>0.72333333333333383</v>
      </c>
      <c r="AC137">
        <f t="shared" si="15"/>
        <v>1.0910162601626014</v>
      </c>
    </row>
    <row r="138" spans="1:29" x14ac:dyDescent="0.3">
      <c r="A138" t="str">
        <v>Jae Crowder</v>
      </c>
      <c r="B138">
        <v>-0.88162601626016257</v>
      </c>
      <c r="C138">
        <v>-7.8373983739837408E-2</v>
      </c>
      <c r="D138">
        <v>0.72910569105691059</v>
      </c>
      <c r="E138">
        <v>-0.6495934959349593</v>
      </c>
      <c r="F138">
        <v>-0.24341463414634146</v>
      </c>
      <c r="G138">
        <v>-0.44487804878048787</v>
      </c>
      <c r="H138">
        <v>-0.4086178861788618</v>
      </c>
      <c r="I138">
        <v>-0.40699186991869918</v>
      </c>
      <c r="J138">
        <v>0.90991869918699186</v>
      </c>
      <c r="K138">
        <v>-1.3960975609756097</v>
      </c>
      <c r="L138">
        <v>-2.3843902439024394</v>
      </c>
      <c r="M138">
        <v>-1.0295934959349593</v>
      </c>
      <c r="N138">
        <v>-1.4744715447154475</v>
      </c>
      <c r="O138">
        <v>-1.0674796747967481</v>
      </c>
      <c r="T138">
        <v>-1.3806097560975608</v>
      </c>
      <c r="U138">
        <v>-1.5352845528455288</v>
      </c>
      <c r="V138">
        <v>-1.1209756097560972</v>
      </c>
      <c r="W138">
        <v>-1.1866666666666668</v>
      </c>
      <c r="X138">
        <v>-1.0674796747967481</v>
      </c>
      <c r="Y138">
        <f t="shared" si="11"/>
        <v>0.70004065040650376</v>
      </c>
      <c r="Z138">
        <f t="shared" si="12"/>
        <v>0.89032520325203235</v>
      </c>
      <c r="AA138">
        <f t="shared" si="13"/>
        <v>0.71341463414634165</v>
      </c>
      <c r="AB138">
        <f t="shared" si="14"/>
        <v>0.70577235772357727</v>
      </c>
      <c r="AC138">
        <f t="shared" si="15"/>
        <v>1.0391869918699184</v>
      </c>
    </row>
    <row r="139" spans="1:29" x14ac:dyDescent="0.3">
      <c r="A139" t="str">
        <v>Nicolas Batum</v>
      </c>
      <c r="B139">
        <v>0.15491869918699186</v>
      </c>
      <c r="C139">
        <v>-1.1341463414634148E-2</v>
      </c>
      <c r="D139">
        <v>-0.33979674796747972</v>
      </c>
      <c r="E139">
        <v>-1.0657723577235774</v>
      </c>
      <c r="F139">
        <v>-0.41260162601626016</v>
      </c>
      <c r="G139">
        <v>-0.49357723577235774</v>
      </c>
      <c r="H139">
        <v>-0.1122357723577236</v>
      </c>
      <c r="I139">
        <v>-9.0894308943089433E-2</v>
      </c>
      <c r="J139">
        <v>1.1129674796747968</v>
      </c>
      <c r="K139">
        <v>-1.2469918699186993</v>
      </c>
      <c r="L139">
        <v>-2.3713008130081303</v>
      </c>
      <c r="M139">
        <v>-0.76475609756097573</v>
      </c>
      <c r="N139">
        <v>-1.2583333333333335</v>
      </c>
      <c r="O139">
        <v>-1.1674390243902442</v>
      </c>
      <c r="T139">
        <v>-1.3960975609756097</v>
      </c>
      <c r="U139">
        <v>-1.598048780487805</v>
      </c>
      <c r="V139">
        <v>-1.1390243902439026</v>
      </c>
      <c r="W139">
        <v>-1.239227642276423</v>
      </c>
      <c r="X139">
        <v>-1.1674390243902442</v>
      </c>
      <c r="Y139">
        <f t="shared" si="11"/>
        <v>0.68455284552845486</v>
      </c>
      <c r="Z139">
        <f t="shared" si="12"/>
        <v>0.82756097560975617</v>
      </c>
      <c r="AA139">
        <f t="shared" si="13"/>
        <v>0.69536585365853631</v>
      </c>
      <c r="AB139">
        <f t="shared" si="14"/>
        <v>0.65321138211382102</v>
      </c>
      <c r="AC139">
        <f t="shared" si="15"/>
        <v>0.9392276422764223</v>
      </c>
    </row>
    <row r="140" spans="1:29" x14ac:dyDescent="0.3">
      <c r="A140" t="str">
        <v>Josh Hart</v>
      </c>
      <c r="B140">
        <v>-0.22829268292682925</v>
      </c>
      <c r="C140">
        <v>8.2073170731707307E-2</v>
      </c>
      <c r="D140">
        <v>-0.63841463414634148</v>
      </c>
      <c r="E140">
        <v>-0.9309756097560975</v>
      </c>
      <c r="F140">
        <v>0.79231707317073163</v>
      </c>
      <c r="G140">
        <v>-0.45975609756097557</v>
      </c>
      <c r="H140">
        <v>-0.61560975609756097</v>
      </c>
      <c r="I140">
        <v>-0.7040243902439024</v>
      </c>
      <c r="J140">
        <v>0.81024390243902433</v>
      </c>
      <c r="K140">
        <v>-1.9745121951219515</v>
      </c>
      <c r="L140">
        <v>-2.7026829268292683</v>
      </c>
      <c r="M140">
        <v>-1.4326829268292682</v>
      </c>
      <c r="N140">
        <v>-1.892439024390244</v>
      </c>
      <c r="O140">
        <v>-1.1884146341463415</v>
      </c>
      <c r="T140">
        <v>-1.4231707317073168</v>
      </c>
      <c r="U140">
        <v>-1.6107317073170733</v>
      </c>
      <c r="V140">
        <v>-1.1659756097560976</v>
      </c>
      <c r="W140">
        <v>-1.2583333333333335</v>
      </c>
      <c r="X140">
        <v>-1.1884146341463415</v>
      </c>
      <c r="Y140">
        <f t="shared" si="11"/>
        <v>0.65747967479674774</v>
      </c>
      <c r="Z140">
        <f t="shared" si="12"/>
        <v>0.81487804878048786</v>
      </c>
      <c r="AA140">
        <f t="shared" si="13"/>
        <v>0.66841463414634128</v>
      </c>
      <c r="AB140">
        <f t="shared" si="14"/>
        <v>0.6341056910569105</v>
      </c>
      <c r="AC140">
        <f t="shared" si="15"/>
        <v>0.91825203252032495</v>
      </c>
    </row>
    <row r="141" spans="1:29" x14ac:dyDescent="0.3">
      <c r="A141" t="str">
        <v>Terrence Ross</v>
      </c>
      <c r="B141">
        <v>-1.2678048780487805</v>
      </c>
      <c r="C141">
        <v>1.0068292682926832</v>
      </c>
      <c r="D141">
        <v>6.0162601626016221E-3</v>
      </c>
      <c r="E141">
        <v>4.504065040650404E-2</v>
      </c>
      <c r="F141">
        <v>-0.81804878048780494</v>
      </c>
      <c r="G141">
        <v>-0.36422764227642279</v>
      </c>
      <c r="H141">
        <v>-1.2520325203252025E-2</v>
      </c>
      <c r="I141">
        <v>-0.27203252032520331</v>
      </c>
      <c r="J141">
        <v>0.20341463414634151</v>
      </c>
      <c r="K141">
        <v>-2.4801626016260165</v>
      </c>
      <c r="L141">
        <v>-1.6767479674796748</v>
      </c>
      <c r="M141">
        <v>-1.1091056910569104</v>
      </c>
      <c r="N141">
        <v>-1.4733333333333334</v>
      </c>
      <c r="O141">
        <v>-1.20130081300813</v>
      </c>
      <c r="T141">
        <v>-1.4380487804878048</v>
      </c>
      <c r="U141">
        <v>-1.6767479674796748</v>
      </c>
      <c r="V141">
        <v>-1.1708943089430894</v>
      </c>
      <c r="W141">
        <v>-1.2634146341463413</v>
      </c>
      <c r="X141">
        <v>-1.20130081300813</v>
      </c>
      <c r="Y141">
        <f t="shared" si="11"/>
        <v>0.6426016260162597</v>
      </c>
      <c r="Z141">
        <f t="shared" si="12"/>
        <v>0.74886178861788633</v>
      </c>
      <c r="AA141">
        <f t="shared" si="13"/>
        <v>0.66349593495934944</v>
      </c>
      <c r="AB141">
        <f t="shared" si="14"/>
        <v>0.62902439024390278</v>
      </c>
      <c r="AC141">
        <f t="shared" si="15"/>
        <v>0.9053658536585365</v>
      </c>
    </row>
    <row r="142" spans="1:29" x14ac:dyDescent="0.3">
      <c r="A142" t="str">
        <v>Desmond Bane</v>
      </c>
      <c r="B142">
        <v>2.8780487804878047E-2</v>
      </c>
      <c r="C142">
        <v>0.20085365853658535</v>
      </c>
      <c r="D142">
        <v>0.21731707317073168</v>
      </c>
      <c r="E142">
        <v>-0.56719512195121946</v>
      </c>
      <c r="F142">
        <v>-0.66060975609756101</v>
      </c>
      <c r="G142">
        <v>-0.49219512195121951</v>
      </c>
      <c r="H142">
        <v>-0.65951219512195114</v>
      </c>
      <c r="I142">
        <v>-0.77402439024390235</v>
      </c>
      <c r="J142">
        <v>0.71487804878048777</v>
      </c>
      <c r="K142">
        <v>-2.1925609756097559</v>
      </c>
      <c r="L142">
        <v>-2.7065853658536581</v>
      </c>
      <c r="M142">
        <v>-1.4995121951219512</v>
      </c>
      <c r="N142">
        <v>-1.9917073170731703</v>
      </c>
      <c r="O142">
        <v>-1.2176829268292682</v>
      </c>
      <c r="T142">
        <v>-1.506422764227642</v>
      </c>
      <c r="U142">
        <v>-1.6970731707317073</v>
      </c>
      <c r="V142">
        <v>-1.209186991869919</v>
      </c>
      <c r="W142">
        <v>-1.2752845528455286</v>
      </c>
      <c r="X142">
        <v>-1.2176829268292682</v>
      </c>
      <c r="Y142">
        <f t="shared" si="11"/>
        <v>0.57422764227642253</v>
      </c>
      <c r="Z142">
        <f t="shared" si="12"/>
        <v>0.72853658536585386</v>
      </c>
      <c r="AA142">
        <f t="shared" si="13"/>
        <v>0.62520325203251992</v>
      </c>
      <c r="AB142">
        <f t="shared" si="14"/>
        <v>0.61715447154471548</v>
      </c>
      <c r="AC142">
        <f t="shared" si="15"/>
        <v>0.88898373983739831</v>
      </c>
    </row>
    <row r="143" spans="1:29" x14ac:dyDescent="0.3">
      <c r="A143" t="str">
        <v>Tyler Herro</v>
      </c>
      <c r="B143">
        <v>-0.45341463414634142</v>
      </c>
      <c r="C143">
        <v>0.32146341463414635</v>
      </c>
      <c r="D143">
        <v>0.11268292682926828</v>
      </c>
      <c r="E143">
        <v>2.4390243902439046E-2</v>
      </c>
      <c r="F143">
        <v>-0.20951219512195118</v>
      </c>
      <c r="G143">
        <v>0.14292682926829267</v>
      </c>
      <c r="H143">
        <v>-1.0360975609756098</v>
      </c>
      <c r="I143">
        <v>-0.66219512195121943</v>
      </c>
      <c r="J143">
        <v>-0.15048780487804875</v>
      </c>
      <c r="K143">
        <v>-2.2317073170731705</v>
      </c>
      <c r="L143">
        <v>-1.7597560975609754</v>
      </c>
      <c r="M143">
        <v>-2.0531707317073167</v>
      </c>
      <c r="N143">
        <v>-1.9102439024390241</v>
      </c>
      <c r="O143">
        <v>-1.2480487804878047</v>
      </c>
      <c r="T143">
        <v>-1.5181707317073168</v>
      </c>
      <c r="U143">
        <v>-1.7290243902439026</v>
      </c>
      <c r="V143">
        <v>-1.2918292682926822</v>
      </c>
      <c r="W143">
        <v>-1.4251219512195124</v>
      </c>
      <c r="X143">
        <v>-1.2480487804878047</v>
      </c>
      <c r="Y143">
        <f t="shared" si="11"/>
        <v>0.56247967479674776</v>
      </c>
      <c r="Z143">
        <f t="shared" si="12"/>
        <v>0.69658536585365849</v>
      </c>
      <c r="AA143">
        <f t="shared" si="13"/>
        <v>0.54256097560975669</v>
      </c>
      <c r="AB143">
        <f t="shared" si="14"/>
        <v>0.46731707317073168</v>
      </c>
      <c r="AC143">
        <f t="shared" si="15"/>
        <v>0.85861788617886181</v>
      </c>
    </row>
    <row r="144" spans="1:29" x14ac:dyDescent="0.3">
      <c r="A144" t="str">
        <v>Donte DiVincenzo</v>
      </c>
      <c r="B144">
        <v>-0.60504065040650401</v>
      </c>
      <c r="C144">
        <v>-0.23121951219512193</v>
      </c>
      <c r="D144">
        <v>-1.609756097560977E-2</v>
      </c>
      <c r="E144">
        <v>-0.82</v>
      </c>
      <c r="F144">
        <v>-9.3495934959349603E-2</v>
      </c>
      <c r="G144">
        <v>-0.11544715447154469</v>
      </c>
      <c r="H144">
        <v>7.5284552845528374E-2</v>
      </c>
      <c r="I144">
        <v>-0.94845528455284556</v>
      </c>
      <c r="J144">
        <v>0.53479674796747967</v>
      </c>
      <c r="K144">
        <v>-1.9884552845528454</v>
      </c>
      <c r="L144">
        <v>-2.7544715447154475</v>
      </c>
      <c r="M144">
        <v>-2.104227642276423</v>
      </c>
      <c r="N144">
        <v>-2.219674796747968</v>
      </c>
      <c r="O144">
        <v>-1.2712195121951222</v>
      </c>
      <c r="T144">
        <v>-1.6071544715447155</v>
      </c>
      <c r="U144">
        <v>-1.7597560975609754</v>
      </c>
      <c r="V144">
        <v>-1.2921951219512193</v>
      </c>
      <c r="W144">
        <v>-1.4251219512195124</v>
      </c>
      <c r="X144">
        <v>-1.2712195121951222</v>
      </c>
      <c r="Y144">
        <f t="shared" si="11"/>
        <v>0.47349593495934905</v>
      </c>
      <c r="Z144">
        <f t="shared" si="12"/>
        <v>0.66585365853658574</v>
      </c>
      <c r="AA144">
        <f t="shared" si="13"/>
        <v>0.54219512195121955</v>
      </c>
      <c r="AB144">
        <f t="shared" si="14"/>
        <v>0.46731707317073168</v>
      </c>
      <c r="AC144">
        <f t="shared" si="15"/>
        <v>0.83544715447154427</v>
      </c>
    </row>
    <row r="145" spans="1:29" x14ac:dyDescent="0.3">
      <c r="A145" t="str">
        <v>Khem Birch</v>
      </c>
      <c r="B145">
        <v>0.6179674796747967</v>
      </c>
      <c r="C145">
        <v>-0.70756097560975617</v>
      </c>
      <c r="D145">
        <v>-1.5566666666666666</v>
      </c>
      <c r="E145">
        <v>-0.65837398373983735</v>
      </c>
      <c r="F145">
        <v>0.96959349593495925</v>
      </c>
      <c r="G145">
        <v>-0.62707317073170743</v>
      </c>
      <c r="H145">
        <v>-0.15804878048780488</v>
      </c>
      <c r="I145">
        <v>1.332520325203252</v>
      </c>
      <c r="J145">
        <v>0.84723577235772352</v>
      </c>
      <c r="K145">
        <v>0.76715447154471517</v>
      </c>
      <c r="L145">
        <v>-0.78764227642276463</v>
      </c>
      <c r="M145">
        <v>0.68666666666666631</v>
      </c>
      <c r="N145">
        <v>5.9593495934958884E-2</v>
      </c>
      <c r="O145">
        <v>-1.2729268292682931</v>
      </c>
      <c r="T145">
        <v>-1.6515447154471545</v>
      </c>
      <c r="U145">
        <v>-1.7704065040650407</v>
      </c>
      <c r="V145">
        <v>-1.4037398373983738</v>
      </c>
      <c r="W145">
        <v>-1.44</v>
      </c>
      <c r="X145">
        <v>-1.2729268292682931</v>
      </c>
      <c r="Y145">
        <f t="shared" si="11"/>
        <v>0.42910569105690999</v>
      </c>
      <c r="Z145">
        <f t="shared" si="12"/>
        <v>0.65520325203252039</v>
      </c>
      <c r="AA145">
        <f t="shared" si="13"/>
        <v>0.43065040650406505</v>
      </c>
      <c r="AB145">
        <f t="shared" si="14"/>
        <v>0.45243902439024408</v>
      </c>
      <c r="AC145">
        <f t="shared" si="15"/>
        <v>0.83373983739837332</v>
      </c>
    </row>
    <row r="146" spans="1:29" x14ac:dyDescent="0.3">
      <c r="A146" t="str">
        <v>Montrezl Harrell</v>
      </c>
      <c r="B146">
        <v>2.3536585365853657</v>
      </c>
      <c r="C146">
        <v>-1.2660162601626017</v>
      </c>
      <c r="D146">
        <v>-1.8707317073170733</v>
      </c>
      <c r="E146">
        <v>-0.16243902439024388</v>
      </c>
      <c r="F146">
        <v>0.51170731707317074</v>
      </c>
      <c r="G146">
        <v>-0.93951219512195117</v>
      </c>
      <c r="H146">
        <v>-0.56894308943089433</v>
      </c>
      <c r="I146">
        <v>0.33154471544715447</v>
      </c>
      <c r="J146">
        <v>0.61837398373983743</v>
      </c>
      <c r="K146">
        <v>0.27365853658536565</v>
      </c>
      <c r="L146">
        <v>-1.6107317073170733</v>
      </c>
      <c r="M146">
        <v>-5.2845528455284785E-2</v>
      </c>
      <c r="N146">
        <v>-0.99235772357723584</v>
      </c>
      <c r="O146">
        <v>-1.3239024390243903</v>
      </c>
      <c r="T146">
        <v>-1.6691056910569104</v>
      </c>
      <c r="U146">
        <v>-1.9281707317073171</v>
      </c>
      <c r="V146">
        <v>-1.4253658536585363</v>
      </c>
      <c r="W146">
        <v>-1.4733333333333334</v>
      </c>
      <c r="X146">
        <v>-1.3239024390243903</v>
      </c>
      <c r="Y146">
        <f t="shared" si="11"/>
        <v>0.4115447154471541</v>
      </c>
      <c r="Z146">
        <f t="shared" si="12"/>
        <v>0.49743902439024401</v>
      </c>
      <c r="AA146">
        <f t="shared" si="13"/>
        <v>0.40902439024390258</v>
      </c>
      <c r="AB146">
        <f t="shared" si="14"/>
        <v>0.41910569105691065</v>
      </c>
      <c r="AC146">
        <f t="shared" si="15"/>
        <v>0.78276422764227616</v>
      </c>
    </row>
    <row r="147" spans="1:29" x14ac:dyDescent="0.3">
      <c r="A147" t="str">
        <v>Thaddeus Young</v>
      </c>
      <c r="B147">
        <v>1.5917073170731706</v>
      </c>
      <c r="C147">
        <v>-1.2480487804878049</v>
      </c>
      <c r="D147">
        <v>-1.6756097560975609</v>
      </c>
      <c r="E147">
        <v>-0.53682926829268285</v>
      </c>
      <c r="F147">
        <v>0.11390243902439029</v>
      </c>
      <c r="G147">
        <v>0.46634146341463412</v>
      </c>
      <c r="H147">
        <v>0.10536585365853657</v>
      </c>
      <c r="I147">
        <v>-0.10097560975609754</v>
      </c>
      <c r="J147">
        <v>-0.14097560975609758</v>
      </c>
      <c r="K147">
        <v>-0.1770731707317077</v>
      </c>
      <c r="L147">
        <v>-1.2841463414634147</v>
      </c>
      <c r="M147">
        <v>-1.891463414634146</v>
      </c>
      <c r="N147">
        <v>-1.4251219512195124</v>
      </c>
      <c r="O147">
        <v>-1.3241463414634147</v>
      </c>
      <c r="T147">
        <v>-1.7289430894308939</v>
      </c>
      <c r="U147">
        <v>-1.9785365853658534</v>
      </c>
      <c r="V147">
        <v>-1.4326829268292682</v>
      </c>
      <c r="W147">
        <v>-1.4744715447154475</v>
      </c>
      <c r="X147">
        <v>-1.3241463414634147</v>
      </c>
      <c r="Y147">
        <f t="shared" si="11"/>
        <v>0.3517073170731706</v>
      </c>
      <c r="Z147">
        <f t="shared" si="12"/>
        <v>0.44707317073170771</v>
      </c>
      <c r="AA147">
        <f t="shared" si="13"/>
        <v>0.40170731707317064</v>
      </c>
      <c r="AB147">
        <f t="shared" si="14"/>
        <v>0.41796747967479653</v>
      </c>
      <c r="AC147">
        <f t="shared" si="15"/>
        <v>0.78252032520325177</v>
      </c>
    </row>
    <row r="148" spans="1:29" x14ac:dyDescent="0.3">
      <c r="A148" t="str">
        <v>Monte Morris</v>
      </c>
      <c r="B148">
        <v>0.31707317073170732</v>
      </c>
      <c r="C148">
        <v>0.22634146341463413</v>
      </c>
      <c r="D148">
        <v>-0.67682926829268286</v>
      </c>
      <c r="E148">
        <v>-0.57487804878048776</v>
      </c>
      <c r="F148">
        <v>-1.3129268292682925</v>
      </c>
      <c r="G148">
        <v>0.17146341463414635</v>
      </c>
      <c r="H148">
        <v>-0.60804878048780486</v>
      </c>
      <c r="I148">
        <v>-0.59560975609756095</v>
      </c>
      <c r="J148">
        <v>1.1241463414634145</v>
      </c>
      <c r="K148">
        <v>-2.1556097560975611</v>
      </c>
      <c r="L148">
        <v>-3.0534146341463413</v>
      </c>
      <c r="M148">
        <v>-2.100731707317073</v>
      </c>
      <c r="N148">
        <v>-1.9292682926829268</v>
      </c>
      <c r="O148">
        <v>-1.3336585365853657</v>
      </c>
      <c r="T148">
        <v>-1.794146341463414</v>
      </c>
      <c r="U148">
        <v>-1.9987398373983742</v>
      </c>
      <c r="V148">
        <v>-1.4348780487804877</v>
      </c>
      <c r="W148">
        <v>-1.4747967479674797</v>
      </c>
      <c r="X148">
        <v>-1.3336585365853657</v>
      </c>
      <c r="Y148">
        <f t="shared" si="11"/>
        <v>0.28650406504065051</v>
      </c>
      <c r="Z148">
        <f t="shared" si="12"/>
        <v>0.42686991869918689</v>
      </c>
      <c r="AA148">
        <f t="shared" si="13"/>
        <v>0.39951219512195113</v>
      </c>
      <c r="AB148">
        <f t="shared" si="14"/>
        <v>0.4176422764227643</v>
      </c>
      <c r="AC148">
        <f t="shared" si="15"/>
        <v>0.77300813008130076</v>
      </c>
    </row>
    <row r="149" spans="1:29" x14ac:dyDescent="0.3">
      <c r="A149" t="str">
        <v>Klay Thompson</v>
      </c>
      <c r="B149">
        <v>-2.0365853658536597E-2</v>
      </c>
      <c r="C149">
        <v>0.19788617886178861</v>
      </c>
      <c r="D149">
        <v>0.49556910569105705</v>
      </c>
      <c r="E149">
        <v>-5.0975609756097384E-2</v>
      </c>
      <c r="F149">
        <v>-1.3048373983739836</v>
      </c>
      <c r="G149">
        <v>-0.84699186991869913</v>
      </c>
      <c r="H149">
        <v>-0.82443089430894312</v>
      </c>
      <c r="I149">
        <v>-0.52292682926829259</v>
      </c>
      <c r="J149">
        <v>0.9873170731707317</v>
      </c>
      <c r="K149">
        <v>-2.087642276422764</v>
      </c>
      <c r="L149">
        <v>-2.8770731707317068</v>
      </c>
      <c r="M149">
        <v>-1.0427642276422757</v>
      </c>
      <c r="N149">
        <v>-1.8897560975609751</v>
      </c>
      <c r="O149">
        <v>-1.3668292682926824</v>
      </c>
      <c r="T149">
        <v>-1.8036585365853661</v>
      </c>
      <c r="U149">
        <v>-2.0917073170731708</v>
      </c>
      <c r="V149">
        <v>-1.4524390243902439</v>
      </c>
      <c r="W149">
        <v>-1.4912195121951217</v>
      </c>
      <c r="X149">
        <v>-1.3668292682926824</v>
      </c>
      <c r="Y149">
        <f t="shared" si="11"/>
        <v>0.2769918699186984</v>
      </c>
      <c r="Z149">
        <f t="shared" si="12"/>
        <v>0.33390243902439032</v>
      </c>
      <c r="AA149">
        <f t="shared" si="13"/>
        <v>0.38195121951219502</v>
      </c>
      <c r="AB149">
        <f t="shared" si="14"/>
        <v>0.40121951219512231</v>
      </c>
      <c r="AC149">
        <f t="shared" si="15"/>
        <v>0.7398373983739841</v>
      </c>
    </row>
    <row r="150" spans="1:29" x14ac:dyDescent="0.3">
      <c r="A150" t="str">
        <v>Brandon Clarke</v>
      </c>
      <c r="B150">
        <v>0.85926829268292682</v>
      </c>
      <c r="C150">
        <v>-0.77243902439024392</v>
      </c>
      <c r="D150">
        <v>-1.5519512195121949</v>
      </c>
      <c r="E150">
        <v>-0.64146341463414625</v>
      </c>
      <c r="F150">
        <v>8.5365853658536606E-2</v>
      </c>
      <c r="G150">
        <v>-0.72268292682926827</v>
      </c>
      <c r="H150">
        <v>0.10536585365853657</v>
      </c>
      <c r="I150">
        <v>0.65999999999999992</v>
      </c>
      <c r="J150">
        <v>1.2668292682926827</v>
      </c>
      <c r="K150">
        <v>6.0731707317072892E-2</v>
      </c>
      <c r="L150">
        <v>-1.9785365853658534</v>
      </c>
      <c r="M150">
        <v>1.0975609756097349E-2</v>
      </c>
      <c r="N150">
        <v>-0.7117073170731707</v>
      </c>
      <c r="O150">
        <v>-1.3717073170731706</v>
      </c>
      <c r="T150">
        <v>-1.8797560975609751</v>
      </c>
      <c r="U150">
        <v>-2.0926829268292684</v>
      </c>
      <c r="V150">
        <v>-1.4736585365853658</v>
      </c>
      <c r="W150">
        <v>-1.4917073170731709</v>
      </c>
      <c r="X150">
        <v>-1.3717073170731706</v>
      </c>
      <c r="Y150">
        <f t="shared" si="11"/>
        <v>0.20089430894308946</v>
      </c>
      <c r="Z150">
        <f t="shared" si="12"/>
        <v>0.33292682926829276</v>
      </c>
      <c r="AA150">
        <f t="shared" si="13"/>
        <v>0.36073170731707305</v>
      </c>
      <c r="AB150">
        <f t="shared" si="14"/>
        <v>0.40073170731707308</v>
      </c>
      <c r="AC150">
        <f t="shared" si="15"/>
        <v>0.73495934959349585</v>
      </c>
    </row>
    <row r="151" spans="1:29" x14ac:dyDescent="0.3">
      <c r="A151" t="str">
        <v>Matisse Thybulle</v>
      </c>
      <c r="B151">
        <v>-0.18504065040650408</v>
      </c>
      <c r="C151">
        <v>-0.3205691056910569</v>
      </c>
      <c r="D151">
        <v>-0.8504065040650407</v>
      </c>
      <c r="E151">
        <v>-1.2291869918699188</v>
      </c>
      <c r="F151">
        <v>-1.2265853658536585</v>
      </c>
      <c r="G151">
        <v>-0.90764227642276429</v>
      </c>
      <c r="H151">
        <v>2.0865040650406503</v>
      </c>
      <c r="I151">
        <v>1.5066666666666666</v>
      </c>
      <c r="J151">
        <v>1.2535772357723576</v>
      </c>
      <c r="K151">
        <v>0.44788617886178828</v>
      </c>
      <c r="L151">
        <v>-1.1262601626016255</v>
      </c>
      <c r="M151">
        <v>1.0349593495934952</v>
      </c>
      <c r="N151">
        <v>0.12731707317073204</v>
      </c>
      <c r="O151">
        <v>-1.3793495934959346</v>
      </c>
      <c r="T151">
        <v>-1.9228048780487805</v>
      </c>
      <c r="U151">
        <v>-2.1515853658536583</v>
      </c>
      <c r="V151">
        <v>-1.4995121951219512</v>
      </c>
      <c r="W151">
        <v>-1.5673170731707318</v>
      </c>
      <c r="X151">
        <v>-1.3793495934959346</v>
      </c>
      <c r="Y151">
        <f t="shared" si="11"/>
        <v>0.15784552845528399</v>
      </c>
      <c r="Z151">
        <f t="shared" si="12"/>
        <v>0.27402439024390279</v>
      </c>
      <c r="AA151">
        <f t="shared" si="13"/>
        <v>0.33487804878048766</v>
      </c>
      <c r="AB151">
        <f t="shared" si="14"/>
        <v>0.32512195121951226</v>
      </c>
      <c r="AC151">
        <f t="shared" si="15"/>
        <v>0.72731707317073191</v>
      </c>
    </row>
    <row r="152" spans="1:29" x14ac:dyDescent="0.3">
      <c r="A152" t="str">
        <v>Justin Holiday</v>
      </c>
      <c r="B152">
        <v>-0.68439024390243897</v>
      </c>
      <c r="C152">
        <v>-0.12853658536585366</v>
      </c>
      <c r="D152">
        <v>0.47365853658536589</v>
      </c>
      <c r="E152">
        <v>-0.66804878048780492</v>
      </c>
      <c r="F152">
        <v>-0.78479674796747967</v>
      </c>
      <c r="G152">
        <v>-0.67707317073170736</v>
      </c>
      <c r="H152">
        <v>-3.2520325203251599E-4</v>
      </c>
      <c r="I152">
        <v>-5.9674796747967475E-2</v>
      </c>
      <c r="J152">
        <v>1.0543902439024391</v>
      </c>
      <c r="K152">
        <v>-1.3462601626016257</v>
      </c>
      <c r="L152">
        <v>-2.5291869918699188</v>
      </c>
      <c r="M152">
        <v>-0.79772357723577214</v>
      </c>
      <c r="N152">
        <v>-1.4747967479674797</v>
      </c>
      <c r="O152">
        <v>-1.4151219512195123</v>
      </c>
      <c r="T152">
        <v>-1.9443495934959349</v>
      </c>
      <c r="U152">
        <v>-2.2258536585365847</v>
      </c>
      <c r="V152">
        <v>-1.5523577235772357</v>
      </c>
      <c r="W152">
        <v>-1.6977642276422762</v>
      </c>
      <c r="X152">
        <v>-1.4151219512195123</v>
      </c>
      <c r="Y152">
        <f t="shared" si="11"/>
        <v>0.13630081300812957</v>
      </c>
      <c r="Z152">
        <f t="shared" si="12"/>
        <v>0.19975609756097645</v>
      </c>
      <c r="AA152">
        <f t="shared" si="13"/>
        <v>0.28203252032520321</v>
      </c>
      <c r="AB152">
        <f t="shared" si="14"/>
        <v>0.19467479674796784</v>
      </c>
      <c r="AC152">
        <f t="shared" si="15"/>
        <v>0.69154471544715412</v>
      </c>
    </row>
    <row r="153" spans="1:29" x14ac:dyDescent="0.3">
      <c r="A153" t="str">
        <v>Cameron Johnson</v>
      </c>
      <c r="B153">
        <v>-0.61300813008130084</v>
      </c>
      <c r="C153">
        <v>9.4308943089430899E-2</v>
      </c>
      <c r="D153">
        <v>0.47967479674796754</v>
      </c>
      <c r="E153">
        <v>-0.53447154471544711</v>
      </c>
      <c r="F153">
        <v>-0.58878048780487802</v>
      </c>
      <c r="G153">
        <v>-0.7039024390243902</v>
      </c>
      <c r="H153">
        <v>-0.70601626016260166</v>
      </c>
      <c r="I153">
        <v>-0.56048780487804872</v>
      </c>
      <c r="J153">
        <v>1.0250406504065042</v>
      </c>
      <c r="K153">
        <v>-2.2019512195121949</v>
      </c>
      <c r="L153">
        <v>-3.1326829268292684</v>
      </c>
      <c r="M153">
        <v>-1.4037398373983738</v>
      </c>
      <c r="N153">
        <v>-2.107642276422764</v>
      </c>
      <c r="O153">
        <v>-1.5471544715447154</v>
      </c>
      <c r="T153">
        <v>-1.9552032520325198</v>
      </c>
      <c r="U153">
        <v>-2.2829268292682929</v>
      </c>
      <c r="V153">
        <v>-1.5669512195121953</v>
      </c>
      <c r="W153">
        <v>-1.7205691056910568</v>
      </c>
      <c r="X153">
        <v>-1.5471544715447154</v>
      </c>
      <c r="Y153">
        <f t="shared" si="11"/>
        <v>0.12544715447154475</v>
      </c>
      <c r="Z153">
        <f t="shared" si="12"/>
        <v>0.1426829268292682</v>
      </c>
      <c r="AA153">
        <f t="shared" si="13"/>
        <v>0.26743902439024358</v>
      </c>
      <c r="AB153">
        <f t="shared" si="14"/>
        <v>0.17186991869918722</v>
      </c>
      <c r="AC153">
        <f t="shared" si="15"/>
        <v>0.55951219512195105</v>
      </c>
    </row>
    <row r="154" spans="1:29" x14ac:dyDescent="0.3">
      <c r="A154" t="str">
        <v>Wendell Carter Jr.</v>
      </c>
      <c r="B154">
        <v>0.85158536585365852</v>
      </c>
      <c r="C154">
        <v>-0.82878048780487801</v>
      </c>
      <c r="D154">
        <v>-1.5398780487804877</v>
      </c>
      <c r="E154">
        <v>-0.36756097560975609</v>
      </c>
      <c r="F154">
        <v>1.3932926829268291</v>
      </c>
      <c r="G154">
        <v>-0.4973170731707317</v>
      </c>
      <c r="H154">
        <v>-0.85036585365853656</v>
      </c>
      <c r="I154">
        <v>0.58243902439024386</v>
      </c>
      <c r="J154">
        <v>0.22804878048780489</v>
      </c>
      <c r="K154">
        <v>-0.19975609756097557</v>
      </c>
      <c r="L154">
        <v>-1.2565853658536588</v>
      </c>
      <c r="M154">
        <v>-0.53121951219512231</v>
      </c>
      <c r="N154">
        <v>-1.0285365853658539</v>
      </c>
      <c r="O154">
        <v>-1.6109756097560979</v>
      </c>
      <c r="T154">
        <v>-1.9558536585365851</v>
      </c>
      <c r="U154">
        <v>-2.3098373983739835</v>
      </c>
      <c r="V154">
        <v>-1.6843089430894307</v>
      </c>
      <c r="W154">
        <v>-1.8246341463414635</v>
      </c>
      <c r="X154">
        <v>-1.6109756097560979</v>
      </c>
      <c r="Y154">
        <f t="shared" si="11"/>
        <v>0.12479674796747942</v>
      </c>
      <c r="Z154">
        <f t="shared" si="12"/>
        <v>0.11577235772357763</v>
      </c>
      <c r="AA154">
        <f t="shared" si="13"/>
        <v>0.15008130081300819</v>
      </c>
      <c r="AB154">
        <f t="shared" si="14"/>
        <v>6.7804878048780548E-2</v>
      </c>
      <c r="AC154">
        <f t="shared" si="15"/>
        <v>0.49569105691056858</v>
      </c>
    </row>
    <row r="155" spans="1:29" x14ac:dyDescent="0.3">
      <c r="A155" t="str">
        <v>Kyle Kuzma</v>
      </c>
      <c r="B155">
        <v>-0.41723577235772358</v>
      </c>
      <c r="C155">
        <v>-0.37861788617886183</v>
      </c>
      <c r="D155">
        <v>0.36861788617886182</v>
      </c>
      <c r="E155">
        <v>8.6585365853658586E-2</v>
      </c>
      <c r="F155">
        <v>0.3504065040650407</v>
      </c>
      <c r="G155">
        <v>-0.54967479674796749</v>
      </c>
      <c r="H155">
        <v>-1.1835772357723577</v>
      </c>
      <c r="I155">
        <v>2.6422764227642295E-2</v>
      </c>
      <c r="J155">
        <v>-2.3495934959349596E-2</v>
      </c>
      <c r="K155">
        <v>-1.341951219512195</v>
      </c>
      <c r="L155">
        <v>-1.6970731707317073</v>
      </c>
      <c r="M155">
        <v>-1.1708943089430894</v>
      </c>
      <c r="N155">
        <v>-1.7205691056910568</v>
      </c>
      <c r="O155">
        <v>-1.746991869918699</v>
      </c>
      <c r="T155">
        <v>-1.9745121951219515</v>
      </c>
      <c r="U155">
        <v>-2.3395121951219511</v>
      </c>
      <c r="V155">
        <v>-1.6921951219512197</v>
      </c>
      <c r="W155">
        <v>-1.8375609756097564</v>
      </c>
      <c r="X155">
        <v>-1.746991869918699</v>
      </c>
      <c r="Y155">
        <f t="shared" si="11"/>
        <v>0.10613821138211299</v>
      </c>
      <c r="Z155">
        <f t="shared" si="12"/>
        <v>8.6097560975610055E-2</v>
      </c>
      <c r="AA155">
        <f t="shared" si="13"/>
        <v>0.14219512195121919</v>
      </c>
      <c r="AB155">
        <f t="shared" si="14"/>
        <v>5.4878048780487632E-2</v>
      </c>
      <c r="AC155">
        <f t="shared" si="15"/>
        <v>0.35967479674796743</v>
      </c>
    </row>
    <row r="156" spans="1:29" x14ac:dyDescent="0.3">
      <c r="A156" t="str">
        <v>Jonathan Isaac</v>
      </c>
      <c r="B156">
        <v>-0.11333333333333331</v>
      </c>
      <c r="C156">
        <v>-0.11284552845528453</v>
      </c>
      <c r="D156">
        <v>-1.0723577235772357</v>
      </c>
      <c r="E156">
        <v>-0.80178861788617883</v>
      </c>
      <c r="F156">
        <v>-0.14813008130081301</v>
      </c>
      <c r="G156">
        <v>-1.0442276422764227</v>
      </c>
      <c r="H156">
        <v>0.61252032520325195</v>
      </c>
      <c r="I156">
        <v>2.2112195121951217</v>
      </c>
      <c r="J156">
        <v>0.79886178861788615</v>
      </c>
      <c r="K156">
        <v>0.44276422764227608</v>
      </c>
      <c r="L156">
        <v>-0.46894308943089413</v>
      </c>
      <c r="M156">
        <v>1.3741463414634145</v>
      </c>
      <c r="N156">
        <v>0.32991869918699201</v>
      </c>
      <c r="O156">
        <v>-1.8813008130081297</v>
      </c>
      <c r="T156">
        <v>-1.9884552845528454</v>
      </c>
      <c r="U156">
        <v>-2.3713008130081303</v>
      </c>
      <c r="V156">
        <v>-1.7400000000000002</v>
      </c>
      <c r="W156">
        <v>-1.8626829268292675</v>
      </c>
      <c r="X156">
        <v>-1.8813008130081297</v>
      </c>
      <c r="Y156">
        <f t="shared" si="11"/>
        <v>9.219512195121915E-2</v>
      </c>
      <c r="Z156">
        <f t="shared" si="12"/>
        <v>5.4308943089430795E-2</v>
      </c>
      <c r="AA156">
        <f t="shared" si="13"/>
        <v>9.4390243902438664E-2</v>
      </c>
      <c r="AB156">
        <f t="shared" si="14"/>
        <v>2.9756097560976524E-2</v>
      </c>
      <c r="AC156">
        <f t="shared" si="15"/>
        <v>0.22536585365853679</v>
      </c>
    </row>
    <row r="157" spans="1:29" x14ac:dyDescent="0.3">
      <c r="A157" t="str">
        <v>Jeremy Lamb</v>
      </c>
      <c r="B157">
        <v>-0.37739837398373982</v>
      </c>
      <c r="C157">
        <v>0.71577235772357728</v>
      </c>
      <c r="D157">
        <v>-0.6079674796747967</v>
      </c>
      <c r="E157">
        <v>-0.90195121951219503</v>
      </c>
      <c r="F157">
        <v>-0.91300813008130066</v>
      </c>
      <c r="G157">
        <v>-0.88943089430894295</v>
      </c>
      <c r="H157">
        <v>-0.4619512195121952</v>
      </c>
      <c r="I157">
        <v>5.3170731707317037E-2</v>
      </c>
      <c r="J157">
        <v>1.4089430894308943</v>
      </c>
      <c r="K157">
        <v>-2.6895934959349588</v>
      </c>
      <c r="L157">
        <v>-3.3827642276422756</v>
      </c>
      <c r="M157">
        <v>-1.0843902439024387</v>
      </c>
      <c r="N157">
        <v>-1.9738211382113813</v>
      </c>
      <c r="O157">
        <v>-2.0269918699186986</v>
      </c>
      <c r="T157">
        <v>-1.99390243902439</v>
      </c>
      <c r="U157">
        <v>-2.3843902439024394</v>
      </c>
      <c r="V157">
        <v>-1.8258536585365852</v>
      </c>
      <c r="W157">
        <v>-1.8897560975609751</v>
      </c>
      <c r="X157">
        <v>-2.0269918699186986</v>
      </c>
      <c r="Y157">
        <f t="shared" si="11"/>
        <v>8.6747967479674504E-2</v>
      </c>
      <c r="Z157">
        <f t="shared" si="12"/>
        <v>4.1219512195121766E-2</v>
      </c>
      <c r="AA157">
        <f t="shared" si="13"/>
        <v>8.5365853658536661E-3</v>
      </c>
      <c r="AB157">
        <f t="shared" si="14"/>
        <v>2.6829268292689612E-3</v>
      </c>
      <c r="AC157">
        <f t="shared" si="15"/>
        <v>7.9674796747967846E-2</v>
      </c>
    </row>
    <row r="158" spans="1:29" x14ac:dyDescent="0.3">
      <c r="A158" t="str">
        <v>Trevor Ariza</v>
      </c>
      <c r="B158">
        <v>-0.23983739837398374</v>
      </c>
      <c r="C158">
        <v>4.487804878048781E-2</v>
      </c>
      <c r="D158">
        <v>-0.44666666666666666</v>
      </c>
      <c r="E158">
        <v>-0.99235772357723584</v>
      </c>
      <c r="F158">
        <v>-0.59170731707317081</v>
      </c>
      <c r="G158">
        <v>-0.79804878048780492</v>
      </c>
      <c r="H158">
        <v>-0.40861788617886186</v>
      </c>
      <c r="I158">
        <v>-0.24373983739837402</v>
      </c>
      <c r="J158">
        <v>1.3256910569105691</v>
      </c>
      <c r="K158">
        <v>-2.3952845528455287</v>
      </c>
      <c r="L158">
        <v>-3.6760975609756095</v>
      </c>
      <c r="M158">
        <v>-1.5523577235772357</v>
      </c>
      <c r="N158">
        <v>-2.3504065040650404</v>
      </c>
      <c r="O158">
        <v>-2.1066666666666665</v>
      </c>
      <c r="T158">
        <v>-2.0806504065040645</v>
      </c>
      <c r="U158">
        <v>-2.4256097560975611</v>
      </c>
      <c r="V158">
        <v>-1.8343902439024389</v>
      </c>
      <c r="W158">
        <v>-1.892439024390244</v>
      </c>
      <c r="X158">
        <v>-2.1066666666666665</v>
      </c>
      <c r="Y158">
        <f t="shared" si="11"/>
        <v>0</v>
      </c>
      <c r="Z158">
        <f t="shared" si="12"/>
        <v>0</v>
      </c>
      <c r="AA158">
        <f t="shared" si="13"/>
        <v>0</v>
      </c>
      <c r="AB158">
        <f t="shared" si="14"/>
        <v>0</v>
      </c>
      <c r="AC158">
        <f t="shared" si="15"/>
        <v>0</v>
      </c>
    </row>
    <row r="159" spans="1:29" x14ac:dyDescent="0.3">
      <c r="A159" t="str">
        <v>Daniel Theis</v>
      </c>
      <c r="B159">
        <v>1.2017073170731707</v>
      </c>
      <c r="C159">
        <v>-0.92463414634146335</v>
      </c>
      <c r="D159">
        <v>-1.0287804878048781</v>
      </c>
      <c r="E159">
        <v>-0.70804878048780484</v>
      </c>
      <c r="F159">
        <v>8.5365853658536606E-2</v>
      </c>
      <c r="G159">
        <v>-0.65609756097560978</v>
      </c>
      <c r="H159">
        <v>-0.93146341463414628</v>
      </c>
      <c r="I159">
        <v>0.67902439024390238</v>
      </c>
      <c r="J159">
        <v>0.79121951219512199</v>
      </c>
      <c r="K159">
        <v>-0.56707317073170782</v>
      </c>
      <c r="L159">
        <v>-2.2829268292682929</v>
      </c>
      <c r="M159">
        <v>-0.83560975609756083</v>
      </c>
      <c r="N159">
        <v>-1.4917073170731709</v>
      </c>
      <c r="O159">
        <v>-2.1707317073170733</v>
      </c>
      <c r="T159">
        <v>-2.087642276422764</v>
      </c>
      <c r="U159">
        <v>-2.4614634146341468</v>
      </c>
      <c r="V159">
        <v>-1.8611382113821142</v>
      </c>
      <c r="W159">
        <v>-1.9102439024390241</v>
      </c>
      <c r="X159">
        <v>-2.1707317073170733</v>
      </c>
      <c r="Y159">
        <f t="shared" si="11"/>
        <v>-6.9918699186994893E-3</v>
      </c>
      <c r="Z159">
        <f t="shared" si="12"/>
        <v>-3.585365853658562E-2</v>
      </c>
      <c r="AA159">
        <f t="shared" si="13"/>
        <v>-2.6747967479675339E-2</v>
      </c>
      <c r="AB159">
        <f t="shared" si="14"/>
        <v>-1.780487804878006E-2</v>
      </c>
      <c r="AC159">
        <f t="shared" si="15"/>
        <v>-6.4065040650406857E-2</v>
      </c>
    </row>
    <row r="160" spans="1:29" x14ac:dyDescent="0.3">
      <c r="A160" t="str">
        <v>Juan Toscano-Anderson</v>
      </c>
      <c r="B160">
        <v>0.76926829268292685</v>
      </c>
      <c r="C160">
        <v>-0.1248780487804878</v>
      </c>
      <c r="D160">
        <v>-1.1445528455284553</v>
      </c>
      <c r="E160">
        <v>-1.3413008130081299</v>
      </c>
      <c r="F160">
        <v>-0.38422764227642281</v>
      </c>
      <c r="G160">
        <v>-0.10959349593495937</v>
      </c>
      <c r="H160">
        <v>-0.43691056910569109</v>
      </c>
      <c r="I160">
        <v>-0.20601626016260166</v>
      </c>
      <c r="J160">
        <v>0.58065040650406519</v>
      </c>
      <c r="K160">
        <v>-2.2726829268292681</v>
      </c>
      <c r="L160">
        <v>-2.978211382113821</v>
      </c>
      <c r="M160">
        <v>-2.2879674796747969</v>
      </c>
      <c r="N160">
        <v>-2.397560975609756</v>
      </c>
      <c r="O160">
        <v>-2.1915447154471543</v>
      </c>
      <c r="T160">
        <v>-2.1556097560975611</v>
      </c>
      <c r="U160">
        <v>-2.5291869918699188</v>
      </c>
      <c r="V160">
        <v>-1.891463414634146</v>
      </c>
      <c r="W160">
        <v>-1.9292682926829268</v>
      </c>
      <c r="X160">
        <v>-2.1915447154471543</v>
      </c>
      <c r="Y160">
        <f t="shared" si="11"/>
        <v>-7.4959349593496594E-2</v>
      </c>
      <c r="Z160">
        <f t="shared" si="12"/>
        <v>-0.10357723577235767</v>
      </c>
      <c r="AA160">
        <f t="shared" si="13"/>
        <v>-5.7073170731707146E-2</v>
      </c>
      <c r="AB160">
        <f t="shared" si="14"/>
        <v>-3.6829268292682737E-2</v>
      </c>
      <c r="AC160">
        <f t="shared" si="15"/>
        <v>-8.487804878048788E-2</v>
      </c>
    </row>
    <row r="161" spans="1:29" x14ac:dyDescent="0.3">
      <c r="A161" t="str">
        <v>Jamal Murray</v>
      </c>
      <c r="B161">
        <v>0.14097560975609758</v>
      </c>
      <c r="C161">
        <v>0.74853658536585366</v>
      </c>
      <c r="D161">
        <v>-0.51231707317073172</v>
      </c>
      <c r="E161">
        <v>-0.64646341463414614</v>
      </c>
      <c r="F161">
        <v>-1.563292682926829</v>
      </c>
      <c r="G161">
        <v>-0.32378048780487806</v>
      </c>
      <c r="H161">
        <v>-0.90987804878048806</v>
      </c>
      <c r="I161">
        <v>-1.1358536585365853</v>
      </c>
      <c r="J161">
        <v>0.77926829268292686</v>
      </c>
      <c r="K161">
        <v>-4.1713414634146346</v>
      </c>
      <c r="L161">
        <v>-4.2020731707317065</v>
      </c>
      <c r="M161">
        <v>-3.0990243902439021</v>
      </c>
      <c r="N161">
        <v>-3.4228048780487796</v>
      </c>
      <c r="O161">
        <v>-2.2869512195121948</v>
      </c>
      <c r="T161">
        <v>-2.1925609756097559</v>
      </c>
      <c r="U161">
        <v>-2.7026829268292683</v>
      </c>
      <c r="V161">
        <v>-1.9009756097560975</v>
      </c>
      <c r="W161">
        <v>-1.9738211382113813</v>
      </c>
      <c r="X161">
        <v>-2.2869512195121948</v>
      </c>
      <c r="Y161">
        <f t="shared" si="11"/>
        <v>-0.11191056910569142</v>
      </c>
      <c r="Z161">
        <f t="shared" si="12"/>
        <v>-0.27707317073170712</v>
      </c>
      <c r="AA161">
        <f t="shared" si="13"/>
        <v>-6.6585365853658596E-2</v>
      </c>
      <c r="AB161">
        <f t="shared" si="14"/>
        <v>-8.1382113821137247E-2</v>
      </c>
      <c r="AC161">
        <f t="shared" si="15"/>
        <v>-0.18028455284552836</v>
      </c>
    </row>
    <row r="162" spans="1:29" x14ac:dyDescent="0.3">
      <c r="A162" t="str">
        <v>Patrick Williams</v>
      </c>
      <c r="B162">
        <v>0.44073170731707317</v>
      </c>
      <c r="C162">
        <v>-0.39195121951219508</v>
      </c>
      <c r="D162">
        <v>-0.97170731707317071</v>
      </c>
      <c r="E162">
        <v>-0.68902439024390238</v>
      </c>
      <c r="F162">
        <v>-0.1714634146341463</v>
      </c>
      <c r="G162">
        <v>-0.77024390243902441</v>
      </c>
      <c r="H162">
        <v>2.9268292682926855E-2</v>
      </c>
      <c r="I162">
        <v>9.8780487804878067E-2</v>
      </c>
      <c r="J162">
        <v>0.22999999999999998</v>
      </c>
      <c r="K162">
        <v>-1.8036585365853661</v>
      </c>
      <c r="L162">
        <v>-2.4256097560975611</v>
      </c>
      <c r="M162">
        <v>-1.4253658536585363</v>
      </c>
      <c r="N162">
        <v>-2.1956097560975611</v>
      </c>
      <c r="O162">
        <v>-2.2943902439024391</v>
      </c>
      <c r="T162">
        <v>-2.2019512195121949</v>
      </c>
      <c r="U162">
        <v>-2.7065853658536581</v>
      </c>
      <c r="V162">
        <v>-1.9147560975609754</v>
      </c>
      <c r="W162">
        <v>-1.9917073170731703</v>
      </c>
      <c r="X162">
        <v>-2.2943902439024391</v>
      </c>
      <c r="Y162">
        <f t="shared" si="11"/>
        <v>-0.12130081300813034</v>
      </c>
      <c r="Z162">
        <f t="shared" si="12"/>
        <v>-0.28097560975609692</v>
      </c>
      <c r="AA162">
        <f t="shared" si="13"/>
        <v>-8.0365853658536546E-2</v>
      </c>
      <c r="AB162">
        <f t="shared" si="14"/>
        <v>-9.9268292682926251E-2</v>
      </c>
      <c r="AC162">
        <f t="shared" si="15"/>
        <v>-0.1877235772357726</v>
      </c>
    </row>
    <row r="163" spans="1:29" x14ac:dyDescent="0.3">
      <c r="A163" t="str">
        <v>Serge Ibaka</v>
      </c>
      <c r="B163">
        <v>0.75121951219512206</v>
      </c>
      <c r="C163">
        <v>0.30292682926829273</v>
      </c>
      <c r="D163">
        <v>-0.96341463414634154</v>
      </c>
      <c r="E163">
        <v>-0.71365853658536582</v>
      </c>
      <c r="F163">
        <v>0.26536585365853671</v>
      </c>
      <c r="G163">
        <v>-0.72341463414634155</v>
      </c>
      <c r="H163">
        <v>-2.1165853658536586</v>
      </c>
      <c r="I163">
        <v>0.8580487804878052</v>
      </c>
      <c r="J163">
        <v>0.84829268292682936</v>
      </c>
      <c r="K163">
        <v>-1.794146341463414</v>
      </c>
      <c r="L163">
        <v>-2.3395121951219511</v>
      </c>
      <c r="M163">
        <v>-0.76780487804878006</v>
      </c>
      <c r="N163">
        <v>-1.4912195121951217</v>
      </c>
      <c r="O163">
        <v>-2.3492682926829271</v>
      </c>
      <c r="T163">
        <v>-2.2317073170731705</v>
      </c>
      <c r="U163">
        <v>-2.7544715447154475</v>
      </c>
      <c r="V163">
        <v>-2.039024390243902</v>
      </c>
      <c r="W163">
        <v>-2.0909756097560979</v>
      </c>
      <c r="X163">
        <v>-2.3492682926829271</v>
      </c>
      <c r="Y163">
        <f t="shared" si="11"/>
        <v>-0.15105691056910597</v>
      </c>
      <c r="Z163">
        <f t="shared" si="12"/>
        <v>-0.3288617886178864</v>
      </c>
      <c r="AA163">
        <f t="shared" si="13"/>
        <v>-0.20463414634146315</v>
      </c>
      <c r="AB163">
        <f t="shared" si="14"/>
        <v>-0.19853658536585383</v>
      </c>
      <c r="AC163">
        <f t="shared" si="15"/>
        <v>-0.24260162601626067</v>
      </c>
    </row>
    <row r="164" spans="1:29" x14ac:dyDescent="0.3">
      <c r="A164" t="str">
        <v>Nerlens Noel</v>
      </c>
      <c r="B164">
        <v>0.9924390243902439</v>
      </c>
      <c r="C164">
        <v>-0.25878048780487806</v>
      </c>
      <c r="D164">
        <v>-1.856341463414634</v>
      </c>
      <c r="E164">
        <v>-1.4690243902439024</v>
      </c>
      <c r="F164">
        <v>0.30414634146341468</v>
      </c>
      <c r="G164">
        <v>-1.188780487804878</v>
      </c>
      <c r="H164">
        <v>0.23853658536585365</v>
      </c>
      <c r="I164">
        <v>3.0760975609756094</v>
      </c>
      <c r="J164">
        <v>0.86731707317073159</v>
      </c>
      <c r="K164">
        <v>0.96439024390243833</v>
      </c>
      <c r="L164">
        <v>-0.16170731707317154</v>
      </c>
      <c r="M164">
        <v>1.8943902439024387</v>
      </c>
      <c r="N164">
        <v>0.70560975609756005</v>
      </c>
      <c r="O164">
        <v>-2.3704878048780493</v>
      </c>
      <c r="T164">
        <v>-2.2726829268292681</v>
      </c>
      <c r="U164">
        <v>-2.8770731707317068</v>
      </c>
      <c r="V164">
        <v>-2.0531707317073167</v>
      </c>
      <c r="W164">
        <v>-2.0931707317073176</v>
      </c>
      <c r="X164">
        <v>-2.3704878048780493</v>
      </c>
      <c r="Y164">
        <f t="shared" si="11"/>
        <v>-0.19203252032520357</v>
      </c>
      <c r="Z164">
        <f t="shared" si="12"/>
        <v>-0.45146341463414563</v>
      </c>
      <c r="AA164">
        <f t="shared" si="13"/>
        <v>-0.2187804878048778</v>
      </c>
      <c r="AB164">
        <f t="shared" si="14"/>
        <v>-0.20073170731707357</v>
      </c>
      <c r="AC164">
        <f t="shared" si="15"/>
        <v>-0.26382113821138287</v>
      </c>
    </row>
    <row r="165" spans="1:29" x14ac:dyDescent="0.3">
      <c r="A165" t="str">
        <v>Alperen Sengun</v>
      </c>
      <c r="B165">
        <v>1.1065853658536584</v>
      </c>
      <c r="C165">
        <v>0.13121951219512196</v>
      </c>
      <c r="D165">
        <v>-1.3331707317073169</v>
      </c>
      <c r="E165">
        <v>-0.61292682926829256</v>
      </c>
      <c r="F165">
        <v>0.39926829268292685</v>
      </c>
      <c r="G165">
        <v>-0.91292682926829272</v>
      </c>
      <c r="H165">
        <v>-0.93146341463414628</v>
      </c>
      <c r="I165">
        <v>0.55536585365853652</v>
      </c>
      <c r="J165">
        <v>-0.22658536585365852</v>
      </c>
      <c r="K165">
        <v>-1.9558536585365851</v>
      </c>
      <c r="L165">
        <v>-1.598048780487805</v>
      </c>
      <c r="M165">
        <v>-0.91170731707317043</v>
      </c>
      <c r="N165">
        <v>-1.8246341463414635</v>
      </c>
      <c r="O165">
        <v>-2.38</v>
      </c>
      <c r="T165">
        <v>-2.3253658536585364</v>
      </c>
      <c r="U165">
        <v>-2.978211382113821</v>
      </c>
      <c r="V165">
        <v>-2.0817073170731701</v>
      </c>
      <c r="W165">
        <v>-2.107642276422764</v>
      </c>
      <c r="X165">
        <v>-2.38</v>
      </c>
      <c r="Y165">
        <f t="shared" si="11"/>
        <v>-0.24471544715447191</v>
      </c>
      <c r="Z165">
        <f t="shared" si="12"/>
        <v>-0.55260162601625984</v>
      </c>
      <c r="AA165">
        <f t="shared" si="13"/>
        <v>-0.24731707317073126</v>
      </c>
      <c r="AB165">
        <f t="shared" si="14"/>
        <v>-0.21520325203252</v>
      </c>
      <c r="AC165">
        <f t="shared" si="15"/>
        <v>-0.27333333333333343</v>
      </c>
    </row>
    <row r="166" spans="1:29" x14ac:dyDescent="0.3">
      <c r="A166" t="str">
        <v>Marvin Bagley III</v>
      </c>
      <c r="B166">
        <v>0.86634146341463414</v>
      </c>
      <c r="C166">
        <v>-0.81170731707317079</v>
      </c>
      <c r="D166">
        <v>-1.0227642276422764</v>
      </c>
      <c r="E166">
        <v>-0.20203252032520322</v>
      </c>
      <c r="F166">
        <v>0.66804878048780503</v>
      </c>
      <c r="G166">
        <v>-1.0826016260162601</v>
      </c>
      <c r="H166">
        <v>-1.3505691056910569</v>
      </c>
      <c r="I166">
        <v>-0.28268292682926827</v>
      </c>
      <c r="J166">
        <v>0.45105691056910568</v>
      </c>
      <c r="K166">
        <v>-1.9552032520325198</v>
      </c>
      <c r="L166">
        <v>-3.2179674796747966</v>
      </c>
      <c r="M166">
        <v>-1.6843089430894307</v>
      </c>
      <c r="N166">
        <v>-2.7669105691056908</v>
      </c>
      <c r="O166">
        <v>-2.4842276422764225</v>
      </c>
      <c r="T166">
        <v>-2.3952845528455287</v>
      </c>
      <c r="U166">
        <v>-3.0534146341463413</v>
      </c>
      <c r="V166">
        <v>-2.100731707317073</v>
      </c>
      <c r="W166">
        <v>-2.1956097560975611</v>
      </c>
      <c r="X166">
        <v>-2.4842276422764225</v>
      </c>
      <c r="Y166">
        <f t="shared" si="11"/>
        <v>-0.31463414634146414</v>
      </c>
      <c r="Z166">
        <f t="shared" si="12"/>
        <v>-0.62780487804878016</v>
      </c>
      <c r="AA166">
        <f t="shared" si="13"/>
        <v>-0.26634146341463416</v>
      </c>
      <c r="AB166">
        <f t="shared" si="14"/>
        <v>-0.30317073170731712</v>
      </c>
      <c r="AC166">
        <f t="shared" si="15"/>
        <v>-0.37756097560975599</v>
      </c>
    </row>
    <row r="167" spans="1:29" x14ac:dyDescent="0.3">
      <c r="A167" t="str">
        <v>Andrew Wiggins</v>
      </c>
      <c r="B167">
        <v>0.36536585365853658</v>
      </c>
      <c r="C167">
        <v>-0.87414634146341463</v>
      </c>
      <c r="D167">
        <v>-0.29121951219512193</v>
      </c>
      <c r="E167">
        <v>-2.6829268292682895E-2</v>
      </c>
      <c r="F167">
        <v>-0.66682926829268285</v>
      </c>
      <c r="G167">
        <v>-0.61951219512195121</v>
      </c>
      <c r="H167">
        <v>-0.76829268292682928</v>
      </c>
      <c r="I167">
        <v>0.42</v>
      </c>
      <c r="J167">
        <v>0.36829268292682926</v>
      </c>
      <c r="K167">
        <v>-1.2190243902439026</v>
      </c>
      <c r="L167">
        <v>-2.4614634146341468</v>
      </c>
      <c r="M167">
        <v>-1.4736585365853658</v>
      </c>
      <c r="N167">
        <v>-2.0931707317073176</v>
      </c>
      <c r="O167">
        <v>-2.5131707317073175</v>
      </c>
      <c r="T167">
        <v>-2.3988617886178858</v>
      </c>
      <c r="U167">
        <v>-3.1326829268292684</v>
      </c>
      <c r="V167">
        <v>-2.104227642276423</v>
      </c>
      <c r="W167">
        <v>-2.219674796747968</v>
      </c>
      <c r="X167">
        <v>-2.5131707317073175</v>
      </c>
      <c r="Y167">
        <f t="shared" si="11"/>
        <v>-0.31821138211382127</v>
      </c>
      <c r="Z167">
        <f t="shared" si="12"/>
        <v>-0.70707317073170728</v>
      </c>
      <c r="AA167">
        <f t="shared" si="13"/>
        <v>-0.26983739837398413</v>
      </c>
      <c r="AB167">
        <f t="shared" si="14"/>
        <v>-0.32723577235772394</v>
      </c>
      <c r="AC167">
        <f t="shared" si="15"/>
        <v>-0.40650406504065106</v>
      </c>
    </row>
    <row r="168" spans="1:29" x14ac:dyDescent="0.3">
      <c r="A168" t="str">
        <v>Kawhi Leonard</v>
      </c>
      <c r="B168">
        <v>0.31658536585365854</v>
      </c>
      <c r="C168">
        <v>0.70975609756097557</v>
      </c>
      <c r="D168">
        <v>-1.2553658536585366</v>
      </c>
      <c r="E168">
        <v>-0.71414634146341438</v>
      </c>
      <c r="F168">
        <v>-1.2353658536585364</v>
      </c>
      <c r="G168">
        <v>-0.46560975609756095</v>
      </c>
      <c r="H168">
        <v>-0.82829268292682923</v>
      </c>
      <c r="I168">
        <v>-1.123170731707317</v>
      </c>
      <c r="J168">
        <v>0.92487804878048796</v>
      </c>
      <c r="K168">
        <v>-4.3804878048780482</v>
      </c>
      <c r="L168">
        <v>-4.5956097560975602</v>
      </c>
      <c r="M168">
        <v>-3.2051219512195113</v>
      </c>
      <c r="N168">
        <v>-3.6707317073170724</v>
      </c>
      <c r="O168">
        <v>-2.5475609756097555</v>
      </c>
      <c r="T168">
        <v>-2.4489024390243901</v>
      </c>
      <c r="U168">
        <v>-3.2179674796747966</v>
      </c>
      <c r="V168">
        <v>-2.1546341463414631</v>
      </c>
      <c r="W168">
        <v>-2.324390243902438</v>
      </c>
      <c r="X168">
        <v>-2.5475609756097555</v>
      </c>
      <c r="Y168">
        <f t="shared" si="11"/>
        <v>-0.36825203252032557</v>
      </c>
      <c r="Z168">
        <f t="shared" si="12"/>
        <v>-0.79235772357723544</v>
      </c>
      <c r="AA168">
        <f t="shared" si="13"/>
        <v>-0.32024390243902423</v>
      </c>
      <c r="AB168">
        <f t="shared" si="14"/>
        <v>-0.43195121951219395</v>
      </c>
      <c r="AC168">
        <f t="shared" si="15"/>
        <v>-0.44089430894308901</v>
      </c>
    </row>
    <row r="169" spans="1:29" x14ac:dyDescent="0.3">
      <c r="A169" t="str">
        <v>Daniel Gafford</v>
      </c>
      <c r="B169">
        <v>2.5994715447154468</v>
      </c>
      <c r="C169">
        <v>-1.4323170731707318</v>
      </c>
      <c r="D169">
        <v>-1.8635365853658536</v>
      </c>
      <c r="E169">
        <v>-0.7607723577235771</v>
      </c>
      <c r="F169">
        <v>0.10536585365853668</v>
      </c>
      <c r="G169">
        <v>-1.196178861788618</v>
      </c>
      <c r="H169">
        <v>-0.78723577235772357</v>
      </c>
      <c r="I169">
        <v>2.5315040650406506</v>
      </c>
      <c r="J169">
        <v>0.72804878048780486</v>
      </c>
      <c r="K169">
        <v>1.3566666666666669</v>
      </c>
      <c r="L169">
        <v>-0.80369918699186993</v>
      </c>
      <c r="M169">
        <v>1.1205284552845529</v>
      </c>
      <c r="N169">
        <v>-7.5650406504065071E-2</v>
      </c>
      <c r="O169">
        <v>-2.6071544715447157</v>
      </c>
      <c r="T169">
        <v>-2.4801626016260165</v>
      </c>
      <c r="U169">
        <v>-3.3827642276422756</v>
      </c>
      <c r="V169">
        <v>-2.2848780487804876</v>
      </c>
      <c r="W169">
        <v>-2.3504065040650404</v>
      </c>
      <c r="X169">
        <v>-2.6071544715447157</v>
      </c>
      <c r="Y169">
        <f t="shared" si="11"/>
        <v>-0.39951219512195202</v>
      </c>
      <c r="Z169">
        <f t="shared" si="12"/>
        <v>-0.95715447154471445</v>
      </c>
      <c r="AA169">
        <f t="shared" si="13"/>
        <v>-0.45048780487804874</v>
      </c>
      <c r="AB169">
        <f t="shared" si="14"/>
        <v>-0.45796747967479634</v>
      </c>
      <c r="AC169">
        <f t="shared" si="15"/>
        <v>-0.50048780487804923</v>
      </c>
    </row>
    <row r="170" spans="1:29" x14ac:dyDescent="0.3">
      <c r="A170" t="str">
        <v>Enes Kanter</v>
      </c>
      <c r="B170">
        <v>1.5074796747967478</v>
      </c>
      <c r="C170">
        <v>-3.5772357723577236E-3</v>
      </c>
      <c r="D170">
        <v>-1.9282926829268292</v>
      </c>
      <c r="E170">
        <v>-1.1478048780487804</v>
      </c>
      <c r="F170">
        <v>0.71691056910569095</v>
      </c>
      <c r="G170">
        <v>-1.1899186991869919</v>
      </c>
      <c r="H170">
        <v>-1.7549593495934959</v>
      </c>
      <c r="I170">
        <v>-0.32016260162601629</v>
      </c>
      <c r="J170">
        <v>1.1904065040650407</v>
      </c>
      <c r="K170">
        <v>-2.926341463414635</v>
      </c>
      <c r="L170">
        <v>-4.1203252032520323</v>
      </c>
      <c r="M170">
        <v>-1.7400000000000002</v>
      </c>
      <c r="N170">
        <v>-2.9299186991869917</v>
      </c>
      <c r="O170">
        <v>-2.6097560975609757</v>
      </c>
      <c r="T170">
        <v>-2.5075609756097559</v>
      </c>
      <c r="U170">
        <v>-3.5365853658536581</v>
      </c>
      <c r="V170">
        <v>-2.2879674796747969</v>
      </c>
      <c r="W170">
        <v>-2.3782926829268289</v>
      </c>
      <c r="X170">
        <v>-2.6097560975609757</v>
      </c>
      <c r="Y170">
        <f t="shared" si="11"/>
        <v>-0.42691056910569136</v>
      </c>
      <c r="Z170">
        <f t="shared" si="12"/>
        <v>-1.110975609756097</v>
      </c>
      <c r="AA170">
        <f t="shared" si="13"/>
        <v>-0.45357723577235798</v>
      </c>
      <c r="AB170">
        <f t="shared" si="14"/>
        <v>-0.48585365853658491</v>
      </c>
      <c r="AC170">
        <f t="shared" si="15"/>
        <v>-0.50308943089430924</v>
      </c>
    </row>
    <row r="171" spans="1:29" x14ac:dyDescent="0.3">
      <c r="A171" t="str">
        <v>Oshae Brissett</v>
      </c>
      <c r="B171">
        <v>0.33284552845528459</v>
      </c>
      <c r="C171">
        <v>-6.7317073170731698E-2</v>
      </c>
      <c r="D171">
        <v>-0.71723577235772362</v>
      </c>
      <c r="E171">
        <v>-1.0567479674796747</v>
      </c>
      <c r="F171">
        <v>-0.61252032520325206</v>
      </c>
      <c r="G171">
        <v>-1.2536585365853659</v>
      </c>
      <c r="H171">
        <v>-0.88991869918699185</v>
      </c>
      <c r="I171">
        <v>0.26260162601626014</v>
      </c>
      <c r="J171">
        <v>1.6092682926829267</v>
      </c>
      <c r="K171">
        <v>-2.3253658536585364</v>
      </c>
      <c r="L171">
        <v>-4.0019512195121951</v>
      </c>
      <c r="M171">
        <v>-1.1390243902439026</v>
      </c>
      <c r="N171">
        <v>-2.3926829268292682</v>
      </c>
      <c r="O171">
        <v>-2.6552845528455284</v>
      </c>
      <c r="T171">
        <v>-2.5126016260162602</v>
      </c>
      <c r="U171">
        <v>-3.5384146341463403</v>
      </c>
      <c r="V171">
        <v>-2.4678048780487805</v>
      </c>
      <c r="W171">
        <v>-2.3926829268292682</v>
      </c>
      <c r="X171">
        <v>-2.6552845528455284</v>
      </c>
      <c r="Y171">
        <f t="shared" si="11"/>
        <v>-0.43195121951219573</v>
      </c>
      <c r="Z171">
        <f t="shared" si="12"/>
        <v>-1.1128048780487791</v>
      </c>
      <c r="AA171">
        <f t="shared" si="13"/>
        <v>-0.63341463414634158</v>
      </c>
      <c r="AB171">
        <f t="shared" si="14"/>
        <v>-0.50024390243902417</v>
      </c>
      <c r="AC171">
        <f t="shared" si="15"/>
        <v>-0.54861788617886198</v>
      </c>
    </row>
    <row r="172" spans="1:29" x14ac:dyDescent="0.3">
      <c r="A172" t="str">
        <v>T.J. Warren</v>
      </c>
      <c r="B172">
        <v>1.4292682926829268</v>
      </c>
      <c r="C172">
        <v>0.17560975609756097</v>
      </c>
      <c r="D172">
        <v>-1.1185365853658538</v>
      </c>
      <c r="E172">
        <v>-0.25756097560975594</v>
      </c>
      <c r="F172">
        <v>-1.2141463414634144</v>
      </c>
      <c r="G172">
        <v>-1.1453658536585365</v>
      </c>
      <c r="H172">
        <v>-1.708780487804878</v>
      </c>
      <c r="I172">
        <v>-0.70195121951219508</v>
      </c>
      <c r="J172">
        <v>1.1112195121951218</v>
      </c>
      <c r="K172">
        <v>-3.6058536585365855</v>
      </c>
      <c r="L172">
        <v>-4.5414634146341459</v>
      </c>
      <c r="M172">
        <v>-2.2848780487804876</v>
      </c>
      <c r="N172">
        <v>-3.4302439024390239</v>
      </c>
      <c r="O172">
        <v>-2.7282926829268286</v>
      </c>
      <c r="T172">
        <v>-2.6895934959349588</v>
      </c>
      <c r="U172">
        <v>-3.6760975609756095</v>
      </c>
      <c r="V172">
        <v>-2.5048780487804869</v>
      </c>
      <c r="W172">
        <v>-2.397560975609756</v>
      </c>
      <c r="X172">
        <v>-2.7282926829268286</v>
      </c>
      <c r="Y172">
        <f t="shared" si="11"/>
        <v>-0.60894308943089426</v>
      </c>
      <c r="Z172">
        <f t="shared" si="12"/>
        <v>-1.2504878048780483</v>
      </c>
      <c r="AA172">
        <f t="shared" si="13"/>
        <v>-0.67048780487804804</v>
      </c>
      <c r="AB172">
        <f t="shared" si="14"/>
        <v>-0.50512195121951198</v>
      </c>
      <c r="AC172">
        <f t="shared" si="15"/>
        <v>-0.62162601626016212</v>
      </c>
    </row>
    <row r="173" spans="1:29" x14ac:dyDescent="0.3">
      <c r="A173" t="str">
        <v>Evan Mobley</v>
      </c>
      <c r="B173">
        <v>0.28890243902439022</v>
      </c>
      <c r="C173">
        <v>-0.86853658536585365</v>
      </c>
      <c r="D173">
        <v>-1.1989024390243901</v>
      </c>
      <c r="E173">
        <v>-0.31670731707317068</v>
      </c>
      <c r="F173">
        <v>0.91939024390243906</v>
      </c>
      <c r="G173">
        <v>-0.5307317073170732</v>
      </c>
      <c r="H173">
        <v>-0.64024390243902429</v>
      </c>
      <c r="I173">
        <v>2.4823170731707318</v>
      </c>
      <c r="J173">
        <v>-0.40268292682926832</v>
      </c>
      <c r="K173">
        <v>0.60134146341463457</v>
      </c>
      <c r="L173">
        <v>0.13548780487804946</v>
      </c>
      <c r="M173">
        <v>0.26353658536585423</v>
      </c>
      <c r="N173">
        <v>-0.26719512195121886</v>
      </c>
      <c r="O173">
        <v>-2.7495121951219508</v>
      </c>
      <c r="T173">
        <v>-2.7923170731707319</v>
      </c>
      <c r="U173">
        <v>-4.0019512195121951</v>
      </c>
      <c r="V173">
        <v>-2.5382926829268291</v>
      </c>
      <c r="W173">
        <v>-2.7669105691056908</v>
      </c>
      <c r="X173">
        <v>-2.7495121951219508</v>
      </c>
      <c r="Y173">
        <f t="shared" si="11"/>
        <v>-0.71166666666666734</v>
      </c>
      <c r="Z173">
        <f t="shared" si="12"/>
        <v>-1.576341463414634</v>
      </c>
      <c r="AA173">
        <f t="shared" si="13"/>
        <v>-0.7039024390243902</v>
      </c>
      <c r="AB173">
        <f t="shared" si="14"/>
        <v>-0.87447154471544675</v>
      </c>
      <c r="AC173">
        <f t="shared" si="15"/>
        <v>-0.64284552845528431</v>
      </c>
    </row>
    <row r="174" spans="1:29" x14ac:dyDescent="0.3">
      <c r="A174" t="str">
        <v>Thomas Bryant</v>
      </c>
      <c r="B174">
        <v>2.6330894308943087</v>
      </c>
      <c r="C174">
        <v>-0.91040650406504076</v>
      </c>
      <c r="D174">
        <v>-1.3721951219512194</v>
      </c>
      <c r="E174">
        <v>-0.78869918699186981</v>
      </c>
      <c r="F174">
        <v>-0.51162601626016246</v>
      </c>
      <c r="G174">
        <v>-1.1299186991869918</v>
      </c>
      <c r="H174">
        <v>-2.04349593495935</v>
      </c>
      <c r="I174">
        <v>-8.691056910569106E-2</v>
      </c>
      <c r="J174">
        <v>1.2191056910569107</v>
      </c>
      <c r="K174">
        <v>-2.0806504065040645</v>
      </c>
      <c r="L174">
        <v>-4.210162601626017</v>
      </c>
      <c r="M174">
        <v>-1.8611382113821142</v>
      </c>
      <c r="N174">
        <v>-2.9910569105691063</v>
      </c>
      <c r="O174">
        <v>-2.9041463414634152</v>
      </c>
      <c r="T174">
        <v>-2.926341463414635</v>
      </c>
      <c r="U174">
        <v>-4.1203252032520323</v>
      </c>
      <c r="V174">
        <v>-2.6898373983739834</v>
      </c>
      <c r="W174">
        <v>-2.9299186991869917</v>
      </c>
      <c r="X174">
        <v>-2.9041463414634152</v>
      </c>
      <c r="Y174">
        <f t="shared" si="11"/>
        <v>-0.84569105691057045</v>
      </c>
      <c r="Z174">
        <f t="shared" si="12"/>
        <v>-1.6947154471544712</v>
      </c>
      <c r="AA174">
        <f t="shared" si="13"/>
        <v>-0.85544715447154451</v>
      </c>
      <c r="AB174">
        <f t="shared" si="14"/>
        <v>-1.0374796747967476</v>
      </c>
      <c r="AC174">
        <f t="shared" si="15"/>
        <v>-0.79747967479674875</v>
      </c>
    </row>
    <row r="175" spans="1:29" x14ac:dyDescent="0.3">
      <c r="A175" t="str">
        <v>LaMarcus Aldridge</v>
      </c>
      <c r="B175">
        <v>0.58048780487804885</v>
      </c>
      <c r="C175">
        <v>0.41402439024390242</v>
      </c>
      <c r="D175">
        <v>-1.2609756097560976</v>
      </c>
      <c r="E175">
        <v>-0.69914634146341459</v>
      </c>
      <c r="F175">
        <v>-0.59243902439024387</v>
      </c>
      <c r="G175">
        <v>-0.92585365853658552</v>
      </c>
      <c r="H175">
        <v>-1.6551219512195123</v>
      </c>
      <c r="I175">
        <v>0.60243902439024388</v>
      </c>
      <c r="J175">
        <v>1.1582926829268292</v>
      </c>
      <c r="K175">
        <v>-2.7923170731707319</v>
      </c>
      <c r="L175">
        <v>-3.5365853658536581</v>
      </c>
      <c r="M175">
        <v>-1.4524390243902439</v>
      </c>
      <c r="N175">
        <v>-2.3782926829268289</v>
      </c>
      <c r="O175">
        <v>-2.9807317073170729</v>
      </c>
      <c r="T175">
        <v>-3.2308536585365855</v>
      </c>
      <c r="U175">
        <v>-4.2020731707317065</v>
      </c>
      <c r="V175">
        <v>-2.9995934959349593</v>
      </c>
      <c r="W175">
        <v>-2.9910569105691063</v>
      </c>
      <c r="X175">
        <v>-2.9807317073170729</v>
      </c>
      <c r="Y175">
        <f t="shared" si="11"/>
        <v>-1.1502032520325209</v>
      </c>
      <c r="Z175">
        <f t="shared" si="12"/>
        <v>-1.7764634146341454</v>
      </c>
      <c r="AA175">
        <f t="shared" si="13"/>
        <v>-1.1652032520325204</v>
      </c>
      <c r="AB175">
        <f t="shared" si="14"/>
        <v>-1.0986178861788622</v>
      </c>
      <c r="AC175">
        <f t="shared" si="15"/>
        <v>-0.87406504065040647</v>
      </c>
    </row>
    <row r="176" spans="1:29" x14ac:dyDescent="0.3">
      <c r="A176" t="str">
        <v>Mo Bamba</v>
      </c>
      <c r="B176">
        <v>0.27886178861788619</v>
      </c>
      <c r="C176">
        <v>-0.50211382113821146</v>
      </c>
      <c r="D176">
        <v>-0.88991869918699185</v>
      </c>
      <c r="E176">
        <v>-0.77544715447154466</v>
      </c>
      <c r="F176">
        <v>0.59658536585365862</v>
      </c>
      <c r="G176">
        <v>-1.0621138211382113</v>
      </c>
      <c r="H176">
        <v>-1.6440650406504065</v>
      </c>
      <c r="I176">
        <v>2.6138211382113821</v>
      </c>
      <c r="J176">
        <v>0.88243902439024391</v>
      </c>
      <c r="K176">
        <v>1.6260162601627881E-4</v>
      </c>
      <c r="L176">
        <v>-1.3843902439024389</v>
      </c>
      <c r="M176">
        <v>0.56016260162601617</v>
      </c>
      <c r="N176">
        <v>-0.50195121951219501</v>
      </c>
      <c r="O176">
        <v>-3.1157723577235772</v>
      </c>
      <c r="T176">
        <v>-3.6058536585365855</v>
      </c>
      <c r="U176">
        <v>-4.210162601626017</v>
      </c>
      <c r="V176">
        <v>-3.0990243902439021</v>
      </c>
      <c r="W176">
        <v>-3.4228048780487796</v>
      </c>
      <c r="X176">
        <v>-3.1157723577235772</v>
      </c>
      <c r="Y176">
        <f t="shared" si="11"/>
        <v>-1.5252032520325209</v>
      </c>
      <c r="Z176">
        <f t="shared" si="12"/>
        <v>-1.7845528455284558</v>
      </c>
      <c r="AA176">
        <f t="shared" si="13"/>
        <v>-1.2646341463414632</v>
      </c>
      <c r="AB176">
        <f t="shared" si="14"/>
        <v>-1.5303658536585356</v>
      </c>
      <c r="AC176">
        <f t="shared" si="15"/>
        <v>-1.0091056910569107</v>
      </c>
    </row>
    <row r="177" spans="1:29" x14ac:dyDescent="0.3">
      <c r="A177" t="str">
        <v>Aleksej Pokusevski</v>
      </c>
      <c r="B177">
        <v>-0.61512195121951219</v>
      </c>
      <c r="C177">
        <v>-9.707317073170732E-2</v>
      </c>
      <c r="D177">
        <v>0.18878048780487805</v>
      </c>
      <c r="E177">
        <v>-0.22292682926829263</v>
      </c>
      <c r="F177">
        <v>0.15195121951219515</v>
      </c>
      <c r="G177">
        <v>-0.19</v>
      </c>
      <c r="H177">
        <v>-1.2739024390243903</v>
      </c>
      <c r="I177">
        <v>1.0309756097560976</v>
      </c>
      <c r="J177">
        <v>-1.0636585365853659</v>
      </c>
      <c r="K177">
        <v>-1.99390243902439</v>
      </c>
      <c r="L177">
        <v>-1.027317073170732</v>
      </c>
      <c r="M177">
        <v>-1.9009756097560975</v>
      </c>
      <c r="N177">
        <v>-2.0909756097560979</v>
      </c>
      <c r="O177">
        <v>-3.1219512195121952</v>
      </c>
      <c r="T177">
        <v>-4.0491056910569103</v>
      </c>
      <c r="U177">
        <v>-4.5367073170731702</v>
      </c>
      <c r="V177">
        <v>-3.1470731707317068</v>
      </c>
      <c r="W177">
        <v>-3.4302439024390239</v>
      </c>
      <c r="X177">
        <v>-3.1219512195121952</v>
      </c>
      <c r="Y177">
        <f t="shared" si="11"/>
        <v>-1.9684552845528458</v>
      </c>
      <c r="Z177">
        <f t="shared" si="12"/>
        <v>-2.1110975609756091</v>
      </c>
      <c r="AA177">
        <f t="shared" si="13"/>
        <v>-1.3126829268292679</v>
      </c>
      <c r="AB177">
        <f t="shared" si="14"/>
        <v>-1.5378048780487799</v>
      </c>
      <c r="AC177">
        <f t="shared" si="15"/>
        <v>-1.0152845528455288</v>
      </c>
    </row>
    <row r="178" spans="1:29" x14ac:dyDescent="0.3">
      <c r="A178" t="str">
        <v>Victor Oladipo</v>
      </c>
      <c r="B178">
        <v>-0.82398373983739848</v>
      </c>
      <c r="C178">
        <v>-0.2098780487804878</v>
      </c>
      <c r="D178">
        <v>-0.44983739837398362</v>
      </c>
      <c r="E178">
        <v>-0.49930894308943075</v>
      </c>
      <c r="F178">
        <v>-1.1149999999999998</v>
      </c>
      <c r="G178">
        <v>-0.15341463414634143</v>
      </c>
      <c r="H178">
        <v>-0.38654471544715441</v>
      </c>
      <c r="I178">
        <v>-0.89873983739837393</v>
      </c>
      <c r="J178">
        <v>0.27772357723577223</v>
      </c>
      <c r="K178">
        <v>-4.0491056910569103</v>
      </c>
      <c r="L178">
        <v>-4.5367073170731702</v>
      </c>
      <c r="M178">
        <v>-4.1055691056910568</v>
      </c>
      <c r="N178">
        <v>-4.2589837398373982</v>
      </c>
      <c r="O178">
        <v>-3.3602439024390245</v>
      </c>
      <c r="T178">
        <v>-4.1713414634146346</v>
      </c>
      <c r="U178">
        <v>-4.5414634146341459</v>
      </c>
      <c r="V178">
        <v>-3.2051219512195113</v>
      </c>
      <c r="W178">
        <v>-3.6707317073170724</v>
      </c>
      <c r="X178">
        <v>-3.3602439024390245</v>
      </c>
      <c r="Y178">
        <f t="shared" si="11"/>
        <v>-2.0906910569105701</v>
      </c>
      <c r="Z178">
        <f t="shared" si="12"/>
        <v>-2.1158536585365848</v>
      </c>
      <c r="AA178">
        <f t="shared" si="13"/>
        <v>-1.3707317073170724</v>
      </c>
      <c r="AB178">
        <f t="shared" si="14"/>
        <v>-1.7782926829268284</v>
      </c>
      <c r="AC178">
        <f t="shared" si="15"/>
        <v>-1.253577235772358</v>
      </c>
    </row>
    <row r="179" spans="1:29" x14ac:dyDescent="0.3">
      <c r="A179" t="str">
        <v>Nicolas Claxton</v>
      </c>
      <c r="B179">
        <v>1.6497560975609755</v>
      </c>
      <c r="C179">
        <v>-2.5941463414634143</v>
      </c>
      <c r="D179">
        <v>-1.8779268292682925</v>
      </c>
      <c r="E179">
        <v>-1.109390243902439</v>
      </c>
      <c r="F179">
        <v>0.10682926829268294</v>
      </c>
      <c r="G179">
        <v>-1.032560975609756</v>
      </c>
      <c r="H179">
        <v>-0.50292682926829269</v>
      </c>
      <c r="I179">
        <v>1.8219512195121952</v>
      </c>
      <c r="J179">
        <v>1.2140243902439025</v>
      </c>
      <c r="K179">
        <v>0.26975609756097585</v>
      </c>
      <c r="L179">
        <v>-3.5384146341463403</v>
      </c>
      <c r="M179">
        <v>-1.2918292682926822</v>
      </c>
      <c r="N179">
        <v>-2.324390243902438</v>
      </c>
      <c r="O179">
        <v>-4.1463414634146334</v>
      </c>
      <c r="T179">
        <v>-4.3804878048780482</v>
      </c>
      <c r="U179">
        <v>-4.5956097560975602</v>
      </c>
      <c r="V179">
        <v>-4.1055691056910568</v>
      </c>
      <c r="W179">
        <v>-4.2589837398373982</v>
      </c>
      <c r="X179">
        <v>-4.1463414634146334</v>
      </c>
      <c r="Y179">
        <f t="shared" si="11"/>
        <v>-2.2998373983739837</v>
      </c>
      <c r="Z179">
        <f t="shared" si="12"/>
        <v>-2.169999999999999</v>
      </c>
      <c r="AA179">
        <f t="shared" si="13"/>
        <v>-2.2711788617886182</v>
      </c>
      <c r="AB179">
        <f t="shared" si="14"/>
        <v>-2.3665447154471542</v>
      </c>
      <c r="AC179">
        <f t="shared" si="15"/>
        <v>-2.0396747967479669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027-C767-4FBE-8B02-459A9E25DDEB}">
  <dimension ref="A1:GS222"/>
  <sheetViews>
    <sheetView workbookViewId="0">
      <selection activeCell="B1" sqref="B1"/>
    </sheetView>
  </sheetViews>
  <sheetFormatPr defaultRowHeight="14.4" x14ac:dyDescent="0.3"/>
  <sheetData>
    <row r="1" spans="1:201" x14ac:dyDescent="0.3">
      <c r="A1" t="str">
        <f>raw!O2</f>
        <v>Punt</v>
      </c>
      <c r="B1">
        <f>raw!O3</f>
        <v>12.270934959349592</v>
      </c>
      <c r="C1">
        <f>raw!O4</f>
        <v>10.150609756097559</v>
      </c>
      <c r="D1">
        <f>raw!O5</f>
        <v>8.4251626016260168</v>
      </c>
      <c r="E1">
        <f>raw!O6</f>
        <v>6.2302439024390237</v>
      </c>
      <c r="F1">
        <f>raw!O7</f>
        <v>8.8282926829268291</v>
      </c>
      <c r="G1">
        <f>raw!O8</f>
        <v>5.7822764227642276</v>
      </c>
      <c r="H1">
        <f>raw!O9</f>
        <v>7.2699999999999978</v>
      </c>
      <c r="I1">
        <f>raw!O10</f>
        <v>6.8965853658536593</v>
      </c>
      <c r="J1">
        <f>raw!O11</f>
        <v>3.7319105691056915</v>
      </c>
      <c r="K1">
        <f>raw!O12</f>
        <v>2.6306097560975608</v>
      </c>
      <c r="L1">
        <f>raw!O13</f>
        <v>4.1159349593495929</v>
      </c>
      <c r="M1">
        <f>raw!O14</f>
        <v>4.8682926829268292</v>
      </c>
      <c r="N1">
        <f>raw!O15</f>
        <v>5.7799999999999994</v>
      </c>
      <c r="O1">
        <f>raw!O16</f>
        <v>4.7279674796747972</v>
      </c>
      <c r="P1">
        <f>raw!O17</f>
        <v>5.5040650406504055</v>
      </c>
      <c r="Q1">
        <f>raw!O18</f>
        <v>4.6331707317073176</v>
      </c>
      <c r="R1">
        <f>raw!O19</f>
        <v>3.6569512195121949</v>
      </c>
      <c r="S1">
        <f>raw!O20</f>
        <v>2.2710569105691061</v>
      </c>
      <c r="T1">
        <f>raw!O21</f>
        <v>1.6426016260162601</v>
      </c>
      <c r="U1">
        <f>raw!O22</f>
        <v>3.8721951219512203</v>
      </c>
      <c r="V1">
        <f>raw!O23</f>
        <v>-0.87560975609756098</v>
      </c>
      <c r="W1">
        <f>raw!O24</f>
        <v>4.9380487804878053</v>
      </c>
      <c r="X1">
        <f>raw!O25</f>
        <v>1.4534146341463414</v>
      </c>
      <c r="Y1">
        <f>raw!O26</f>
        <v>-0.13756097560975611</v>
      </c>
      <c r="Z1">
        <f>raw!O27</f>
        <v>4.0240650406504059</v>
      </c>
      <c r="AA1">
        <f>raw!O28</f>
        <v>1.0705691056910578</v>
      </c>
      <c r="AB1">
        <f>raw!O29</f>
        <v>4.036260162601625</v>
      </c>
      <c r="AC1">
        <f>raw!O30</f>
        <v>2.857560975609756</v>
      </c>
      <c r="AD1">
        <f>raw!O31</f>
        <v>3.4414634146341463</v>
      </c>
      <c r="AE1">
        <f>raw!O32</f>
        <v>4.2572357723577223</v>
      </c>
      <c r="AF1">
        <f>raw!O33</f>
        <v>3.911544715447155</v>
      </c>
      <c r="AG1">
        <f>raw!O34</f>
        <v>5.0086991869918709</v>
      </c>
      <c r="AH1">
        <f>raw!O35</f>
        <v>0.18504065040650419</v>
      </c>
      <c r="AI1">
        <f>raw!O36</f>
        <v>3.2495934959349593</v>
      </c>
      <c r="AJ1">
        <f>raw!O37</f>
        <v>3.8156097560975608</v>
      </c>
      <c r="AK1">
        <f>raw!O38</f>
        <v>2.6833333333333336</v>
      </c>
      <c r="AL1">
        <f>raw!O39</f>
        <v>3.3392682926829256</v>
      </c>
      <c r="AM1">
        <f>raw!O40</f>
        <v>3.5469918699186991</v>
      </c>
      <c r="AN1">
        <f>raw!O41</f>
        <v>3.6475609756097565</v>
      </c>
      <c r="AO1">
        <f>raw!O42</f>
        <v>3.3934959349593496</v>
      </c>
      <c r="AP1">
        <f>raw!O43</f>
        <v>3.2016260162601626</v>
      </c>
      <c r="AQ1">
        <f>raw!O44</f>
        <v>3.8156097560975613</v>
      </c>
      <c r="AR1">
        <f>raw!O45</f>
        <v>2.7565853658536588</v>
      </c>
      <c r="AS1">
        <f>raw!O46</f>
        <v>1.9581300813008131</v>
      </c>
      <c r="AT1">
        <f>raw!O47</f>
        <v>2.8739837398373989</v>
      </c>
      <c r="AU1">
        <f>raw!O48</f>
        <v>3.2742276422764225</v>
      </c>
      <c r="AV1">
        <f>raw!O49</f>
        <v>4.2766666666666673</v>
      </c>
      <c r="AW1">
        <f>raw!O50</f>
        <v>3.9611382113821145</v>
      </c>
      <c r="AX1">
        <f>raw!O51</f>
        <v>-0.31788617886178827</v>
      </c>
      <c r="AY1">
        <f>raw!O52</f>
        <v>2.9954471544715453</v>
      </c>
      <c r="AZ1">
        <f>raw!O53</f>
        <v>3.6497967479674802</v>
      </c>
      <c r="BA1">
        <f>raw!O54</f>
        <v>2.8728455284552847</v>
      </c>
      <c r="BB1">
        <f>raw!O55</f>
        <v>1.3116260162601625</v>
      </c>
      <c r="BC1">
        <f>raw!O56</f>
        <v>2.2429268292682925</v>
      </c>
      <c r="BD1">
        <f>raw!O57</f>
        <v>2.8256910569105691</v>
      </c>
      <c r="BE1">
        <f>raw!O58</f>
        <v>3.4234146341463423</v>
      </c>
      <c r="BF1">
        <f>raw!O59</f>
        <v>4.5609756097561016E-2</v>
      </c>
      <c r="BG1">
        <f>raw!O60</f>
        <v>1.5184146341463414</v>
      </c>
      <c r="BH1">
        <f>raw!O61</f>
        <v>2.8387804878048781</v>
      </c>
      <c r="BI1">
        <f>raw!O62</f>
        <v>2.6536991869918696</v>
      </c>
      <c r="BJ1">
        <f>raw!O63</f>
        <v>2.1300813008129998E-2</v>
      </c>
      <c r="BK1">
        <f>raw!O64</f>
        <v>1.2673170731707315</v>
      </c>
      <c r="BL1">
        <f>raw!O65</f>
        <v>1.5713821138211381</v>
      </c>
      <c r="BM1">
        <f>raw!O66</f>
        <v>-0.49186991869918661</v>
      </c>
      <c r="BN1">
        <f>raw!O67</f>
        <v>-1.3658536585365866E-2</v>
      </c>
      <c r="BO1">
        <f>raw!O68</f>
        <v>1.2061788617886182</v>
      </c>
      <c r="BP1">
        <f>raw!O69</f>
        <v>-0.80443089430894288</v>
      </c>
      <c r="BQ1">
        <f>raw!O70</f>
        <v>1.9615853658536588</v>
      </c>
      <c r="BR1">
        <f>raw!O71</f>
        <v>0.72008130081300836</v>
      </c>
      <c r="BS1">
        <f>raw!O72</f>
        <v>1.8258536585365852</v>
      </c>
      <c r="BT1">
        <f>raw!O73</f>
        <v>2.2134959349593499</v>
      </c>
      <c r="BU1">
        <f>raw!O74</f>
        <v>-2.5475609756097555</v>
      </c>
      <c r="BV1">
        <f>raw!O75</f>
        <v>1.1774390243902439</v>
      </c>
      <c r="BW1">
        <f>raw!O76</f>
        <v>-0.45475609756097546</v>
      </c>
      <c r="BX1">
        <f>raw!O77</f>
        <v>-1.8813008130081297</v>
      </c>
      <c r="BY1">
        <f>raw!O78</f>
        <v>-0.56666666666666676</v>
      </c>
      <c r="BZ1">
        <f>raw!O79</f>
        <v>-0.173170731707317</v>
      </c>
      <c r="CA1">
        <f>raw!O80</f>
        <v>2.3697560975609755</v>
      </c>
      <c r="CB1">
        <f>raw!O81</f>
        <v>1.5434959349593496</v>
      </c>
      <c r="CC1">
        <f>raw!O82</f>
        <v>-0.25707317073170732</v>
      </c>
      <c r="CD1">
        <f>raw!O83</f>
        <v>1.7242276422764231</v>
      </c>
      <c r="CE1">
        <f>raw!O84</f>
        <v>-2.3704878048780493</v>
      </c>
      <c r="CF1">
        <f>raw!O85</f>
        <v>-2.2869512195121948</v>
      </c>
      <c r="CG1">
        <f>raw!O86</f>
        <v>1.6923577235772358</v>
      </c>
      <c r="CH1">
        <f>raw!O87</f>
        <v>1.7007317073170733</v>
      </c>
      <c r="CI1">
        <f>raw!O88</f>
        <v>0.86365853658536584</v>
      </c>
      <c r="CJ1">
        <f>raw!O89</f>
        <v>1.7110975609756109</v>
      </c>
      <c r="CK1">
        <f>raw!O90</f>
        <v>0.8446341463414635</v>
      </c>
      <c r="CL1">
        <f>raw!O91</f>
        <v>1.4136585365853656</v>
      </c>
      <c r="CM1">
        <f>raw!O92</f>
        <v>1.7258536585365851</v>
      </c>
      <c r="CN1">
        <f>raw!O93</f>
        <v>0.33235772357723581</v>
      </c>
      <c r="CO1">
        <f>raw!O94</f>
        <v>1.1482926829268287</v>
      </c>
      <c r="CP1">
        <f>raw!O95</f>
        <v>1.5795121951219508</v>
      </c>
      <c r="CQ1">
        <f>raw!O96</f>
        <v>0.69951219512195129</v>
      </c>
      <c r="CR1">
        <f>raw!O97</f>
        <v>1.7230081300813005</v>
      </c>
      <c r="CS1">
        <f>raw!O98</f>
        <v>1.0848780487804874</v>
      </c>
      <c r="CT1">
        <f>raw!O99</f>
        <v>0.35808943089430895</v>
      </c>
      <c r="CU1">
        <f>raw!O100</f>
        <v>0.45463414634146371</v>
      </c>
      <c r="CV1">
        <f>raw!O101</f>
        <v>0.82650406504065077</v>
      </c>
      <c r="CW1">
        <f>raw!O102</f>
        <v>1.5466260162601631</v>
      </c>
      <c r="CX1">
        <f>raw!O103</f>
        <v>-5.0731707317073327E-2</v>
      </c>
      <c r="CY1">
        <f>raw!O104</f>
        <v>-1.3668292682926824</v>
      </c>
      <c r="CZ1">
        <f>raw!O105</f>
        <v>-2.6071544715447157</v>
      </c>
      <c r="DA1">
        <f>raw!O106</f>
        <v>-1.3793495934959346</v>
      </c>
      <c r="DB1">
        <f>raw!O107</f>
        <v>-0.12162601626016267</v>
      </c>
      <c r="DC1">
        <f>raw!O108</f>
        <v>-1.2729268292682931</v>
      </c>
      <c r="DD1">
        <f>raw!O109</f>
        <v>0.93292682926829307</v>
      </c>
      <c r="DE1">
        <f>raw!O110</f>
        <v>1.1070731707317083</v>
      </c>
      <c r="DF1">
        <f>raw!O111</f>
        <v>0.13121951219512229</v>
      </c>
      <c r="DG1">
        <f>raw!O112</f>
        <v>0.71121951219512125</v>
      </c>
      <c r="DH1">
        <f>raw!O113</f>
        <v>-1.0126829268292685</v>
      </c>
      <c r="DI1">
        <f>raw!O114</f>
        <v>-0.48455284552845423</v>
      </c>
      <c r="DJ1">
        <f>raw!O115</f>
        <v>-0.74861788617886194</v>
      </c>
      <c r="DK1">
        <f>raw!O116</f>
        <v>-3.1157723577235772</v>
      </c>
      <c r="DL1">
        <f>raw!O117</f>
        <v>0.19414634146341472</v>
      </c>
      <c r="DM1">
        <f>raw!O118</f>
        <v>-0.60560975609756096</v>
      </c>
      <c r="DN1">
        <f>raw!O119</f>
        <v>0.5943089430894315</v>
      </c>
      <c r="DO1">
        <f>raw!O120</f>
        <v>-2.7495121951219508</v>
      </c>
      <c r="DP1">
        <f>raw!O121</f>
        <v>-0.6963414634146341</v>
      </c>
      <c r="DQ1">
        <f>raw!O122</f>
        <v>-2.9041463414634152</v>
      </c>
      <c r="DR1">
        <f>raw!O123</f>
        <v>-1.3717073170731706</v>
      </c>
      <c r="DS1">
        <f>raw!O124</f>
        <v>-2.5131707317073175</v>
      </c>
      <c r="DT1">
        <f>raw!O125</f>
        <v>-0.30634146341463375</v>
      </c>
      <c r="DU1">
        <f>raw!O126</f>
        <v>-0.24300813008130073</v>
      </c>
      <c r="DV1">
        <f>raw!O127</f>
        <v>-1.6109756097560979</v>
      </c>
      <c r="DW1">
        <f>raw!O128</f>
        <v>-1.3239024390243903</v>
      </c>
      <c r="DX1">
        <f>raw!O129</f>
        <v>-0.62601626016260137</v>
      </c>
      <c r="DY1">
        <f>raw!O130</f>
        <v>0.19780487804878061</v>
      </c>
      <c r="DZ1">
        <f>raw!O131</f>
        <v>-0.70211382113821119</v>
      </c>
      <c r="EA1">
        <f>raw!O132</f>
        <v>-0.49499999999999988</v>
      </c>
      <c r="EB1">
        <f>raw!O133</f>
        <v>0.30910569105691021</v>
      </c>
      <c r="EC1">
        <f>raw!O134</f>
        <v>0.2695934959349594</v>
      </c>
      <c r="ED1">
        <f>raw!O135</f>
        <v>-0.2410162601626018</v>
      </c>
      <c r="EE1">
        <f>raw!O136</f>
        <v>-4.9756097560975765E-2</v>
      </c>
      <c r="EF1">
        <f>raw!O137</f>
        <v>-2.3492682926829271</v>
      </c>
      <c r="EG1">
        <f>raw!O138</f>
        <v>-0.25426829268292694</v>
      </c>
      <c r="EH1">
        <f>raw!O139</f>
        <v>-0.59077235772357728</v>
      </c>
      <c r="EI1">
        <f>raw!O140</f>
        <v>-0.61658536585365853</v>
      </c>
      <c r="EJ1">
        <f>raw!O141</f>
        <v>-1.015650406504065</v>
      </c>
      <c r="EK1">
        <f>raw!O142</f>
        <v>-0.24463414634146352</v>
      </c>
      <c r="EL1">
        <f>raw!O143</f>
        <v>-2.0269918699186986</v>
      </c>
      <c r="EM1">
        <f>raw!O144</f>
        <v>-0.88658536585365832</v>
      </c>
      <c r="EN1">
        <f>raw!O145</f>
        <v>-2.7282926829268286</v>
      </c>
      <c r="EO1">
        <f>raw!O146</f>
        <v>-0.62292682926829279</v>
      </c>
      <c r="EP1">
        <f>raw!O147</f>
        <v>-2.9807317073170729</v>
      </c>
      <c r="EQ1">
        <f>raw!O148</f>
        <v>-0.67414634146341457</v>
      </c>
      <c r="ER1">
        <f>raw!O149</f>
        <v>-1.1674390243902442</v>
      </c>
      <c r="ES1">
        <f>raw!O150</f>
        <v>-1.20130081300813</v>
      </c>
      <c r="ET1">
        <f>raw!O151</f>
        <v>-1.3241463414634147</v>
      </c>
      <c r="EU1">
        <f>raw!O152</f>
        <v>-0.35390243902439034</v>
      </c>
      <c r="EV1">
        <f>raw!O153</f>
        <v>-0.51304878048780489</v>
      </c>
      <c r="EW1">
        <f>raw!O154</f>
        <v>-0.7795121951219508</v>
      </c>
      <c r="EX1">
        <f>raw!O155</f>
        <v>-2.1707317073170733</v>
      </c>
      <c r="EY1">
        <f>raw!O156</f>
        <v>-1.2712195121951222</v>
      </c>
      <c r="EZ1">
        <f>raw!O157</f>
        <v>-1.0674796747967481</v>
      </c>
      <c r="FA1">
        <f>raw!O158</f>
        <v>-3.78861788617883E-2</v>
      </c>
      <c r="FB1">
        <f>raw!O159</f>
        <v>-1.1884146341463415</v>
      </c>
      <c r="FC1">
        <f>raw!O160</f>
        <v>-2.6552845528455284</v>
      </c>
      <c r="FD1">
        <f>raw!O161</f>
        <v>-0.56666666666666654</v>
      </c>
      <c r="FE1">
        <f>raw!O162</f>
        <v>-0.7566666666666666</v>
      </c>
      <c r="FF1">
        <f>raw!O163</f>
        <v>-3.3602439024390245</v>
      </c>
      <c r="FG1">
        <f>raw!O164</f>
        <v>-2.38</v>
      </c>
      <c r="FH1">
        <f>raw!O165</f>
        <v>-0.76292682926829214</v>
      </c>
      <c r="FI1">
        <f>raw!O166</f>
        <v>-1.2480487804878047</v>
      </c>
      <c r="FJ1">
        <f>raw!O167</f>
        <v>-1.3336585365853657</v>
      </c>
      <c r="FK1">
        <f>raw!O168</f>
        <v>-1.746991869918699</v>
      </c>
      <c r="FL1">
        <f>raw!O169</f>
        <v>-1.4151219512195123</v>
      </c>
      <c r="FM1">
        <f>raw!O170</f>
        <v>-0.99609756097560997</v>
      </c>
      <c r="FN1">
        <f>raw!O171</f>
        <v>-3.1219512195121952</v>
      </c>
      <c r="FO1">
        <f>raw!O172</f>
        <v>-4.1463414634146334</v>
      </c>
      <c r="FP1">
        <f>raw!O173</f>
        <v>-2.2943902439024391</v>
      </c>
      <c r="FQ1">
        <f>raw!O174</f>
        <v>-1.2176829268292682</v>
      </c>
      <c r="FR1">
        <f>raw!O175</f>
        <v>-2.4842276422764225</v>
      </c>
      <c r="FS1">
        <f>raw!O176</f>
        <v>-2.1066666666666665</v>
      </c>
      <c r="FT1">
        <f>raw!O177</f>
        <v>-1.5471544715447154</v>
      </c>
      <c r="FU1">
        <f>raw!O178</f>
        <v>-2.1915447154471543</v>
      </c>
      <c r="FV1">
        <f>raw!O179</f>
        <v>-2.6097560975609757</v>
      </c>
      <c r="FW1">
        <f>raw!O180</f>
        <v>0</v>
      </c>
      <c r="FX1">
        <f>raw!O181</f>
        <v>0</v>
      </c>
      <c r="FY1">
        <f>raw!O182</f>
        <v>0</v>
      </c>
      <c r="FZ1">
        <f>raw!O183</f>
        <v>0</v>
      </c>
      <c r="GA1">
        <f>raw!O184</f>
        <v>0</v>
      </c>
      <c r="GB1">
        <f>raw!O185</f>
        <v>0</v>
      </c>
      <c r="GC1">
        <f>raw!O186</f>
        <v>0</v>
      </c>
      <c r="GD1">
        <f>raw!O187</f>
        <v>0</v>
      </c>
      <c r="GE1">
        <f>raw!O188</f>
        <v>0</v>
      </c>
      <c r="GF1">
        <f>raw!O189</f>
        <v>0</v>
      </c>
      <c r="GG1">
        <f>raw!O190</f>
        <v>0</v>
      </c>
      <c r="GH1">
        <f>raw!O191</f>
        <v>0</v>
      </c>
      <c r="GI1">
        <f>raw!O192</f>
        <v>0</v>
      </c>
      <c r="GJ1">
        <f>raw!O193</f>
        <v>0</v>
      </c>
      <c r="GK1">
        <f>raw!O194</f>
        <v>0</v>
      </c>
      <c r="GL1">
        <f>raw!O195</f>
        <v>0</v>
      </c>
      <c r="GM1">
        <f>raw!O196</f>
        <v>0</v>
      </c>
      <c r="GN1">
        <f>raw!O197</f>
        <v>0</v>
      </c>
      <c r="GO1">
        <f>raw!O198</f>
        <v>0</v>
      </c>
      <c r="GP1">
        <f>raw!O199</f>
        <v>0</v>
      </c>
      <c r="GQ1">
        <f>raw!O200</f>
        <v>0</v>
      </c>
      <c r="GR1">
        <f>raw!O201</f>
        <v>0</v>
      </c>
      <c r="GS1">
        <f>raw!O202</f>
        <v>0</v>
      </c>
    </row>
    <row r="2" spans="1:201" x14ac:dyDescent="0.3">
      <c r="A2" t="str">
        <f>raw!N2</f>
        <v>Normal</v>
      </c>
      <c r="B2">
        <f>raw!N3</f>
        <v>12.671585365853657</v>
      </c>
      <c r="C2">
        <f>raw!N4</f>
        <v>9.0971951219512182</v>
      </c>
      <c r="D2">
        <f>raw!N5</f>
        <v>8.8895121951219522</v>
      </c>
      <c r="E2">
        <f>raw!N6</f>
        <v>7.618048780487805</v>
      </c>
      <c r="F2">
        <f>raw!N7</f>
        <v>8.2121951219512201</v>
      </c>
      <c r="G2">
        <f>raw!N8</f>
        <v>7.3707317073170735</v>
      </c>
      <c r="H2">
        <f>raw!N9</f>
        <v>6.8909756097560955</v>
      </c>
      <c r="I2">
        <f>raw!N10</f>
        <v>6.7487804878048783</v>
      </c>
      <c r="J2">
        <f>raw!N11</f>
        <v>5.2654471544715449</v>
      </c>
      <c r="K2">
        <f>raw!N12</f>
        <v>5.5693902439024399</v>
      </c>
      <c r="L2">
        <f>raw!N13</f>
        <v>5.4968292682926823</v>
      </c>
      <c r="M2">
        <f>raw!N14</f>
        <v>5.0336585365853654</v>
      </c>
      <c r="N2">
        <f>raw!N15</f>
        <v>5.409756097560976</v>
      </c>
      <c r="O2">
        <f>raw!N16</f>
        <v>4.4090243902439026</v>
      </c>
      <c r="P2">
        <f>raw!N17</f>
        <v>4.8380487804878038</v>
      </c>
      <c r="Q2">
        <f>raw!N18</f>
        <v>5.1975609756097567</v>
      </c>
      <c r="R2">
        <f>raw!N19</f>
        <v>4.2769512195121946</v>
      </c>
      <c r="S2">
        <f>raw!N20</f>
        <v>4.6941463414634148</v>
      </c>
      <c r="T2">
        <f>raw!N21</f>
        <v>3.3165853658536584</v>
      </c>
      <c r="U2">
        <f>raw!N22</f>
        <v>4.8365853658536597</v>
      </c>
      <c r="V2">
        <f>raw!N23</f>
        <v>4.4159349593495936</v>
      </c>
      <c r="W2">
        <f>raw!N24</f>
        <v>4.2912195121951227</v>
      </c>
      <c r="X2">
        <f>raw!N25</f>
        <v>4.0919512195121941</v>
      </c>
      <c r="Y2">
        <f>raw!N26</f>
        <v>4.6317073170731717</v>
      </c>
      <c r="Z2">
        <f>raw!N27</f>
        <v>4.5272764227642268</v>
      </c>
      <c r="AA2">
        <f>raw!N28</f>
        <v>4.4398373983739852</v>
      </c>
      <c r="AB2">
        <f>raw!N29</f>
        <v>4.0417886178861782</v>
      </c>
      <c r="AC2">
        <f>raw!N30</f>
        <v>4.3585365853658535</v>
      </c>
      <c r="AD2">
        <f>raw!N31</f>
        <v>3.6924390243902439</v>
      </c>
      <c r="AE2">
        <f>raw!N32</f>
        <v>4.1192276422764227</v>
      </c>
      <c r="AF2">
        <f>raw!N33</f>
        <v>3.7060162601626025</v>
      </c>
      <c r="AG2">
        <f>raw!N34</f>
        <v>4.201382113821138</v>
      </c>
      <c r="AH2">
        <f>raw!N35</f>
        <v>3.2515447154471548</v>
      </c>
      <c r="AI2">
        <f>raw!N36</f>
        <v>3.5429268292682923</v>
      </c>
      <c r="AJ2">
        <f>raw!N37</f>
        <v>3.3894308943089428</v>
      </c>
      <c r="AK2">
        <f>raw!N38</f>
        <v>3.6140243902439027</v>
      </c>
      <c r="AL2">
        <f>raw!N39</f>
        <v>3.3841463414634134</v>
      </c>
      <c r="AM2">
        <f>raw!N40</f>
        <v>3.2934959349593491</v>
      </c>
      <c r="AN2">
        <f>raw!N41</f>
        <v>3.3841463414634148</v>
      </c>
      <c r="AO2">
        <f>raw!N42</f>
        <v>3.274308943089431</v>
      </c>
      <c r="AP2">
        <f>raw!N43</f>
        <v>3.2071544715447158</v>
      </c>
      <c r="AQ2">
        <f>raw!N44</f>
        <v>3.1879674796747968</v>
      </c>
      <c r="AR2">
        <f>raw!N45</f>
        <v>2.9885365853658539</v>
      </c>
      <c r="AS2">
        <f>raw!N46</f>
        <v>2.8415853658536587</v>
      </c>
      <c r="AT2">
        <f>raw!N47</f>
        <v>3.6406504065040655</v>
      </c>
      <c r="AU2">
        <f>raw!N48</f>
        <v>3.2813008130081296</v>
      </c>
      <c r="AV2">
        <f>raw!N49</f>
        <v>3.2351219512195128</v>
      </c>
      <c r="AW2">
        <f>raw!N50</f>
        <v>2.9136585365853662</v>
      </c>
      <c r="AX2">
        <f>raw!N51</f>
        <v>3.1197560975609764</v>
      </c>
      <c r="AY2">
        <f>raw!N52</f>
        <v>2.317886178861789</v>
      </c>
      <c r="AZ2">
        <f>raw!N53</f>
        <v>3.0413821138211388</v>
      </c>
      <c r="BA2">
        <f>raw!N54</f>
        <v>2.2141463414634148</v>
      </c>
      <c r="BB2">
        <f>raw!N55</f>
        <v>1.3535772357723577</v>
      </c>
      <c r="BC2">
        <f>raw!N56</f>
        <v>2.2941463414634145</v>
      </c>
      <c r="BD2">
        <f>raw!N57</f>
        <v>1.950081300813008</v>
      </c>
      <c r="BE2">
        <f>raw!N58</f>
        <v>2.6024390243902444</v>
      </c>
      <c r="BF2">
        <f>raw!N59</f>
        <v>2.0943902439024384</v>
      </c>
      <c r="BG2">
        <f>raw!N60</f>
        <v>2.2665853658536586</v>
      </c>
      <c r="BH2">
        <f>raw!N61</f>
        <v>2.4384552845528455</v>
      </c>
      <c r="BI2">
        <f>raw!N62</f>
        <v>2.0182926829268291</v>
      </c>
      <c r="BJ2">
        <f>raw!N63</f>
        <v>2.1955691056910567</v>
      </c>
      <c r="BK2">
        <f>raw!N64</f>
        <v>2.2317073170731705</v>
      </c>
      <c r="BL2">
        <f>raw!N65</f>
        <v>1.5351219512195122</v>
      </c>
      <c r="BM2">
        <f>raw!N66</f>
        <v>1.8832520325203255</v>
      </c>
      <c r="BN2">
        <f>raw!N67</f>
        <v>1.1409756097560977</v>
      </c>
      <c r="BO2">
        <f>raw!N68</f>
        <v>1.7393495934959353</v>
      </c>
      <c r="BP2">
        <f>raw!N69</f>
        <v>1.6361788617886184</v>
      </c>
      <c r="BQ2">
        <f>raw!N70</f>
        <v>1.7656097560975614</v>
      </c>
      <c r="BR2">
        <f>raw!N71</f>
        <v>1.7623577235772356</v>
      </c>
      <c r="BS2">
        <f>raw!N72</f>
        <v>1.1218292682926827</v>
      </c>
      <c r="BT2">
        <f>raw!N73</f>
        <v>1.5474796747967483</v>
      </c>
      <c r="BU2">
        <f>raw!N74</f>
        <v>-3.6707317073170724</v>
      </c>
      <c r="BV2">
        <f>raw!N75</f>
        <v>1.622357723577236</v>
      </c>
      <c r="BW2">
        <f>raw!N76</f>
        <v>1.58349593495935</v>
      </c>
      <c r="BX2">
        <f>raw!N77</f>
        <v>0.32991869918699201</v>
      </c>
      <c r="BY2">
        <f>raw!N78</f>
        <v>1.4527642276422765</v>
      </c>
      <c r="BZ2">
        <f>raw!N79</f>
        <v>1.0100000000000002</v>
      </c>
      <c r="CA2">
        <f>raw!N80</f>
        <v>1.4902439024390244</v>
      </c>
      <c r="CB2">
        <f>raw!N81</f>
        <v>1.4934959349593497</v>
      </c>
      <c r="CC2">
        <f>raw!N82</f>
        <v>1.1238211382113821</v>
      </c>
      <c r="CD2">
        <f>raw!N83</f>
        <v>0.85674796747967497</v>
      </c>
      <c r="CE2">
        <f>raw!N84</f>
        <v>0.70560975609756005</v>
      </c>
      <c r="CF2">
        <f>raw!N85</f>
        <v>-3.4228048780487796</v>
      </c>
      <c r="CG2">
        <f>raw!N86</f>
        <v>1.0685772357723577</v>
      </c>
      <c r="CH2">
        <f>raw!N87</f>
        <v>0.62951219512195133</v>
      </c>
      <c r="CI2">
        <f>raw!N88</f>
        <v>0.63902439024390245</v>
      </c>
      <c r="CJ2">
        <f>raw!N89</f>
        <v>0.86963414634146474</v>
      </c>
      <c r="CK2">
        <f>raw!N90</f>
        <v>0.59146341463414642</v>
      </c>
      <c r="CL2">
        <f>raw!N91</f>
        <v>1.0219512195121949</v>
      </c>
      <c r="CM2">
        <f>raw!N92</f>
        <v>1.0219512195121947</v>
      </c>
      <c r="CN2">
        <f>raw!N93</f>
        <v>0.5280487804878049</v>
      </c>
      <c r="CO2">
        <f>raw!N94</f>
        <v>0.8548373983739832</v>
      </c>
      <c r="CP2">
        <f>raw!N95</f>
        <v>0.91463414634146312</v>
      </c>
      <c r="CQ2">
        <f>raw!N96</f>
        <v>0.65768292682926832</v>
      </c>
      <c r="CR2">
        <f>raw!N97</f>
        <v>0.91569105691056885</v>
      </c>
      <c r="CS2">
        <f>raw!N98</f>
        <v>0.51317073170731664</v>
      </c>
      <c r="CT2">
        <f>raw!N99</f>
        <v>0.82731707317073178</v>
      </c>
      <c r="CU2">
        <f>raw!N100</f>
        <v>0.24902439024390277</v>
      </c>
      <c r="CV2">
        <f>raw!N101</f>
        <v>0.50463414634146375</v>
      </c>
      <c r="CW2">
        <f>raw!N102</f>
        <v>0.59252032520325248</v>
      </c>
      <c r="CX2">
        <f>raw!N103</f>
        <v>2.6178861788617724E-2</v>
      </c>
      <c r="CY2">
        <f>raw!N104</f>
        <v>-1.8897560975609751</v>
      </c>
      <c r="CZ2">
        <f>raw!N105</f>
        <v>-7.5650406504065071E-2</v>
      </c>
      <c r="DA2">
        <f>raw!N106</f>
        <v>0.12731707317073204</v>
      </c>
      <c r="DB2">
        <f>raw!N107</f>
        <v>0.1079674796747967</v>
      </c>
      <c r="DC2">
        <f>raw!N108</f>
        <v>5.9593495934958884E-2</v>
      </c>
      <c r="DD2">
        <f>raw!N109</f>
        <v>7.8943089430894647E-2</v>
      </c>
      <c r="DE2">
        <f>raw!N110</f>
        <v>5.9593495934960189E-2</v>
      </c>
      <c r="DF2">
        <f>raw!N111</f>
        <v>-0.24560975609756075</v>
      </c>
      <c r="DG2">
        <f>raw!N112</f>
        <v>0.18292682926829196</v>
      </c>
      <c r="DH2">
        <f>raw!N113</f>
        <v>-0.44536585365853687</v>
      </c>
      <c r="DI2">
        <f>raw!N114</f>
        <v>-0.49252032520325095</v>
      </c>
      <c r="DJ2">
        <f>raw!N115</f>
        <v>-0.48308943089430922</v>
      </c>
      <c r="DK2">
        <f>raw!N116</f>
        <v>-0.50195121951219501</v>
      </c>
      <c r="DL2">
        <f>raw!N117</f>
        <v>8.5365853658536689E-2</v>
      </c>
      <c r="DM2">
        <f>raw!N118</f>
        <v>0.31268292682926824</v>
      </c>
      <c r="DN2">
        <f>raw!N119</f>
        <v>-8.5528455284552218E-2</v>
      </c>
      <c r="DO2">
        <f>raw!N120</f>
        <v>-0.26719512195121886</v>
      </c>
      <c r="DP2">
        <f>raw!N121</f>
        <v>-0.51195121951219513</v>
      </c>
      <c r="DQ2">
        <f>raw!N122</f>
        <v>-2.9910569105691063</v>
      </c>
      <c r="DR2">
        <f>raw!N123</f>
        <v>-0.7117073170731707</v>
      </c>
      <c r="DS2">
        <f>raw!N124</f>
        <v>-2.0931707317073176</v>
      </c>
      <c r="DT2">
        <f>raw!N125</f>
        <v>-0.77829268292682885</v>
      </c>
      <c r="DU2">
        <f>raw!N126</f>
        <v>-1.1577235772357721</v>
      </c>
      <c r="DV2">
        <f>raw!N127</f>
        <v>-1.0285365853658539</v>
      </c>
      <c r="DW2">
        <f>raw!N128</f>
        <v>-0.99235772357723584</v>
      </c>
      <c r="DX2">
        <f>raw!N129</f>
        <v>-1.0017886178861786</v>
      </c>
      <c r="DY2">
        <f>raw!N130</f>
        <v>-0.87341463414634113</v>
      </c>
      <c r="DZ2">
        <f>raw!N131</f>
        <v>-0.62731707317073138</v>
      </c>
      <c r="EA2">
        <f>raw!N132</f>
        <v>-1.060691056910569</v>
      </c>
      <c r="EB2">
        <f>raw!N133</f>
        <v>-0.47565040650406554</v>
      </c>
      <c r="EC2">
        <f>raw!N134</f>
        <v>-0.31577235772357715</v>
      </c>
      <c r="ED2">
        <f>raw!N135</f>
        <v>-0.68991869918699211</v>
      </c>
      <c r="EE2">
        <f>raw!N136</f>
        <v>-0.62682926829268293</v>
      </c>
      <c r="EF2">
        <f>raw!N137</f>
        <v>-1.4912195121951217</v>
      </c>
      <c r="EG2">
        <f>raw!N138</f>
        <v>-0.87414634146341474</v>
      </c>
      <c r="EH2">
        <f>raw!N139</f>
        <v>-0.74821138211382121</v>
      </c>
      <c r="EI2">
        <f>raw!N140</f>
        <v>-1.2752845528455286</v>
      </c>
      <c r="EJ2">
        <f>raw!N141</f>
        <v>-1.5673170731707318</v>
      </c>
      <c r="EK2">
        <f>raw!N142</f>
        <v>-0.98975609756097571</v>
      </c>
      <c r="EL2">
        <f>raw!N143</f>
        <v>-1.9738211382113813</v>
      </c>
      <c r="EM2">
        <f>raw!N144</f>
        <v>-1.2634146341463413</v>
      </c>
      <c r="EN2">
        <f>raw!N145</f>
        <v>-3.4302439024390239</v>
      </c>
      <c r="EO2">
        <f>raw!N146</f>
        <v>-1.239227642276423</v>
      </c>
      <c r="EP2">
        <f>raw!N147</f>
        <v>-2.3782926829268289</v>
      </c>
      <c r="EQ2">
        <f>raw!N148</f>
        <v>-1.1866666666666668</v>
      </c>
      <c r="ER2">
        <f>raw!N149</f>
        <v>-1.2583333333333335</v>
      </c>
      <c r="ES2">
        <f>raw!N150</f>
        <v>-1.4733333333333334</v>
      </c>
      <c r="ET2">
        <f>raw!N151</f>
        <v>-1.4251219512195124</v>
      </c>
      <c r="EU2">
        <f>raw!N152</f>
        <v>-1.4251219512195124</v>
      </c>
      <c r="EV2">
        <f>raw!N153</f>
        <v>-1.0979674796747969</v>
      </c>
      <c r="EW2">
        <f>raw!N154</f>
        <v>-1.1691056910569102</v>
      </c>
      <c r="EX2">
        <f>raw!N155</f>
        <v>-1.4917073170731709</v>
      </c>
      <c r="EY2">
        <f>raw!N156</f>
        <v>-2.219674796747968</v>
      </c>
      <c r="EZ2">
        <f>raw!N157</f>
        <v>-1.4744715447154475</v>
      </c>
      <c r="FA2">
        <f>raw!N158</f>
        <v>-1.0616260162601623</v>
      </c>
      <c r="FB2">
        <f>raw!N159</f>
        <v>-1.892439024390244</v>
      </c>
      <c r="FC2">
        <f>raw!N160</f>
        <v>-2.3926829268292682</v>
      </c>
      <c r="FD2">
        <f>raw!N161</f>
        <v>-1.44</v>
      </c>
      <c r="FE2">
        <f>raw!N162</f>
        <v>-1.6977642276422762</v>
      </c>
      <c r="FF2">
        <f>raw!N163</f>
        <v>-4.2589837398373982</v>
      </c>
      <c r="FG2">
        <f>raw!N164</f>
        <v>-1.8246341463414635</v>
      </c>
      <c r="FH2">
        <f>raw!N165</f>
        <v>-1.8626829268292675</v>
      </c>
      <c r="FI2">
        <f>raw!N166</f>
        <v>-1.9102439024390241</v>
      </c>
      <c r="FJ2">
        <f>raw!N167</f>
        <v>-1.9292682926829268</v>
      </c>
      <c r="FK2">
        <f>raw!N168</f>
        <v>-1.7205691056910568</v>
      </c>
      <c r="FL2">
        <f>raw!N169</f>
        <v>-1.4747967479674797</v>
      </c>
      <c r="FM2">
        <f>raw!N170</f>
        <v>-1.8375609756097564</v>
      </c>
      <c r="FN2">
        <f>raw!N171</f>
        <v>-2.0909756097560979</v>
      </c>
      <c r="FO2">
        <f>raw!N172</f>
        <v>-2.324390243902438</v>
      </c>
      <c r="FP2">
        <f>raw!N173</f>
        <v>-2.1956097560975611</v>
      </c>
      <c r="FQ2">
        <f>raw!N174</f>
        <v>-1.9917073170731703</v>
      </c>
      <c r="FR2">
        <f>raw!N175</f>
        <v>-2.7669105691056908</v>
      </c>
      <c r="FS2">
        <f>raw!N176</f>
        <v>-2.3504065040650404</v>
      </c>
      <c r="FT2">
        <f>raw!N177</f>
        <v>-2.107642276422764</v>
      </c>
      <c r="FU2">
        <f>raw!N178</f>
        <v>-2.397560975609756</v>
      </c>
      <c r="FV2">
        <f>raw!N179</f>
        <v>-2.9299186991869917</v>
      </c>
      <c r="FW2">
        <f>raw!N180</f>
        <v>0</v>
      </c>
      <c r="FX2">
        <f>raw!N181</f>
        <v>0</v>
      </c>
      <c r="FY2">
        <f>raw!N182</f>
        <v>0</v>
      </c>
      <c r="FZ2">
        <f>raw!N183</f>
        <v>0</v>
      </c>
      <c r="GA2">
        <f>raw!N184</f>
        <v>0</v>
      </c>
      <c r="GB2">
        <f>raw!N185</f>
        <v>0</v>
      </c>
      <c r="GC2">
        <f>raw!N186</f>
        <v>0</v>
      </c>
      <c r="GD2">
        <f>raw!N187</f>
        <v>0</v>
      </c>
      <c r="GE2">
        <f>raw!N188</f>
        <v>0</v>
      </c>
      <c r="GF2">
        <f>raw!N189</f>
        <v>0</v>
      </c>
      <c r="GG2">
        <f>raw!N190</f>
        <v>0</v>
      </c>
      <c r="GH2">
        <f>raw!N191</f>
        <v>0</v>
      </c>
      <c r="GI2">
        <f>raw!N192</f>
        <v>0</v>
      </c>
      <c r="GJ2">
        <f>raw!N193</f>
        <v>0</v>
      </c>
      <c r="GK2">
        <f>raw!N194</f>
        <v>0</v>
      </c>
      <c r="GL2">
        <f>raw!N195</f>
        <v>0</v>
      </c>
      <c r="GM2">
        <f>raw!N196</f>
        <v>0</v>
      </c>
      <c r="GN2">
        <f>raw!N197</f>
        <v>0</v>
      </c>
      <c r="GO2">
        <f>raw!N198</f>
        <v>0</v>
      </c>
      <c r="GP2">
        <f>raw!N199</f>
        <v>0</v>
      </c>
      <c r="GQ2">
        <f>raw!N200</f>
        <v>0</v>
      </c>
      <c r="GR2">
        <f>raw!N201</f>
        <v>0</v>
      </c>
      <c r="GS2">
        <f>raw!N202</f>
        <v>0</v>
      </c>
    </row>
    <row r="3" spans="1:201" x14ac:dyDescent="0.3">
      <c r="A3" t="str">
        <f>raw!M2</f>
        <v>PAst</v>
      </c>
      <c r="B3">
        <f>raw!M3</f>
        <v>9.9878455284552832</v>
      </c>
      <c r="C3">
        <f>raw!M4</f>
        <v>7.6240243902439007</v>
      </c>
      <c r="D3">
        <f>raw!M5</f>
        <v>4.9212601626016257</v>
      </c>
      <c r="E3">
        <f>raw!M6</f>
        <v>6.6242276422764226</v>
      </c>
      <c r="F3">
        <f>raw!M7</f>
        <v>5.8931707317073174</v>
      </c>
      <c r="G3">
        <f>raw!M8</f>
        <v>6.5684552845528454</v>
      </c>
      <c r="H3">
        <f>raw!M9</f>
        <v>5.3792682926829265</v>
      </c>
      <c r="I3">
        <f>raw!M10</f>
        <v>5.8248780487804881</v>
      </c>
      <c r="J3">
        <f>raw!M11</f>
        <v>5.4858536585365867</v>
      </c>
      <c r="K3">
        <f>raw!M12</f>
        <v>6.0836178861788621</v>
      </c>
      <c r="L3">
        <f>raw!M13</f>
        <v>3.9470731707317066</v>
      </c>
      <c r="M3">
        <f>raw!M14</f>
        <v>3.5019512195121951</v>
      </c>
      <c r="N3">
        <f>raw!M15</f>
        <v>4.1212195121951218</v>
      </c>
      <c r="O3">
        <f>raw!M16</f>
        <v>3.279634146341464</v>
      </c>
      <c r="P3">
        <f>raw!M17</f>
        <v>4.1413008130081295</v>
      </c>
      <c r="Q3">
        <f>raw!M18</f>
        <v>5.1712195121951217</v>
      </c>
      <c r="R3">
        <f>raw!M19</f>
        <v>5.2249999999999996</v>
      </c>
      <c r="S3">
        <f>raw!M20</f>
        <v>5.2829268292682929</v>
      </c>
      <c r="T3">
        <f>raw!M21</f>
        <v>4.0967479674796747</v>
      </c>
      <c r="U3">
        <f>raw!M22</f>
        <v>4.1663414634146347</v>
      </c>
      <c r="V3">
        <f>raw!M23</f>
        <v>5.4268292682926838</v>
      </c>
      <c r="W3">
        <f>raw!M24</f>
        <v>1.3975609756097567</v>
      </c>
      <c r="X3">
        <f>raw!M25</f>
        <v>4.9287804878048771</v>
      </c>
      <c r="Y3">
        <f>raw!M26</f>
        <v>5.444390243902439</v>
      </c>
      <c r="Z3">
        <f>raw!M27</f>
        <v>4.2120325203252031</v>
      </c>
      <c r="AA3">
        <f>raw!M28</f>
        <v>5.5139024390243918</v>
      </c>
      <c r="AB3">
        <f>raw!M29</f>
        <v>2.4528455284552839</v>
      </c>
      <c r="AC3">
        <f>raw!M30</f>
        <v>5.0931707317073167</v>
      </c>
      <c r="AD3">
        <f>raw!M31</f>
        <v>2.1702439024390237</v>
      </c>
      <c r="AE3">
        <f>raw!M32</f>
        <v>1.0447967479674785</v>
      </c>
      <c r="AF3">
        <f>raw!M33</f>
        <v>1.9156097560975613</v>
      </c>
      <c r="AG3">
        <f>raw!M34</f>
        <v>0.65821138211382202</v>
      </c>
      <c r="AH3">
        <f>raw!M35</f>
        <v>3.7289430894308944</v>
      </c>
      <c r="AI3">
        <f>raw!M36</f>
        <v>2.8365853658536588</v>
      </c>
      <c r="AJ3">
        <f>raw!M37</f>
        <v>2.5295934959349591</v>
      </c>
      <c r="AK3">
        <f>raw!M38</f>
        <v>4.4937804878048784</v>
      </c>
      <c r="AL3">
        <f>raw!M39</f>
        <v>2.344512195121951</v>
      </c>
      <c r="AM3">
        <f>raw!M40</f>
        <v>2.692682926829268</v>
      </c>
      <c r="AN3">
        <f>raw!M41</f>
        <v>1.3040243902439024</v>
      </c>
      <c r="AO3">
        <f>raw!M42</f>
        <v>1.8964227642276423</v>
      </c>
      <c r="AP3">
        <f>raw!M43</f>
        <v>2.9996747967479678</v>
      </c>
      <c r="AQ3">
        <f>raw!M44</f>
        <v>1.8580487804878052</v>
      </c>
      <c r="AR3">
        <f>raw!M45</f>
        <v>3.3878048780487804</v>
      </c>
      <c r="AS3">
        <f>raw!M46</f>
        <v>2.1434552845528456</v>
      </c>
      <c r="AT3">
        <f>raw!M47</f>
        <v>4.0127642276422772</v>
      </c>
      <c r="AU3">
        <f>raw!M48</f>
        <v>0.9865853658536583</v>
      </c>
      <c r="AV3">
        <f>raw!M49</f>
        <v>1.9483333333333335</v>
      </c>
      <c r="AW3">
        <f>raw!M50</f>
        <v>0.90918699186991869</v>
      </c>
      <c r="AX3">
        <f>raw!M51</f>
        <v>3.4436178861788624</v>
      </c>
      <c r="AY3">
        <f>raw!M52</f>
        <v>1.8427642276422769</v>
      </c>
      <c r="AZ3">
        <f>raw!M53</f>
        <v>2.0328861788617885</v>
      </c>
      <c r="BA3">
        <f>raw!M54</f>
        <v>2.0879674796747967</v>
      </c>
      <c r="BB3">
        <f>raw!M55</f>
        <v>0.84699186991869913</v>
      </c>
      <c r="BC3">
        <f>raw!M56</f>
        <v>0.80048780487804883</v>
      </c>
      <c r="BD3">
        <f>raw!M57</f>
        <v>0.5035772357723578</v>
      </c>
      <c r="BE3">
        <f>raw!M58</f>
        <v>1.8053658536585373</v>
      </c>
      <c r="BF3">
        <f>raw!M59</f>
        <v>2.0941463414634143</v>
      </c>
      <c r="BG3">
        <f>raw!M60</f>
        <v>2.8358536585365854</v>
      </c>
      <c r="BH3">
        <f>raw!M61</f>
        <v>1.7831707317073171</v>
      </c>
      <c r="BI3">
        <f>raw!M62</f>
        <v>0.5535365853658536</v>
      </c>
      <c r="BJ3">
        <f>raw!M63</f>
        <v>3.0364634146341465</v>
      </c>
      <c r="BK3">
        <f>raw!M64</f>
        <v>2.8395121951219511</v>
      </c>
      <c r="BL3">
        <f>raw!M65</f>
        <v>0.51300813008130086</v>
      </c>
      <c r="BM3">
        <f>raw!M66</f>
        <v>2.894146341463415</v>
      </c>
      <c r="BN3">
        <f>raw!M67</f>
        <v>2.1980487804878051</v>
      </c>
      <c r="BO3">
        <f>raw!M68</f>
        <v>-0.82813008130081256</v>
      </c>
      <c r="BP3">
        <f>raw!M69</f>
        <v>2.8939837398373989</v>
      </c>
      <c r="BQ3">
        <f>raw!M70</f>
        <v>-0.42048780487804849</v>
      </c>
      <c r="BR3">
        <f>raw!M71</f>
        <v>1.8766666666666667</v>
      </c>
      <c r="BS3">
        <f>raw!M72</f>
        <v>0.33268292682926848</v>
      </c>
      <c r="BT3">
        <f>raw!M73</f>
        <v>-0.21414634146341416</v>
      </c>
      <c r="BU3">
        <f>raw!M74</f>
        <v>-3.2051219512195113</v>
      </c>
      <c r="BV3">
        <f>raw!M75</f>
        <v>1.3071138211382116</v>
      </c>
      <c r="BW3">
        <f>raw!M76</f>
        <v>2.7255691056910574</v>
      </c>
      <c r="BX3">
        <f>raw!M77</f>
        <v>1.3741463414634145</v>
      </c>
      <c r="BY3">
        <f>raw!M78</f>
        <v>2.0217886178861786</v>
      </c>
      <c r="BZ3">
        <f>raw!M79</f>
        <v>1.713658536585366</v>
      </c>
      <c r="CA3">
        <f>raw!M80</f>
        <v>0.93707317073170726</v>
      </c>
      <c r="CB3">
        <f>raw!M81</f>
        <v>1.141382113821138</v>
      </c>
      <c r="CC3">
        <f>raw!M82</f>
        <v>1.3348780487804879</v>
      </c>
      <c r="CD3">
        <f>raw!M83</f>
        <v>0.6396747967479679</v>
      </c>
      <c r="CE3">
        <f>raw!M84</f>
        <v>1.8943902439024387</v>
      </c>
      <c r="CF3">
        <f>raw!M85</f>
        <v>-3.0990243902439021</v>
      </c>
      <c r="CG3">
        <f>raw!M86</f>
        <v>1.6082926829268289</v>
      </c>
      <c r="CH3">
        <f>raw!M87</f>
        <v>-1.1209756097560972</v>
      </c>
      <c r="CI3">
        <f>raw!M88</f>
        <v>0.61975609756097561</v>
      </c>
      <c r="CJ3">
        <f>raw!M89</f>
        <v>0.1960975609756106</v>
      </c>
      <c r="CK3">
        <f>raw!M90</f>
        <v>-0.81658536585365837</v>
      </c>
      <c r="CL3">
        <f>raw!M91</f>
        <v>0.68341463414634129</v>
      </c>
      <c r="CM3">
        <f>raw!M92</f>
        <v>1.6004878048780486</v>
      </c>
      <c r="CN3">
        <f>raw!M93</f>
        <v>0.51532520325203257</v>
      </c>
      <c r="CO3">
        <f>raw!M94</f>
        <v>1.7248780487804873</v>
      </c>
      <c r="CP3">
        <f>raw!M95</f>
        <v>-0.74097560975609778</v>
      </c>
      <c r="CQ3">
        <f>raw!M96</f>
        <v>0.78378048780487819</v>
      </c>
      <c r="CR3">
        <f>raw!M97</f>
        <v>1.3960162601626014</v>
      </c>
      <c r="CS3">
        <f>raw!M98</f>
        <v>-2.039024390243902</v>
      </c>
      <c r="CT3">
        <f>raw!M99</f>
        <v>1.2001626016260163</v>
      </c>
      <c r="CU3">
        <f>raw!M100</f>
        <v>0.8195121951219515</v>
      </c>
      <c r="CV3">
        <f>raw!M101</f>
        <v>0.87048780487804911</v>
      </c>
      <c r="CW3">
        <f>raw!M102</f>
        <v>-0.58739837398373962</v>
      </c>
      <c r="CX3">
        <f>raw!M103</f>
        <v>0.15463414634146311</v>
      </c>
      <c r="CY3">
        <f>raw!M104</f>
        <v>-1.0427642276422757</v>
      </c>
      <c r="CZ3">
        <f>raw!M105</f>
        <v>1.1205284552845529</v>
      </c>
      <c r="DA3">
        <f>raw!M106</f>
        <v>1.0349593495934952</v>
      </c>
      <c r="DB3">
        <f>raw!M107</f>
        <v>0.72536585365853679</v>
      </c>
      <c r="DC3">
        <f>raw!M108</f>
        <v>0.68666666666666631</v>
      </c>
      <c r="DD3">
        <f>raw!M109</f>
        <v>-0.83227642276422731</v>
      </c>
      <c r="DE3">
        <f>raw!M110</f>
        <v>0.27065040650406602</v>
      </c>
      <c r="DF3">
        <f>raw!M111</f>
        <v>-1.8343902439024389</v>
      </c>
      <c r="DG3">
        <f>raw!M112</f>
        <v>-2.4678048780487805</v>
      </c>
      <c r="DH3">
        <f>raw!M113</f>
        <v>-0.65642276422764256</v>
      </c>
      <c r="DI3">
        <f>raw!M114</f>
        <v>-2.5048780487804869</v>
      </c>
      <c r="DJ3">
        <f>raw!M115</f>
        <v>-0.44894308943089445</v>
      </c>
      <c r="DK3">
        <f>raw!M116</f>
        <v>0.56016260162601617</v>
      </c>
      <c r="DL3">
        <f>raw!M117</f>
        <v>0.23463414634146351</v>
      </c>
      <c r="DM3">
        <f>raw!M118</f>
        <v>1.0496341463414631</v>
      </c>
      <c r="DN3">
        <f>raw!M119</f>
        <v>9.650406504065101E-2</v>
      </c>
      <c r="DO3">
        <f>raw!M120</f>
        <v>0.26353658536585423</v>
      </c>
      <c r="DP3">
        <f>raw!M121</f>
        <v>-0.41707317073170724</v>
      </c>
      <c r="DQ3">
        <f>raw!M122</f>
        <v>-1.8611382113821142</v>
      </c>
      <c r="DR3">
        <f>raw!M123</f>
        <v>1.0975609756097349E-2</v>
      </c>
      <c r="DS3">
        <f>raw!M124</f>
        <v>-1.4736585365853658</v>
      </c>
      <c r="DT3">
        <f>raw!M125</f>
        <v>-2.5382926829268291</v>
      </c>
      <c r="DU3">
        <f>raw!M126</f>
        <v>-0.30430894308943079</v>
      </c>
      <c r="DV3">
        <f>raw!M127</f>
        <v>-0.53121951219512231</v>
      </c>
      <c r="DW3">
        <f>raw!M128</f>
        <v>-5.2845528455284785E-2</v>
      </c>
      <c r="DX3">
        <f>raw!M129</f>
        <v>-0.81674796747967449</v>
      </c>
      <c r="DY3">
        <f>raw!M130</f>
        <v>-2.0817073170731701</v>
      </c>
      <c r="DZ3">
        <f>raw!M131</f>
        <v>-1.0547967479674796</v>
      </c>
      <c r="EA3">
        <f>raw!M132</f>
        <v>-2.9995934959349593</v>
      </c>
      <c r="EB3">
        <f>raw!M133</f>
        <v>1.4756097560975068E-2</v>
      </c>
      <c r="EC3">
        <f>raw!M134</f>
        <v>0.24357723577235779</v>
      </c>
      <c r="ED3">
        <f>raw!M135</f>
        <v>-1.418699186991873E-2</v>
      </c>
      <c r="EE3">
        <f>raw!M136</f>
        <v>-0.41902439024390248</v>
      </c>
      <c r="EF3">
        <f>raw!M137</f>
        <v>-0.76780487804878006</v>
      </c>
      <c r="EG3">
        <f>raw!M138</f>
        <v>-2.1546341463414631</v>
      </c>
      <c r="EH3">
        <f>raw!M139</f>
        <v>-0.53882113821138211</v>
      </c>
      <c r="EI3">
        <f>raw!M140</f>
        <v>-0.19430894308943081</v>
      </c>
      <c r="EJ3">
        <f>raw!M141</f>
        <v>-1.9147560975609754</v>
      </c>
      <c r="EK3">
        <f>raw!M142</f>
        <v>-1.6921951219512197</v>
      </c>
      <c r="EL3">
        <f>raw!M143</f>
        <v>-1.0843902439024387</v>
      </c>
      <c r="EM3">
        <f>raw!M144</f>
        <v>-1.4348780487804877</v>
      </c>
      <c r="EN3">
        <f>raw!M145</f>
        <v>-2.2848780487804876</v>
      </c>
      <c r="EO3">
        <f>raw!M146</f>
        <v>-0.2393495934959351</v>
      </c>
      <c r="EP3">
        <f>raw!M147</f>
        <v>-1.4524390243902439</v>
      </c>
      <c r="EQ3">
        <f>raw!M148</f>
        <v>-1.8258536585365852</v>
      </c>
      <c r="ER3">
        <f>raw!M149</f>
        <v>-0.76475609756097573</v>
      </c>
      <c r="ES3">
        <f>raw!M150</f>
        <v>-1.1091056910569104</v>
      </c>
      <c r="ET3">
        <f>raw!M151</f>
        <v>-1.891463414634146</v>
      </c>
      <c r="EU3">
        <f>raw!M152</f>
        <v>-1.2921951219512193</v>
      </c>
      <c r="EV3">
        <f>raw!M153</f>
        <v>-1.209186991869919</v>
      </c>
      <c r="EW3">
        <f>raw!M154</f>
        <v>-0.84195121951219487</v>
      </c>
      <c r="EX3">
        <f>raw!M155</f>
        <v>-0.83560975609756083</v>
      </c>
      <c r="EY3">
        <f>raw!M156</f>
        <v>-2.104227642276423</v>
      </c>
      <c r="EZ3">
        <f>raw!M157</f>
        <v>-1.0295934959349593</v>
      </c>
      <c r="FA3">
        <f>raw!M158</f>
        <v>-0.57146341463414574</v>
      </c>
      <c r="FB3">
        <f>raw!M159</f>
        <v>-1.4326829268292682</v>
      </c>
      <c r="FC3">
        <f>raw!M160</f>
        <v>-1.1390243902439026</v>
      </c>
      <c r="FD3">
        <f>raw!M161</f>
        <v>-2.6898373983739834</v>
      </c>
      <c r="FE3">
        <f>raw!M162</f>
        <v>-1.1659756097560976</v>
      </c>
      <c r="FF3">
        <f>raw!M163</f>
        <v>-4.1055691056910568</v>
      </c>
      <c r="FG3">
        <f>raw!M164</f>
        <v>-0.91170731707317043</v>
      </c>
      <c r="FH3">
        <f>raw!M165</f>
        <v>-3.1470731707317068</v>
      </c>
      <c r="FI3">
        <f>raw!M166</f>
        <v>-2.0531707317073167</v>
      </c>
      <c r="FJ3">
        <f>raw!M167</f>
        <v>-2.100731707317073</v>
      </c>
      <c r="FK3">
        <f>raw!M168</f>
        <v>-1.1708943089430894</v>
      </c>
      <c r="FL3">
        <f>raw!M169</f>
        <v>-0.79772357723577214</v>
      </c>
      <c r="FM3">
        <f>raw!M170</f>
        <v>-1.5669512195121953</v>
      </c>
      <c r="FN3">
        <f>raw!M171</f>
        <v>-1.9009756097560975</v>
      </c>
      <c r="FO3">
        <f>raw!M172</f>
        <v>-1.2918292682926822</v>
      </c>
      <c r="FP3">
        <f>raw!M173</f>
        <v>-1.4253658536585363</v>
      </c>
      <c r="FQ3">
        <f>raw!M174</f>
        <v>-1.4995121951219512</v>
      </c>
      <c r="FR3">
        <f>raw!M175</f>
        <v>-1.6843089430894307</v>
      </c>
      <c r="FS3">
        <f>raw!M176</f>
        <v>-1.5523577235772357</v>
      </c>
      <c r="FT3">
        <f>raw!M177</f>
        <v>-1.4037398373983738</v>
      </c>
      <c r="FU3">
        <f>raw!M178</f>
        <v>-2.2879674796747969</v>
      </c>
      <c r="FV3">
        <f>raw!M179</f>
        <v>-1.7400000000000002</v>
      </c>
      <c r="FW3">
        <f>raw!M180</f>
        <v>0</v>
      </c>
      <c r="FX3">
        <f>raw!M181</f>
        <v>0</v>
      </c>
      <c r="FY3">
        <f>raw!M182</f>
        <v>0</v>
      </c>
      <c r="FZ3">
        <f>raw!M183</f>
        <v>0</v>
      </c>
      <c r="GA3">
        <f>raw!M184</f>
        <v>0</v>
      </c>
      <c r="GB3">
        <f>raw!M185</f>
        <v>0</v>
      </c>
      <c r="GC3">
        <f>raw!M186</f>
        <v>0</v>
      </c>
      <c r="GD3">
        <f>raw!M187</f>
        <v>0</v>
      </c>
      <c r="GE3">
        <f>raw!M188</f>
        <v>0</v>
      </c>
      <c r="GF3">
        <f>raw!M189</f>
        <v>0</v>
      </c>
      <c r="GG3">
        <f>raw!M190</f>
        <v>0</v>
      </c>
      <c r="GH3">
        <f>raw!M191</f>
        <v>0</v>
      </c>
      <c r="GI3">
        <f>raw!M192</f>
        <v>0</v>
      </c>
      <c r="GJ3">
        <f>raw!M193</f>
        <v>0</v>
      </c>
      <c r="GK3">
        <f>raw!M194</f>
        <v>0</v>
      </c>
      <c r="GL3">
        <f>raw!M195</f>
        <v>0</v>
      </c>
      <c r="GM3">
        <f>raw!M196</f>
        <v>0</v>
      </c>
      <c r="GN3">
        <f>raw!M197</f>
        <v>0</v>
      </c>
      <c r="GO3">
        <f>raw!M198</f>
        <v>0</v>
      </c>
      <c r="GP3">
        <f>raw!M199</f>
        <v>0</v>
      </c>
      <c r="GQ3">
        <f>raw!M200</f>
        <v>0</v>
      </c>
      <c r="GR3">
        <f>raw!M201</f>
        <v>0</v>
      </c>
      <c r="GS3">
        <f>raw!M202</f>
        <v>0</v>
      </c>
    </row>
    <row r="4" spans="1:201" x14ac:dyDescent="0.3">
      <c r="A4" t="str">
        <f>raw!K2</f>
        <v>PFT</v>
      </c>
      <c r="B4">
        <f>raw!K3</f>
        <v>10.419146341463415</v>
      </c>
      <c r="C4">
        <f>raw!K4</f>
        <v>5.6207317073170717</v>
      </c>
      <c r="D4">
        <f>raw!K5</f>
        <v>6.3354878048780501</v>
      </c>
      <c r="E4">
        <f>raw!K6</f>
        <v>4.7721951219512198</v>
      </c>
      <c r="F4">
        <f>raw!K7</f>
        <v>3.7448780487804871</v>
      </c>
      <c r="G4">
        <f>raw!K8</f>
        <v>5.4056910569105705</v>
      </c>
      <c r="H4">
        <f>raw!K9</f>
        <v>3.6746341463414636</v>
      </c>
      <c r="I4">
        <f>raw!K10</f>
        <v>4.7595121951219515</v>
      </c>
      <c r="J4">
        <f>raw!K11</f>
        <v>3.5460569105691069</v>
      </c>
      <c r="K4">
        <f>raw!K12</f>
        <v>5.7609349593495942</v>
      </c>
      <c r="L4">
        <f>raw!K13</f>
        <v>9.2809756097560978</v>
      </c>
      <c r="M4">
        <f>raw!K14</f>
        <v>3.4090243902439021</v>
      </c>
      <c r="N4">
        <f>raw!K15</f>
        <v>3.5341463414634147</v>
      </c>
      <c r="O4">
        <f>raw!K16</f>
        <v>2.9689024390243901</v>
      </c>
      <c r="P4">
        <f>raw!K17</f>
        <v>2.172682926829268</v>
      </c>
      <c r="Q4">
        <f>raw!K18</f>
        <v>4.4668292682926829</v>
      </c>
      <c r="R4">
        <f>raw!K19</f>
        <v>3.9319512195121948</v>
      </c>
      <c r="S4">
        <f>raw!K20</f>
        <v>4.6382113821138216</v>
      </c>
      <c r="T4">
        <f>raw!K21</f>
        <v>2.3367479674796745</v>
      </c>
      <c r="U4">
        <f>raw!K22</f>
        <v>4.3887804878048788</v>
      </c>
      <c r="V4">
        <f>raw!K23</f>
        <v>4.6765853658536596</v>
      </c>
      <c r="W4">
        <f>raw!K24</f>
        <v>2.7866666666666671</v>
      </c>
      <c r="X4">
        <f>raw!K25</f>
        <v>3.4660975609756095</v>
      </c>
      <c r="Y4">
        <f>raw!K26</f>
        <v>8.18390243902439</v>
      </c>
      <c r="Z4">
        <f>raw!K27</f>
        <v>3.1585365853658534</v>
      </c>
      <c r="AA4">
        <f>raw!K28</f>
        <v>7.2778861788617899</v>
      </c>
      <c r="AB4">
        <f>raw!K29</f>
        <v>4.0434146341463411</v>
      </c>
      <c r="AC4">
        <f>raw!K30</f>
        <v>4.4473170731707317</v>
      </c>
      <c r="AD4">
        <f>raw!K31</f>
        <v>2.7431707317073171</v>
      </c>
      <c r="AE4">
        <f>raw!K32</f>
        <v>5.2667886178861778</v>
      </c>
      <c r="AF4">
        <f>raw!K33</f>
        <v>4.6573983739837406</v>
      </c>
      <c r="AG4">
        <f>raw!K34</f>
        <v>0.70975609756097557</v>
      </c>
      <c r="AH4">
        <f>raw!K35</f>
        <v>4.2817886178861793</v>
      </c>
      <c r="AI4">
        <f>raw!K36</f>
        <v>6.5185365853658546</v>
      </c>
      <c r="AJ4">
        <f>raw!K37</f>
        <v>2.911382113821138</v>
      </c>
      <c r="AK4">
        <f>raw!K38</f>
        <v>2.8865040650406506</v>
      </c>
      <c r="AL4">
        <f>raw!K39</f>
        <v>1.4009756097560975</v>
      </c>
      <c r="AM4">
        <f>raw!K40</f>
        <v>2.019186991869919</v>
      </c>
      <c r="AN4">
        <f>raw!K41</f>
        <v>3.4723170731707316</v>
      </c>
      <c r="AO4">
        <f>raw!K42</f>
        <v>2.8058536585365852</v>
      </c>
      <c r="AP4">
        <f>raw!K43</f>
        <v>3.4294308943089429</v>
      </c>
      <c r="AQ4">
        <f>raw!K44</f>
        <v>1.817723577235772</v>
      </c>
      <c r="AR4">
        <f>raw!K45</f>
        <v>2.8953658536585367</v>
      </c>
      <c r="AS4">
        <f>raw!K46</f>
        <v>1.9154878048780488</v>
      </c>
      <c r="AT4">
        <f>raw!K47</f>
        <v>3.2674796747967481</v>
      </c>
      <c r="AU4">
        <f>raw!K48</f>
        <v>5.0724390243902455</v>
      </c>
      <c r="AV4">
        <f>raw!K49</f>
        <v>1.7012195121951226</v>
      </c>
      <c r="AW4">
        <f>raw!K50</f>
        <v>2.7504878048780488</v>
      </c>
      <c r="AX4">
        <f>raw!K51</f>
        <v>4.6390650406504079</v>
      </c>
      <c r="AY4">
        <f>raw!K52</f>
        <v>1.0092682926829268</v>
      </c>
      <c r="AZ4">
        <f>raw!K53</f>
        <v>2.1604878048780489</v>
      </c>
      <c r="BA4">
        <f>raw!K54</f>
        <v>1.7354471544715446</v>
      </c>
      <c r="BB4">
        <f>raw!K55</f>
        <v>0.2785772357723576</v>
      </c>
      <c r="BC4">
        <f>raw!K56</f>
        <v>2.324634146341463</v>
      </c>
      <c r="BD4">
        <f>raw!K57</f>
        <v>1.0752845528455284</v>
      </c>
      <c r="BE4">
        <f>raw!K58</f>
        <v>0.42780487804878098</v>
      </c>
      <c r="BF4">
        <f>raw!K59</f>
        <v>3.0380487804878045</v>
      </c>
      <c r="BG4">
        <f>raw!K60</f>
        <v>2.3258536585365852</v>
      </c>
      <c r="BH4">
        <f>raw!K61</f>
        <v>1.8566666666666665</v>
      </c>
      <c r="BI4">
        <f>raw!K62</f>
        <v>1.1698780487804874</v>
      </c>
      <c r="BJ4">
        <f>raw!K63</f>
        <v>2.5950406504065042</v>
      </c>
      <c r="BK4">
        <f>raw!K64</f>
        <v>2.2521951219512193</v>
      </c>
      <c r="BL4">
        <f>raw!K65</f>
        <v>1.01869918699187</v>
      </c>
      <c r="BM4">
        <f>raw!K66</f>
        <v>1.8848780487804877</v>
      </c>
      <c r="BN4">
        <f>raw!K67</f>
        <v>1.3941463414634145</v>
      </c>
      <c r="BO4">
        <f>raw!K68</f>
        <v>1.6450406504065045</v>
      </c>
      <c r="BP4">
        <f>raw!K69</f>
        <v>3.3288211382113824</v>
      </c>
      <c r="BQ4">
        <f>raw!K70</f>
        <v>3.4915853658536586</v>
      </c>
      <c r="BR4">
        <f>raw!K71</f>
        <v>0.12861788617886177</v>
      </c>
      <c r="BS4">
        <f>raw!K72</f>
        <v>-0.29365853658536578</v>
      </c>
      <c r="BT4">
        <f>raw!K73</f>
        <v>0.51300813008130142</v>
      </c>
      <c r="BU4">
        <f>raw!K74</f>
        <v>-4.3804878048780482</v>
      </c>
      <c r="BV4">
        <f>raw!K75</f>
        <v>1.6526422764227642</v>
      </c>
      <c r="BW4">
        <f>raw!K76</f>
        <v>1.0114227642276423</v>
      </c>
      <c r="BX4">
        <f>raw!K77</f>
        <v>0.44276422764227608</v>
      </c>
      <c r="BY4">
        <f>raw!K78</f>
        <v>3.1955284552845526</v>
      </c>
      <c r="BZ4">
        <f>raw!K79</f>
        <v>3.5421951219512198</v>
      </c>
      <c r="CA4">
        <f>raw!K80</f>
        <v>-0.9770731707317073</v>
      </c>
      <c r="CB4">
        <f>raw!K81</f>
        <v>1.3375609756097564</v>
      </c>
      <c r="CC4">
        <f>raw!K82</f>
        <v>1.3960162601626016</v>
      </c>
      <c r="CD4">
        <f>raw!K83</f>
        <v>1.4146341463414647E-2</v>
      </c>
      <c r="CE4">
        <f>raw!K84</f>
        <v>0.96439024390243833</v>
      </c>
      <c r="CF4">
        <f>raw!K85</f>
        <v>-4.1713414634146346</v>
      </c>
      <c r="CG4">
        <f>raw!K86</f>
        <v>-0.37788617886178871</v>
      </c>
      <c r="CH4">
        <f>raw!K87</f>
        <v>-0.31024390243902406</v>
      </c>
      <c r="CI4">
        <f>raw!K88</f>
        <v>0.28902439024390258</v>
      </c>
      <c r="CJ4">
        <f>raw!K89</f>
        <v>-0.21756097560975562</v>
      </c>
      <c r="CK4">
        <f>raw!K90</f>
        <v>0.40317073170731721</v>
      </c>
      <c r="CL4">
        <f>raw!K91</f>
        <v>0.89609756097560944</v>
      </c>
      <c r="CM4">
        <f>raw!K92</f>
        <v>0.19365853658536558</v>
      </c>
      <c r="CN4">
        <f>raw!K93</f>
        <v>0.64447154471544721</v>
      </c>
      <c r="CO4">
        <f>raw!K94</f>
        <v>1.050284552845528</v>
      </c>
      <c r="CP4">
        <f>raw!K95</f>
        <v>1.0912195121951218</v>
      </c>
      <c r="CQ4">
        <f>raw!K96</f>
        <v>8.1097560975609828E-2</v>
      </c>
      <c r="CR4">
        <f>raw!K97</f>
        <v>0.93601626016260164</v>
      </c>
      <c r="CS4">
        <f>raw!K98</f>
        <v>0.76512195121951199</v>
      </c>
      <c r="CT4">
        <f>raw!K99</f>
        <v>0.11296747967479659</v>
      </c>
      <c r="CU4">
        <f>raw!K100</f>
        <v>-1.0331707317073169</v>
      </c>
      <c r="CV4">
        <f>raw!K101</f>
        <v>0.90260162601626048</v>
      </c>
      <c r="CW4">
        <f>raw!K102</f>
        <v>0.22447154471544761</v>
      </c>
      <c r="CX4">
        <f>raw!K103</f>
        <v>9.4471544715446998E-2</v>
      </c>
      <c r="CY4">
        <f>raw!K104</f>
        <v>-2.087642276422764</v>
      </c>
      <c r="CZ4">
        <f>raw!K105</f>
        <v>1.3566666666666669</v>
      </c>
      <c r="DA4">
        <f>raw!K106</f>
        <v>0.44788617886178828</v>
      </c>
      <c r="DB4">
        <f>raw!K107</f>
        <v>-1.6504065040650495E-2</v>
      </c>
      <c r="DC4">
        <f>raw!K108</f>
        <v>0.76715447154471517</v>
      </c>
      <c r="DD4">
        <f>raw!K109</f>
        <v>-0.27772357723577201</v>
      </c>
      <c r="DE4">
        <f>raw!K110</f>
        <v>-1.0226829268292674</v>
      </c>
      <c r="DF4">
        <f>raw!K111</f>
        <v>0.20341463414634142</v>
      </c>
      <c r="DG4">
        <f>raw!K112</f>
        <v>1.764390243902439</v>
      </c>
      <c r="DH4">
        <f>raw!K113</f>
        <v>0.99040650406504072</v>
      </c>
      <c r="DI4">
        <f>raw!K114</f>
        <v>2.8765853658536593</v>
      </c>
      <c r="DJ4">
        <f>raw!K115</f>
        <v>-0.6411382113821138</v>
      </c>
      <c r="DK4">
        <f>raw!K116</f>
        <v>1.6260162601627881E-4</v>
      </c>
      <c r="DL4">
        <f>raw!K117</f>
        <v>0.66195121951219515</v>
      </c>
      <c r="DM4">
        <f>raw!K118</f>
        <v>0.20451219512195129</v>
      </c>
      <c r="DN4">
        <f>raw!K119</f>
        <v>-1.6515447154471545</v>
      </c>
      <c r="DO4">
        <f>raw!K120</f>
        <v>0.60134146341463457</v>
      </c>
      <c r="DP4">
        <f>raw!K121</f>
        <v>-0.57658536585365838</v>
      </c>
      <c r="DQ4">
        <f>raw!K122</f>
        <v>-2.0806504065040645</v>
      </c>
      <c r="DR4">
        <f>raw!K123</f>
        <v>6.0731707317072892E-2</v>
      </c>
      <c r="DS4">
        <f>raw!K124</f>
        <v>-1.2190243902439026</v>
      </c>
      <c r="DT4">
        <f>raw!K125</f>
        <v>-0.36731707317073115</v>
      </c>
      <c r="DU4">
        <f>raw!K126</f>
        <v>-3.2308536585365855</v>
      </c>
      <c r="DV4">
        <f>raw!K127</f>
        <v>-0.19975609756097557</v>
      </c>
      <c r="DW4">
        <f>raw!K128</f>
        <v>0.27365853658536565</v>
      </c>
      <c r="DX4">
        <f>raw!K129</f>
        <v>-0.32048780487804862</v>
      </c>
      <c r="DY4">
        <f>raw!K130</f>
        <v>-1.4231707317073168</v>
      </c>
      <c r="DZ4">
        <f>raw!K131</f>
        <v>-1.506422764227642</v>
      </c>
      <c r="EA4">
        <f>raw!K132</f>
        <v>-1.3806097560975608</v>
      </c>
      <c r="EB4">
        <f>raw!K133</f>
        <v>-0.70995934959349605</v>
      </c>
      <c r="EC4">
        <f>raw!K134</f>
        <v>-0.82130081300813007</v>
      </c>
      <c r="ED4">
        <f>raw!K135</f>
        <v>-0.64991869918699208</v>
      </c>
      <c r="EE4">
        <f>raw!K136</f>
        <v>-1.3185365853658539</v>
      </c>
      <c r="EF4">
        <f>raw!K137</f>
        <v>-1.794146341463414</v>
      </c>
      <c r="EG4">
        <f>raw!K138</f>
        <v>-0.58365853658536593</v>
      </c>
      <c r="EH4">
        <f>raw!K139</f>
        <v>-0.9608130081300813</v>
      </c>
      <c r="EI4">
        <f>raw!K140</f>
        <v>-1.6691056910569104</v>
      </c>
      <c r="EJ4">
        <f>raw!K141</f>
        <v>-2.4489024390243901</v>
      </c>
      <c r="EK4">
        <f>raw!K142</f>
        <v>-1.5181707317073168</v>
      </c>
      <c r="EL4">
        <f>raw!K143</f>
        <v>-2.6895934959349588</v>
      </c>
      <c r="EM4">
        <f>raw!K144</f>
        <v>-1.3565853658536584</v>
      </c>
      <c r="EN4">
        <f>raw!K145</f>
        <v>-3.6058536585365855</v>
      </c>
      <c r="EO4">
        <f>raw!K146</f>
        <v>-1.4380487804878048</v>
      </c>
      <c r="EP4">
        <f>raw!K147</f>
        <v>-2.7923170731707319</v>
      </c>
      <c r="EQ4">
        <f>raw!K148</f>
        <v>-1.6071544715447155</v>
      </c>
      <c r="ER4">
        <f>raw!K149</f>
        <v>-1.2469918699186993</v>
      </c>
      <c r="ES4">
        <f>raw!K150</f>
        <v>-2.4801626016260165</v>
      </c>
      <c r="ET4">
        <f>raw!K151</f>
        <v>-0.1770731707317077</v>
      </c>
      <c r="EU4">
        <f>raw!K152</f>
        <v>-1.8797560975609751</v>
      </c>
      <c r="EV4">
        <f>raw!K153</f>
        <v>-0.81508130081300822</v>
      </c>
      <c r="EW4">
        <f>raw!K154</f>
        <v>-1.7289430894308939</v>
      </c>
      <c r="EX4">
        <f>raw!K155</f>
        <v>-0.56707317073170782</v>
      </c>
      <c r="EY4">
        <f>raw!K156</f>
        <v>-1.9884552845528454</v>
      </c>
      <c r="EZ4">
        <f>raw!K157</f>
        <v>-1.3960975609756097</v>
      </c>
      <c r="FA4">
        <f>raw!K158</f>
        <v>-2.3988617886178858</v>
      </c>
      <c r="FB4">
        <f>raw!K159</f>
        <v>-1.9745121951219515</v>
      </c>
      <c r="FC4">
        <f>raw!K160</f>
        <v>-2.3253658536585364</v>
      </c>
      <c r="FD4">
        <f>raw!K161</f>
        <v>-2.5126016260162602</v>
      </c>
      <c r="FE4">
        <f>raw!K162</f>
        <v>-1.9443495934959349</v>
      </c>
      <c r="FF4">
        <f>raw!K163</f>
        <v>-4.0491056910569103</v>
      </c>
      <c r="FG4">
        <f>raw!K164</f>
        <v>-1.9558536585365851</v>
      </c>
      <c r="FH4">
        <f>raw!K165</f>
        <v>-2.5075609756097559</v>
      </c>
      <c r="FI4">
        <f>raw!K166</f>
        <v>-2.2317073170731705</v>
      </c>
      <c r="FJ4">
        <f>raw!K167</f>
        <v>-2.1556097560975611</v>
      </c>
      <c r="FK4">
        <f>raw!K168</f>
        <v>-1.341951219512195</v>
      </c>
      <c r="FL4">
        <f>raw!K169</f>
        <v>-1.3462601626016257</v>
      </c>
      <c r="FM4">
        <f>raw!K170</f>
        <v>-1.9228048780487805</v>
      </c>
      <c r="FN4">
        <f>raw!K171</f>
        <v>-1.99390243902439</v>
      </c>
      <c r="FO4">
        <f>raw!K172</f>
        <v>0.26975609756097585</v>
      </c>
      <c r="FP4">
        <f>raw!K173</f>
        <v>-1.8036585365853661</v>
      </c>
      <c r="FQ4">
        <f>raw!K174</f>
        <v>-2.1925609756097559</v>
      </c>
      <c r="FR4">
        <f>raw!K175</f>
        <v>-1.9552032520325198</v>
      </c>
      <c r="FS4">
        <f>raw!K176</f>
        <v>-2.3952845528455287</v>
      </c>
      <c r="FT4">
        <f>raw!K177</f>
        <v>-2.2019512195121949</v>
      </c>
      <c r="FU4">
        <f>raw!K178</f>
        <v>-2.2726829268292681</v>
      </c>
      <c r="FV4">
        <f>raw!K179</f>
        <v>-2.926341463414635</v>
      </c>
      <c r="FW4">
        <f>raw!K180</f>
        <v>0</v>
      </c>
      <c r="FX4">
        <f>raw!K181</f>
        <v>0</v>
      </c>
      <c r="FY4">
        <f>raw!K182</f>
        <v>0</v>
      </c>
      <c r="FZ4">
        <f>raw!K183</f>
        <v>0</v>
      </c>
      <c r="GA4">
        <f>raw!K184</f>
        <v>0</v>
      </c>
      <c r="GB4">
        <f>raw!K185</f>
        <v>0</v>
      </c>
      <c r="GC4">
        <f>raw!K186</f>
        <v>0</v>
      </c>
      <c r="GD4">
        <f>raw!K187</f>
        <v>0</v>
      </c>
      <c r="GE4">
        <f>raw!K188</f>
        <v>0</v>
      </c>
      <c r="GF4">
        <f>raw!K189</f>
        <v>0</v>
      </c>
      <c r="GG4">
        <f>raw!K190</f>
        <v>0</v>
      </c>
      <c r="GH4">
        <f>raw!K191</f>
        <v>0</v>
      </c>
      <c r="GI4">
        <f>raw!K192</f>
        <v>0</v>
      </c>
      <c r="GJ4">
        <f>raw!K193</f>
        <v>0</v>
      </c>
      <c r="GK4">
        <f>raw!K194</f>
        <v>0</v>
      </c>
      <c r="GL4">
        <f>raw!K195</f>
        <v>0</v>
      </c>
      <c r="GM4">
        <f>raw!K196</f>
        <v>0</v>
      </c>
      <c r="GN4">
        <f>raw!K197</f>
        <v>0</v>
      </c>
      <c r="GO4">
        <f>raw!K198</f>
        <v>0</v>
      </c>
      <c r="GP4">
        <f>raw!K199</f>
        <v>0</v>
      </c>
      <c r="GQ4">
        <f>raw!K200</f>
        <v>0</v>
      </c>
      <c r="GR4">
        <f>raw!K201</f>
        <v>0</v>
      </c>
      <c r="GS4">
        <f>raw!K202</f>
        <v>0</v>
      </c>
    </row>
    <row r="5" spans="1:201" x14ac:dyDescent="0.3">
      <c r="A5" t="str">
        <f>raw!L2</f>
        <v>PTO</v>
      </c>
      <c r="B5">
        <f>raw!L3</f>
        <v>14.505934959349592</v>
      </c>
      <c r="C5">
        <f>raw!L4</f>
        <v>11.11841463414634</v>
      </c>
      <c r="D5">
        <f>raw!L5</f>
        <v>11.5519918699187</v>
      </c>
      <c r="E5">
        <f>raw!L6</f>
        <v>9.5271544715447156</v>
      </c>
      <c r="F5">
        <f>raw!L7</f>
        <v>9.76</v>
      </c>
      <c r="G5">
        <f>raw!L8</f>
        <v>9.1661788617886177</v>
      </c>
      <c r="H5">
        <f>raw!L9</f>
        <v>8.6039024390243881</v>
      </c>
      <c r="I5">
        <f>raw!L10</f>
        <v>8.0429268292682927</v>
      </c>
      <c r="J5">
        <f>raw!L11</f>
        <v>6.626747967479675</v>
      </c>
      <c r="K5">
        <f>raw!L12</f>
        <v>5.911626016260163</v>
      </c>
      <c r="L5">
        <f>raw!L13</f>
        <v>7.552032520325203</v>
      </c>
      <c r="M5">
        <f>raw!L14</f>
        <v>5.0509756097560974</v>
      </c>
      <c r="N5">
        <f>raw!L15</f>
        <v>7.5036585365853661</v>
      </c>
      <c r="O5">
        <f>raw!L16</f>
        <v>5.3886585365853659</v>
      </c>
      <c r="P5">
        <f>raw!L17</f>
        <v>5.2232520325203247</v>
      </c>
      <c r="Q5">
        <f>raw!L18</f>
        <v>5.3697560975609759</v>
      </c>
      <c r="R5">
        <f>raw!L19</f>
        <v>3.8986585365853657</v>
      </c>
      <c r="S5">
        <f>raw!L20</f>
        <v>4.2255284552845529</v>
      </c>
      <c r="T5">
        <f>raw!L21</f>
        <v>2.6543089430894309</v>
      </c>
      <c r="U5">
        <f>raw!L22</f>
        <v>6.0136585365853668</v>
      </c>
      <c r="V5">
        <f>raw!L23</f>
        <v>4.081626016260163</v>
      </c>
      <c r="W5">
        <f>raw!L24</f>
        <v>4.8586991869918705</v>
      </c>
      <c r="X5">
        <f>raw!L25</f>
        <v>4.2899999999999991</v>
      </c>
      <c r="Y5">
        <f>raw!L26</f>
        <v>4.7453658536585372</v>
      </c>
      <c r="Z5">
        <f>raw!L27</f>
        <v>4.5957317073170723</v>
      </c>
      <c r="AA5">
        <f>raw!L28</f>
        <v>3.9933739837398385</v>
      </c>
      <c r="AB5">
        <f>raw!L29</f>
        <v>4.6380487804878046</v>
      </c>
      <c r="AC5">
        <f>raw!L30</f>
        <v>4.2770731707317076</v>
      </c>
      <c r="AD5">
        <f>raw!L31</f>
        <v>5.2412195121951219</v>
      </c>
      <c r="AE5">
        <f>raw!L32</f>
        <v>7.3646341463414631</v>
      </c>
      <c r="AF5">
        <f>raw!L33</f>
        <v>5.6357723577235781</v>
      </c>
      <c r="AG5">
        <f>raw!L34</f>
        <v>7.1213008130081299</v>
      </c>
      <c r="AH5">
        <f>raw!L35</f>
        <v>2.6048780487804879</v>
      </c>
      <c r="AI5">
        <f>raw!L36</f>
        <v>4.9066666666666663</v>
      </c>
      <c r="AJ5">
        <f>raw!L37</f>
        <v>3.0551219512195118</v>
      </c>
      <c r="AK5">
        <f>raw!L38</f>
        <v>3.216138211382114</v>
      </c>
      <c r="AL5">
        <f>raw!L39</f>
        <v>4.3841463414634134</v>
      </c>
      <c r="AM5">
        <f>raw!L40</f>
        <v>5.1848780487804875</v>
      </c>
      <c r="AN5">
        <f>raw!L41</f>
        <v>5.1837804878048779</v>
      </c>
      <c r="AO5">
        <f>raw!L42</f>
        <v>3.3045528455284554</v>
      </c>
      <c r="AP5">
        <f>raw!L43</f>
        <v>4.3598373983739842</v>
      </c>
      <c r="AQ5">
        <f>raw!L44</f>
        <v>4.4941463414634146</v>
      </c>
      <c r="AR5">
        <f>raw!L45</f>
        <v>3.0058536585365854</v>
      </c>
      <c r="AS5">
        <f>raw!L46</f>
        <v>2.5397560975609759</v>
      </c>
      <c r="AT5">
        <f>raw!L47</f>
        <v>2.6944715447154475</v>
      </c>
      <c r="AU5">
        <f>raw!L48</f>
        <v>5.559024390243902</v>
      </c>
      <c r="AV5">
        <f>raw!L49</f>
        <v>4.3625609756097568</v>
      </c>
      <c r="AW5">
        <f>raw!L50</f>
        <v>3.0629268292682932</v>
      </c>
      <c r="AX5">
        <f>raw!L51</f>
        <v>2.8771951219512202</v>
      </c>
      <c r="AY5">
        <f>raw!L52</f>
        <v>2.6897560975609762</v>
      </c>
      <c r="AZ5">
        <f>raw!L53</f>
        <v>5.0030894308943097</v>
      </c>
      <c r="BA5">
        <f>raw!L54</f>
        <v>1.6146341463414635</v>
      </c>
      <c r="BB5">
        <f>raw!L55</f>
        <v>1.7472357723577234</v>
      </c>
      <c r="BC5">
        <f>raw!L56</f>
        <v>2.9773170731707315</v>
      </c>
      <c r="BD5">
        <f>raw!L57</f>
        <v>2.114471544715447</v>
      </c>
      <c r="BE5">
        <f>raw!L58</f>
        <v>4.4234146341463418</v>
      </c>
      <c r="BF5">
        <f>raw!L59</f>
        <v>3.1390243902439021</v>
      </c>
      <c r="BG5">
        <f>raw!L60</f>
        <v>2.2453658536585364</v>
      </c>
      <c r="BH5">
        <f>raw!L61</f>
        <v>2.7206504065040651</v>
      </c>
      <c r="BI5">
        <f>raw!L62</f>
        <v>2.4815447154471544</v>
      </c>
      <c r="BJ5">
        <f>raw!L63</f>
        <v>1.9336991869918698</v>
      </c>
      <c r="BK5">
        <f>raw!L64</f>
        <v>1.3795121951219511</v>
      </c>
      <c r="BL5">
        <f>raw!L65</f>
        <v>2.0201626016260161</v>
      </c>
      <c r="BM5">
        <f>raw!L66</f>
        <v>0.78146341463414659</v>
      </c>
      <c r="BN5">
        <f>raw!L67</f>
        <v>8.8780487804878128E-2</v>
      </c>
      <c r="BO5">
        <f>raw!L68</f>
        <v>3.4196747967479677</v>
      </c>
      <c r="BP5">
        <f>raw!L69</f>
        <v>0.66650406504065085</v>
      </c>
      <c r="BQ5">
        <f>raw!L70</f>
        <v>3.3243902439024393</v>
      </c>
      <c r="BR5">
        <f>raw!L71</f>
        <v>2.0760975609756098</v>
      </c>
      <c r="BS5">
        <f>raw!L72</f>
        <v>1.2975609756097559</v>
      </c>
      <c r="BT5">
        <f>raw!L73</f>
        <v>2.4891056910569107</v>
      </c>
      <c r="BU5">
        <f>raw!L74</f>
        <v>-4.5956097560975602</v>
      </c>
      <c r="BV5">
        <f>raw!L75</f>
        <v>1.0690243902439025</v>
      </c>
      <c r="BW5">
        <f>raw!L76</f>
        <v>0.70955284552845566</v>
      </c>
      <c r="BX5">
        <f>raw!L77</f>
        <v>-0.46894308943089413</v>
      </c>
      <c r="BY5">
        <f>raw!L78</f>
        <v>1.5149593495934961</v>
      </c>
      <c r="BZ5">
        <f>raw!L79</f>
        <v>1.2556097560975612</v>
      </c>
      <c r="CA5">
        <f>raw!L80</f>
        <v>1.613658536585366</v>
      </c>
      <c r="CB5">
        <f>raw!L81</f>
        <v>2.3971544715447157</v>
      </c>
      <c r="CC5">
        <f>raw!L82</f>
        <v>1.534308943089431</v>
      </c>
      <c r="CD5">
        <f>raw!L83</f>
        <v>0.71430894308943105</v>
      </c>
      <c r="CE5">
        <f>raw!L84</f>
        <v>-0.16170731707317154</v>
      </c>
      <c r="CF5">
        <f>raw!L85</f>
        <v>-4.2020731707317065</v>
      </c>
      <c r="CG5">
        <f>raw!L86</f>
        <v>1.0884552845528455</v>
      </c>
      <c r="CH5">
        <f>raw!L87</f>
        <v>2.2734146341463415</v>
      </c>
      <c r="CI5">
        <f>raw!L88</f>
        <v>0.62780487804878049</v>
      </c>
      <c r="CJ5">
        <f>raw!L89</f>
        <v>2.2164634146341475</v>
      </c>
      <c r="CK5">
        <f>raw!L90</f>
        <v>0.87512195121951231</v>
      </c>
      <c r="CL5">
        <f>raw!L91</f>
        <v>1.1843902439024387</v>
      </c>
      <c r="CM5">
        <f>raw!L92</f>
        <v>0.43317073170731679</v>
      </c>
      <c r="CN5">
        <f>raw!L93</f>
        <v>0.94353658536585372</v>
      </c>
      <c r="CO5">
        <f>raw!L94</f>
        <v>-1.9105691056911123E-2</v>
      </c>
      <c r="CP5">
        <f>raw!L95</f>
        <v>1.1551219512195119</v>
      </c>
      <c r="CQ5">
        <f>raw!L96</f>
        <v>0.67500000000000004</v>
      </c>
      <c r="CR5">
        <f>raw!L97</f>
        <v>8.7560975609755842E-2</v>
      </c>
      <c r="CS5">
        <f>raw!L98</f>
        <v>2.4380487804878044</v>
      </c>
      <c r="CT5">
        <f>raw!L99</f>
        <v>0.76109756097560988</v>
      </c>
      <c r="CU5">
        <f>raw!L100</f>
        <v>-0.21878048780487769</v>
      </c>
      <c r="CV5">
        <f>raw!L101</f>
        <v>-1.3658536585365533E-2</v>
      </c>
      <c r="CW5">
        <f>raw!L102</f>
        <v>0.52495934959349633</v>
      </c>
      <c r="CX5">
        <f>raw!L103</f>
        <v>-0.78081300813008148</v>
      </c>
      <c r="CY5">
        <f>raw!L104</f>
        <v>-2.8770731707317068</v>
      </c>
      <c r="CZ5">
        <f>raw!L105</f>
        <v>-0.80369918699186993</v>
      </c>
      <c r="DA5">
        <f>raw!L106</f>
        <v>-1.1262601626016255</v>
      </c>
      <c r="DB5">
        <f>raw!L107</f>
        <v>-0.65219512195121954</v>
      </c>
      <c r="DC5">
        <f>raw!L108</f>
        <v>-0.78764227642276463</v>
      </c>
      <c r="DD5">
        <f>raw!L109</f>
        <v>8.3089430894309313E-2</v>
      </c>
      <c r="DE5">
        <f>raw!L110</f>
        <v>0.11211382113821222</v>
      </c>
      <c r="DF5">
        <f>raw!L111</f>
        <v>1.0748780487804881</v>
      </c>
      <c r="DG5">
        <f>raw!L112</f>
        <v>2.9404878048780478</v>
      </c>
      <c r="DH5">
        <f>raw!L113</f>
        <v>-0.31869918699187028</v>
      </c>
      <c r="DI5">
        <f>raw!L114</f>
        <v>0.97333333333333438</v>
      </c>
      <c r="DJ5">
        <f>raw!L115</f>
        <v>-1.5352845528455288</v>
      </c>
      <c r="DK5">
        <f>raw!L116</f>
        <v>-1.3843902439024389</v>
      </c>
      <c r="DL5">
        <f>raw!L117</f>
        <v>-0.12292682926829257</v>
      </c>
      <c r="DM5">
        <f>raw!L118</f>
        <v>-0.17743902439024395</v>
      </c>
      <c r="DN5">
        <f>raw!L119</f>
        <v>-0.42967479674796683</v>
      </c>
      <c r="DO5">
        <f>raw!L120</f>
        <v>0.13548780487804946</v>
      </c>
      <c r="DP5">
        <f>raw!L121</f>
        <v>-0.78</v>
      </c>
      <c r="DQ5">
        <f>raw!L122</f>
        <v>-4.210162601626017</v>
      </c>
      <c r="DR5">
        <f>raw!L123</f>
        <v>-1.9785365853658534</v>
      </c>
      <c r="DS5">
        <f>raw!L124</f>
        <v>-2.4614634146341468</v>
      </c>
      <c r="DT5">
        <f>raw!L125</f>
        <v>1.0653658536585369</v>
      </c>
      <c r="DU5">
        <f>raw!L126</f>
        <v>-2.3098373983739835</v>
      </c>
      <c r="DV5">
        <f>raw!L127</f>
        <v>-1.2565853658536588</v>
      </c>
      <c r="DW5">
        <f>raw!L128</f>
        <v>-1.6107317073170733</v>
      </c>
      <c r="DX5">
        <f>raw!L129</f>
        <v>-1.3938211382113819</v>
      </c>
      <c r="DY5">
        <f>raw!L130</f>
        <v>-1.1129268292682923</v>
      </c>
      <c r="DZ5">
        <f>raw!L131</f>
        <v>1.573008130081301</v>
      </c>
      <c r="EA5">
        <f>raw!L132</f>
        <v>0.46548780487804908</v>
      </c>
      <c r="EB5">
        <f>raw!L133</f>
        <v>-1.2472357723577241</v>
      </c>
      <c r="EC5">
        <f>raw!L134</f>
        <v>-0.94130081300812996</v>
      </c>
      <c r="ED5">
        <f>raw!L135</f>
        <v>-1.7290243902439026</v>
      </c>
      <c r="EE5">
        <f>raw!L136</f>
        <v>-1.4497560975609756</v>
      </c>
      <c r="EF5">
        <f>raw!L137</f>
        <v>-2.3395121951219511</v>
      </c>
      <c r="EG5">
        <f>raw!L138</f>
        <v>0.59792682926829266</v>
      </c>
      <c r="EH5">
        <f>raw!L139</f>
        <v>-1.2723983739837399</v>
      </c>
      <c r="EI5">
        <f>raw!L140</f>
        <v>-2.0917073170731708</v>
      </c>
      <c r="EJ5">
        <f>raw!L141</f>
        <v>-1.9281707317073171</v>
      </c>
      <c r="EK5">
        <f>raw!L142</f>
        <v>-1.3963414634146343</v>
      </c>
      <c r="EL5">
        <f>raw!L143</f>
        <v>-3.3827642276422756</v>
      </c>
      <c r="EM5">
        <f>raw!L144</f>
        <v>-1.17</v>
      </c>
      <c r="EN5">
        <f>raw!L145</f>
        <v>-4.5414634146341459</v>
      </c>
      <c r="EO5">
        <f>raw!L146</f>
        <v>-1.9987398373983742</v>
      </c>
      <c r="EP5">
        <f>raw!L147</f>
        <v>-3.5365853658536581</v>
      </c>
      <c r="EQ5">
        <f>raw!L148</f>
        <v>-1.7704065040650407</v>
      </c>
      <c r="ER5">
        <f>raw!L149</f>
        <v>-2.3713008130081303</v>
      </c>
      <c r="ES5">
        <f>raw!L150</f>
        <v>-1.6767479674796748</v>
      </c>
      <c r="ET5">
        <f>raw!L151</f>
        <v>-1.2841463414634147</v>
      </c>
      <c r="EU5">
        <f>raw!L152</f>
        <v>-2.0926829268292684</v>
      </c>
      <c r="EV5">
        <f>raw!L153</f>
        <v>-0.70890243902439032</v>
      </c>
      <c r="EW5">
        <f>raw!L154</f>
        <v>-1.0004878048780483</v>
      </c>
      <c r="EX5">
        <f>raw!L155</f>
        <v>-2.2829268292682929</v>
      </c>
      <c r="EY5">
        <f>raw!L156</f>
        <v>-2.7544715447154475</v>
      </c>
      <c r="EZ5">
        <f>raw!L157</f>
        <v>-2.3843902439024394</v>
      </c>
      <c r="FA5">
        <f>raw!L158</f>
        <v>-0.82731707317073133</v>
      </c>
      <c r="FB5">
        <f>raw!L159</f>
        <v>-2.7026829268292683</v>
      </c>
      <c r="FC5">
        <f>raw!L160</f>
        <v>-4.0019512195121951</v>
      </c>
      <c r="FD5">
        <f>raw!L161</f>
        <v>-0.46837398373983719</v>
      </c>
      <c r="FE5">
        <f>raw!L162</f>
        <v>-2.1515853658536583</v>
      </c>
      <c r="FF5">
        <f>raw!L163</f>
        <v>-4.5367073170731702</v>
      </c>
      <c r="FG5">
        <f>raw!L164</f>
        <v>-1.598048780487805</v>
      </c>
      <c r="FH5">
        <f>raw!L165</f>
        <v>-2.2258536585365847</v>
      </c>
      <c r="FI5">
        <f>raw!L166</f>
        <v>-1.7597560975609754</v>
      </c>
      <c r="FJ5">
        <f>raw!L167</f>
        <v>-3.0534146341463413</v>
      </c>
      <c r="FK5">
        <f>raw!L168</f>
        <v>-1.6970731707317073</v>
      </c>
      <c r="FL5">
        <f>raw!L169</f>
        <v>-2.5291869918699188</v>
      </c>
      <c r="FM5">
        <f>raw!L170</f>
        <v>-0.61597560975609766</v>
      </c>
      <c r="FN5">
        <f>raw!L171</f>
        <v>-1.027317073170732</v>
      </c>
      <c r="FO5">
        <f>raw!L172</f>
        <v>-3.5384146341463403</v>
      </c>
      <c r="FP5">
        <f>raw!L173</f>
        <v>-2.4256097560975611</v>
      </c>
      <c r="FQ5">
        <f>raw!L174</f>
        <v>-2.7065853658536581</v>
      </c>
      <c r="FR5">
        <f>raw!L175</f>
        <v>-3.2179674796747966</v>
      </c>
      <c r="FS5">
        <f>raw!L176</f>
        <v>-3.6760975609756095</v>
      </c>
      <c r="FT5">
        <f>raw!L177</f>
        <v>-3.1326829268292684</v>
      </c>
      <c r="FU5">
        <f>raw!L178</f>
        <v>-2.978211382113821</v>
      </c>
      <c r="FV5">
        <f>raw!L179</f>
        <v>-4.1203252032520323</v>
      </c>
      <c r="FW5">
        <f>raw!L180</f>
        <v>0</v>
      </c>
      <c r="FX5">
        <f>raw!L181</f>
        <v>0</v>
      </c>
      <c r="FY5">
        <f>raw!L182</f>
        <v>0</v>
      </c>
      <c r="FZ5">
        <f>raw!L183</f>
        <v>0</v>
      </c>
      <c r="GA5">
        <f>raw!L184</f>
        <v>0</v>
      </c>
      <c r="GB5">
        <f>raw!L185</f>
        <v>0</v>
      </c>
      <c r="GC5">
        <f>raw!L186</f>
        <v>0</v>
      </c>
      <c r="GD5">
        <f>raw!L187</f>
        <v>0</v>
      </c>
      <c r="GE5">
        <f>raw!L188</f>
        <v>0</v>
      </c>
      <c r="GF5">
        <f>raw!L189</f>
        <v>0</v>
      </c>
      <c r="GG5">
        <f>raw!L190</f>
        <v>0</v>
      </c>
      <c r="GH5">
        <f>raw!L191</f>
        <v>0</v>
      </c>
      <c r="GI5">
        <f>raw!L192</f>
        <v>0</v>
      </c>
      <c r="GJ5">
        <f>raw!L193</f>
        <v>0</v>
      </c>
      <c r="GK5">
        <f>raw!L194</f>
        <v>0</v>
      </c>
      <c r="GL5">
        <f>raw!L195</f>
        <v>0</v>
      </c>
      <c r="GM5">
        <f>raw!L196</f>
        <v>0</v>
      </c>
      <c r="GN5">
        <f>raw!L197</f>
        <v>0</v>
      </c>
      <c r="GO5">
        <f>raw!L198</f>
        <v>0</v>
      </c>
      <c r="GP5">
        <f>raw!L199</f>
        <v>0</v>
      </c>
      <c r="GQ5">
        <f>raw!L200</f>
        <v>0</v>
      </c>
      <c r="GR5">
        <f>raw!L201</f>
        <v>0</v>
      </c>
      <c r="GS5">
        <f>raw!L202</f>
        <v>0</v>
      </c>
    </row>
    <row r="22" spans="1:11" x14ac:dyDescent="0.3">
      <c r="A22" t="s">
        <v>918</v>
      </c>
      <c r="B22" t="s">
        <v>919</v>
      </c>
      <c r="C22" t="s">
        <v>920</v>
      </c>
      <c r="D22" t="s">
        <v>921</v>
      </c>
      <c r="E22" t="s">
        <v>922</v>
      </c>
      <c r="G22" t="s">
        <v>716</v>
      </c>
      <c r="H22" t="s">
        <v>207</v>
      </c>
      <c r="I22" t="s">
        <v>208</v>
      </c>
      <c r="J22" t="s">
        <v>1936</v>
      </c>
      <c r="K22" t="s">
        <v>1937</v>
      </c>
    </row>
    <row r="23" spans="1:11" x14ac:dyDescent="0.3">
      <c r="A23" t="s">
        <v>923</v>
      </c>
      <c r="B23" t="s">
        <v>924</v>
      </c>
      <c r="C23" t="s">
        <v>925</v>
      </c>
      <c r="D23" t="s">
        <v>926</v>
      </c>
      <c r="E23" t="s">
        <v>927</v>
      </c>
      <c r="G23" t="s">
        <v>717</v>
      </c>
      <c r="H23" t="s">
        <v>209</v>
      </c>
      <c r="I23" t="s">
        <v>210</v>
      </c>
      <c r="J23" t="s">
        <v>1938</v>
      </c>
      <c r="K23" t="s">
        <v>1939</v>
      </c>
    </row>
    <row r="24" spans="1:11" x14ac:dyDescent="0.3">
      <c r="A24" t="s">
        <v>928</v>
      </c>
      <c r="B24" t="s">
        <v>929</v>
      </c>
      <c r="C24" t="s">
        <v>930</v>
      </c>
      <c r="D24" t="s">
        <v>931</v>
      </c>
      <c r="E24" t="s">
        <v>932</v>
      </c>
      <c r="G24" t="s">
        <v>718</v>
      </c>
      <c r="H24" t="s">
        <v>211</v>
      </c>
      <c r="I24" t="s">
        <v>212</v>
      </c>
      <c r="J24" t="s">
        <v>1940</v>
      </c>
      <c r="K24" t="s">
        <v>1941</v>
      </c>
    </row>
    <row r="25" spans="1:11" x14ac:dyDescent="0.3">
      <c r="A25" t="s">
        <v>933</v>
      </c>
      <c r="B25" t="s">
        <v>934</v>
      </c>
      <c r="C25" t="s">
        <v>935</v>
      </c>
      <c r="D25" t="s">
        <v>936</v>
      </c>
      <c r="E25" t="s">
        <v>937</v>
      </c>
      <c r="G25" t="s">
        <v>719</v>
      </c>
      <c r="H25" t="s">
        <v>213</v>
      </c>
      <c r="I25" t="s">
        <v>214</v>
      </c>
      <c r="J25" t="s">
        <v>1942</v>
      </c>
      <c r="K25" t="s">
        <v>1943</v>
      </c>
    </row>
    <row r="26" spans="1:11" x14ac:dyDescent="0.3">
      <c r="A26" t="s">
        <v>938</v>
      </c>
      <c r="B26" t="s">
        <v>939</v>
      </c>
      <c r="C26" t="s">
        <v>940</v>
      </c>
      <c r="D26" t="s">
        <v>941</v>
      </c>
      <c r="E26" t="s">
        <v>942</v>
      </c>
      <c r="G26" t="s">
        <v>720</v>
      </c>
      <c r="H26" t="s">
        <v>215</v>
      </c>
      <c r="I26" t="s">
        <v>216</v>
      </c>
      <c r="J26" t="s">
        <v>1944</v>
      </c>
      <c r="K26" t="s">
        <v>1945</v>
      </c>
    </row>
    <row r="27" spans="1:11" x14ac:dyDescent="0.3">
      <c r="A27" t="s">
        <v>943</v>
      </c>
      <c r="B27" t="s">
        <v>944</v>
      </c>
      <c r="C27" t="s">
        <v>945</v>
      </c>
      <c r="D27" t="s">
        <v>946</v>
      </c>
      <c r="E27" t="s">
        <v>947</v>
      </c>
      <c r="G27" t="s">
        <v>721</v>
      </c>
      <c r="H27" t="s">
        <v>217</v>
      </c>
      <c r="I27" t="s">
        <v>218</v>
      </c>
      <c r="J27" t="s">
        <v>1946</v>
      </c>
      <c r="K27" t="s">
        <v>1947</v>
      </c>
    </row>
    <row r="28" spans="1:11" x14ac:dyDescent="0.3">
      <c r="A28" t="s">
        <v>948</v>
      </c>
      <c r="B28" t="s">
        <v>949</v>
      </c>
      <c r="C28" t="s">
        <v>950</v>
      </c>
      <c r="D28" t="s">
        <v>951</v>
      </c>
      <c r="E28" t="s">
        <v>952</v>
      </c>
      <c r="G28" t="s">
        <v>722</v>
      </c>
      <c r="H28" t="s">
        <v>219</v>
      </c>
      <c r="I28" t="s">
        <v>220</v>
      </c>
      <c r="J28" t="s">
        <v>1948</v>
      </c>
      <c r="K28" t="s">
        <v>1949</v>
      </c>
    </row>
    <row r="29" spans="1:11" x14ac:dyDescent="0.3">
      <c r="A29" t="s">
        <v>953</v>
      </c>
      <c r="B29" t="s">
        <v>954</v>
      </c>
      <c r="C29" t="s">
        <v>955</v>
      </c>
      <c r="D29" t="s">
        <v>956</v>
      </c>
      <c r="E29" t="s">
        <v>957</v>
      </c>
      <c r="G29" t="s">
        <v>723</v>
      </c>
      <c r="H29" t="s">
        <v>221</v>
      </c>
      <c r="I29" t="s">
        <v>222</v>
      </c>
      <c r="J29" t="s">
        <v>1950</v>
      </c>
      <c r="K29" t="s">
        <v>1951</v>
      </c>
    </row>
    <row r="30" spans="1:11" x14ac:dyDescent="0.3">
      <c r="A30" t="s">
        <v>958</v>
      </c>
      <c r="B30" t="s">
        <v>959</v>
      </c>
      <c r="C30" t="s">
        <v>960</v>
      </c>
      <c r="D30" t="s">
        <v>961</v>
      </c>
      <c r="E30" t="s">
        <v>962</v>
      </c>
      <c r="G30" t="s">
        <v>724</v>
      </c>
      <c r="H30" t="s">
        <v>223</v>
      </c>
      <c r="I30" t="s">
        <v>224</v>
      </c>
      <c r="J30" t="s">
        <v>1952</v>
      </c>
      <c r="K30" t="s">
        <v>1953</v>
      </c>
    </row>
    <row r="31" spans="1:11" x14ac:dyDescent="0.3">
      <c r="A31" t="s">
        <v>963</v>
      </c>
      <c r="B31" t="s">
        <v>964</v>
      </c>
      <c r="C31" t="s">
        <v>965</v>
      </c>
      <c r="D31" t="s">
        <v>966</v>
      </c>
      <c r="E31" t="s">
        <v>967</v>
      </c>
      <c r="G31" t="s">
        <v>725</v>
      </c>
      <c r="H31" t="s">
        <v>225</v>
      </c>
      <c r="I31" t="s">
        <v>226</v>
      </c>
      <c r="J31" t="s">
        <v>1954</v>
      </c>
      <c r="K31" t="s">
        <v>1955</v>
      </c>
    </row>
    <row r="32" spans="1:11" x14ac:dyDescent="0.3">
      <c r="A32" t="s">
        <v>968</v>
      </c>
      <c r="B32" t="s">
        <v>969</v>
      </c>
      <c r="C32" t="s">
        <v>970</v>
      </c>
      <c r="D32" t="s">
        <v>971</v>
      </c>
      <c r="E32" t="s">
        <v>972</v>
      </c>
      <c r="G32" t="s">
        <v>726</v>
      </c>
      <c r="H32" t="s">
        <v>227</v>
      </c>
      <c r="I32" t="s">
        <v>228</v>
      </c>
      <c r="J32" t="s">
        <v>1956</v>
      </c>
      <c r="K32" t="s">
        <v>1957</v>
      </c>
    </row>
    <row r="33" spans="1:11" x14ac:dyDescent="0.3">
      <c r="A33" t="s">
        <v>973</v>
      </c>
      <c r="B33" t="s">
        <v>974</v>
      </c>
      <c r="C33" t="s">
        <v>975</v>
      </c>
      <c r="D33" t="s">
        <v>976</v>
      </c>
      <c r="E33" t="s">
        <v>977</v>
      </c>
      <c r="G33" t="s">
        <v>727</v>
      </c>
      <c r="H33" t="s">
        <v>229</v>
      </c>
      <c r="I33" t="s">
        <v>230</v>
      </c>
      <c r="J33" t="s">
        <v>1958</v>
      </c>
      <c r="K33" t="s">
        <v>1959</v>
      </c>
    </row>
    <row r="34" spans="1:11" x14ac:dyDescent="0.3">
      <c r="A34" t="s">
        <v>978</v>
      </c>
      <c r="B34" t="s">
        <v>979</v>
      </c>
      <c r="C34" t="s">
        <v>980</v>
      </c>
      <c r="D34" t="s">
        <v>981</v>
      </c>
      <c r="E34" t="s">
        <v>982</v>
      </c>
      <c r="G34" t="s">
        <v>728</v>
      </c>
      <c r="H34" t="s">
        <v>231</v>
      </c>
      <c r="I34" t="s">
        <v>232</v>
      </c>
      <c r="J34" t="s">
        <v>1960</v>
      </c>
      <c r="K34" t="s">
        <v>1961</v>
      </c>
    </row>
    <row r="35" spans="1:11" x14ac:dyDescent="0.3">
      <c r="A35" t="s">
        <v>983</v>
      </c>
      <c r="B35" t="s">
        <v>984</v>
      </c>
      <c r="C35" t="s">
        <v>985</v>
      </c>
      <c r="D35" t="s">
        <v>986</v>
      </c>
      <c r="E35" t="s">
        <v>987</v>
      </c>
      <c r="G35" t="s">
        <v>729</v>
      </c>
      <c r="H35" t="s">
        <v>233</v>
      </c>
      <c r="I35" t="s">
        <v>234</v>
      </c>
      <c r="J35" t="s">
        <v>1962</v>
      </c>
      <c r="K35" t="s">
        <v>1963</v>
      </c>
    </row>
    <row r="36" spans="1:11" x14ac:dyDescent="0.3">
      <c r="A36" t="s">
        <v>988</v>
      </c>
      <c r="B36" t="s">
        <v>989</v>
      </c>
      <c r="C36" t="s">
        <v>990</v>
      </c>
      <c r="D36" t="s">
        <v>991</v>
      </c>
      <c r="E36" t="s">
        <v>992</v>
      </c>
      <c r="G36" t="s">
        <v>730</v>
      </c>
      <c r="H36" t="s">
        <v>235</v>
      </c>
      <c r="I36" t="s">
        <v>236</v>
      </c>
      <c r="J36" t="s">
        <v>1964</v>
      </c>
      <c r="K36" t="s">
        <v>1965</v>
      </c>
    </row>
    <row r="37" spans="1:11" x14ac:dyDescent="0.3">
      <c r="A37" t="s">
        <v>993</v>
      </c>
      <c r="B37" t="s">
        <v>994</v>
      </c>
      <c r="C37" t="s">
        <v>995</v>
      </c>
      <c r="D37" t="s">
        <v>996</v>
      </c>
      <c r="E37" t="s">
        <v>997</v>
      </c>
      <c r="G37" t="s">
        <v>731</v>
      </c>
      <c r="H37" t="s">
        <v>237</v>
      </c>
      <c r="I37" t="s">
        <v>238</v>
      </c>
      <c r="J37" t="s">
        <v>1966</v>
      </c>
      <c r="K37" t="s">
        <v>1967</v>
      </c>
    </row>
    <row r="38" spans="1:11" x14ac:dyDescent="0.3">
      <c r="A38" t="s">
        <v>998</v>
      </c>
      <c r="B38" t="s">
        <v>999</v>
      </c>
      <c r="C38" t="s">
        <v>1000</v>
      </c>
      <c r="D38" t="s">
        <v>1001</v>
      </c>
      <c r="E38" t="s">
        <v>1002</v>
      </c>
      <c r="G38" t="s">
        <v>732</v>
      </c>
      <c r="H38" t="s">
        <v>239</v>
      </c>
      <c r="I38" t="s">
        <v>240</v>
      </c>
      <c r="J38" t="s">
        <v>1968</v>
      </c>
      <c r="K38" t="s">
        <v>1969</v>
      </c>
    </row>
    <row r="39" spans="1:11" x14ac:dyDescent="0.3">
      <c r="A39" t="s">
        <v>1003</v>
      </c>
      <c r="B39" t="s">
        <v>1004</v>
      </c>
      <c r="C39" t="s">
        <v>1005</v>
      </c>
      <c r="D39" t="s">
        <v>1006</v>
      </c>
      <c r="E39" t="s">
        <v>1007</v>
      </c>
      <c r="G39" t="s">
        <v>733</v>
      </c>
      <c r="H39" t="s">
        <v>241</v>
      </c>
      <c r="I39" t="s">
        <v>242</v>
      </c>
      <c r="J39" t="s">
        <v>1970</v>
      </c>
      <c r="K39" t="s">
        <v>1971</v>
      </c>
    </row>
    <row r="40" spans="1:11" x14ac:dyDescent="0.3">
      <c r="A40" t="s">
        <v>1008</v>
      </c>
      <c r="B40" t="s">
        <v>1009</v>
      </c>
      <c r="C40" t="s">
        <v>1010</v>
      </c>
      <c r="D40" t="s">
        <v>1011</v>
      </c>
      <c r="E40" t="s">
        <v>1012</v>
      </c>
      <c r="G40" t="s">
        <v>734</v>
      </c>
      <c r="H40" t="s">
        <v>243</v>
      </c>
      <c r="I40" t="s">
        <v>244</v>
      </c>
      <c r="J40" t="s">
        <v>1972</v>
      </c>
      <c r="K40" t="s">
        <v>1973</v>
      </c>
    </row>
    <row r="41" spans="1:11" x14ac:dyDescent="0.3">
      <c r="A41" t="s">
        <v>1013</v>
      </c>
      <c r="B41" t="s">
        <v>1014</v>
      </c>
      <c r="C41" t="s">
        <v>1015</v>
      </c>
      <c r="D41" t="s">
        <v>1016</v>
      </c>
      <c r="E41" t="s">
        <v>1017</v>
      </c>
      <c r="G41" t="s">
        <v>735</v>
      </c>
      <c r="H41" t="s">
        <v>245</v>
      </c>
      <c r="I41" t="s">
        <v>246</v>
      </c>
      <c r="J41" t="s">
        <v>1974</v>
      </c>
      <c r="K41" t="s">
        <v>1975</v>
      </c>
    </row>
    <row r="42" spans="1:11" x14ac:dyDescent="0.3">
      <c r="A42" t="s">
        <v>1018</v>
      </c>
      <c r="B42" t="s">
        <v>1019</v>
      </c>
      <c r="C42" t="s">
        <v>1020</v>
      </c>
      <c r="D42" t="s">
        <v>1021</v>
      </c>
      <c r="E42" t="s">
        <v>1022</v>
      </c>
      <c r="G42" t="s">
        <v>736</v>
      </c>
      <c r="H42" t="s">
        <v>247</v>
      </c>
      <c r="I42" t="s">
        <v>248</v>
      </c>
      <c r="J42" t="s">
        <v>1976</v>
      </c>
      <c r="K42" t="s">
        <v>1977</v>
      </c>
    </row>
    <row r="43" spans="1:11" x14ac:dyDescent="0.3">
      <c r="A43" t="s">
        <v>1023</v>
      </c>
      <c r="B43" t="s">
        <v>1024</v>
      </c>
      <c r="C43" t="s">
        <v>1025</v>
      </c>
      <c r="D43" t="s">
        <v>1026</v>
      </c>
      <c r="E43" t="s">
        <v>1027</v>
      </c>
      <c r="G43" t="s">
        <v>737</v>
      </c>
      <c r="H43" t="s">
        <v>249</v>
      </c>
      <c r="I43" t="s">
        <v>250</v>
      </c>
      <c r="J43" t="s">
        <v>1978</v>
      </c>
      <c r="K43" t="s">
        <v>1979</v>
      </c>
    </row>
    <row r="44" spans="1:11" x14ac:dyDescent="0.3">
      <c r="A44" t="s">
        <v>1028</v>
      </c>
      <c r="B44" t="s">
        <v>1029</v>
      </c>
      <c r="C44" t="s">
        <v>1030</v>
      </c>
      <c r="D44" t="s">
        <v>1031</v>
      </c>
      <c r="E44" t="s">
        <v>1032</v>
      </c>
      <c r="G44" t="s">
        <v>738</v>
      </c>
      <c r="H44" t="s">
        <v>251</v>
      </c>
      <c r="I44" t="s">
        <v>252</v>
      </c>
      <c r="J44" t="s">
        <v>1980</v>
      </c>
      <c r="K44" t="s">
        <v>1981</v>
      </c>
    </row>
    <row r="45" spans="1:11" x14ac:dyDescent="0.3">
      <c r="A45" t="s">
        <v>1033</v>
      </c>
      <c r="B45" t="s">
        <v>1034</v>
      </c>
      <c r="C45" t="s">
        <v>1035</v>
      </c>
      <c r="D45" t="s">
        <v>1036</v>
      </c>
      <c r="E45" t="s">
        <v>1037</v>
      </c>
      <c r="G45" t="s">
        <v>739</v>
      </c>
      <c r="H45" t="s">
        <v>253</v>
      </c>
      <c r="I45" t="s">
        <v>254</v>
      </c>
      <c r="J45" t="s">
        <v>1982</v>
      </c>
      <c r="K45" t="s">
        <v>1983</v>
      </c>
    </row>
    <row r="46" spans="1:11" x14ac:dyDescent="0.3">
      <c r="A46" t="s">
        <v>1038</v>
      </c>
      <c r="B46" t="s">
        <v>1039</v>
      </c>
      <c r="C46" t="s">
        <v>1040</v>
      </c>
      <c r="D46" t="s">
        <v>1041</v>
      </c>
      <c r="E46" t="s">
        <v>1042</v>
      </c>
      <c r="G46" t="s">
        <v>740</v>
      </c>
      <c r="H46" t="s">
        <v>255</v>
      </c>
      <c r="I46" t="s">
        <v>256</v>
      </c>
      <c r="J46" t="s">
        <v>1984</v>
      </c>
      <c r="K46" t="s">
        <v>1985</v>
      </c>
    </row>
    <row r="47" spans="1:11" x14ac:dyDescent="0.3">
      <c r="A47" t="s">
        <v>1043</v>
      </c>
      <c r="B47" t="s">
        <v>1044</v>
      </c>
      <c r="C47" t="s">
        <v>1045</v>
      </c>
      <c r="D47" t="s">
        <v>1046</v>
      </c>
      <c r="E47" t="s">
        <v>1047</v>
      </c>
      <c r="G47" t="s">
        <v>741</v>
      </c>
      <c r="H47" t="s">
        <v>257</v>
      </c>
      <c r="I47" t="s">
        <v>258</v>
      </c>
      <c r="J47" t="s">
        <v>1986</v>
      </c>
      <c r="K47" t="s">
        <v>1987</v>
      </c>
    </row>
    <row r="48" spans="1:11" x14ac:dyDescent="0.3">
      <c r="A48" t="s">
        <v>1048</v>
      </c>
      <c r="B48" t="s">
        <v>1049</v>
      </c>
      <c r="C48" t="s">
        <v>1050</v>
      </c>
      <c r="D48" t="s">
        <v>1051</v>
      </c>
      <c r="E48" t="s">
        <v>1052</v>
      </c>
      <c r="G48" t="s">
        <v>742</v>
      </c>
      <c r="H48" t="s">
        <v>259</v>
      </c>
      <c r="I48" t="s">
        <v>260</v>
      </c>
      <c r="J48" t="s">
        <v>1988</v>
      </c>
      <c r="K48" t="s">
        <v>1989</v>
      </c>
    </row>
    <row r="49" spans="1:11" x14ac:dyDescent="0.3">
      <c r="A49" t="s">
        <v>1053</v>
      </c>
      <c r="B49" t="s">
        <v>1054</v>
      </c>
      <c r="C49" t="s">
        <v>1055</v>
      </c>
      <c r="D49" t="s">
        <v>1056</v>
      </c>
      <c r="E49" t="s">
        <v>1057</v>
      </c>
      <c r="G49" t="s">
        <v>743</v>
      </c>
      <c r="H49" t="s">
        <v>261</v>
      </c>
      <c r="I49" t="s">
        <v>262</v>
      </c>
      <c r="J49" t="s">
        <v>1990</v>
      </c>
      <c r="K49" t="s">
        <v>1991</v>
      </c>
    </row>
    <row r="50" spans="1:11" x14ac:dyDescent="0.3">
      <c r="A50" t="s">
        <v>1058</v>
      </c>
      <c r="B50" t="s">
        <v>1059</v>
      </c>
      <c r="C50" t="s">
        <v>1060</v>
      </c>
      <c r="D50" t="s">
        <v>1061</v>
      </c>
      <c r="E50" t="s">
        <v>1062</v>
      </c>
      <c r="G50" t="s">
        <v>744</v>
      </c>
      <c r="H50" t="s">
        <v>263</v>
      </c>
      <c r="I50" t="s">
        <v>264</v>
      </c>
      <c r="J50" t="s">
        <v>1992</v>
      </c>
      <c r="K50" t="s">
        <v>1993</v>
      </c>
    </row>
    <row r="51" spans="1:11" x14ac:dyDescent="0.3">
      <c r="A51" t="s">
        <v>1063</v>
      </c>
      <c r="B51" t="s">
        <v>1064</v>
      </c>
      <c r="C51" t="s">
        <v>1065</v>
      </c>
      <c r="D51" t="s">
        <v>1066</v>
      </c>
      <c r="E51" t="s">
        <v>1067</v>
      </c>
      <c r="G51" t="s">
        <v>745</v>
      </c>
      <c r="H51" t="s">
        <v>265</v>
      </c>
      <c r="I51" t="s">
        <v>266</v>
      </c>
      <c r="J51" t="s">
        <v>1994</v>
      </c>
      <c r="K51" t="s">
        <v>1995</v>
      </c>
    </row>
    <row r="52" spans="1:11" x14ac:dyDescent="0.3">
      <c r="A52" t="s">
        <v>1068</v>
      </c>
      <c r="B52" t="s">
        <v>1069</v>
      </c>
      <c r="C52" t="s">
        <v>1070</v>
      </c>
      <c r="D52" t="s">
        <v>1071</v>
      </c>
      <c r="E52" t="s">
        <v>1072</v>
      </c>
      <c r="G52" t="s">
        <v>746</v>
      </c>
      <c r="H52" t="s">
        <v>267</v>
      </c>
      <c r="I52" t="s">
        <v>268</v>
      </c>
      <c r="J52" t="s">
        <v>1996</v>
      </c>
      <c r="K52" t="s">
        <v>1997</v>
      </c>
    </row>
    <row r="53" spans="1:11" x14ac:dyDescent="0.3">
      <c r="A53" t="s">
        <v>1073</v>
      </c>
      <c r="B53" t="s">
        <v>1074</v>
      </c>
      <c r="C53" t="s">
        <v>1075</v>
      </c>
      <c r="D53" t="s">
        <v>1076</v>
      </c>
      <c r="E53" t="s">
        <v>1077</v>
      </c>
      <c r="G53" t="s">
        <v>747</v>
      </c>
      <c r="H53" t="s">
        <v>269</v>
      </c>
      <c r="I53" t="s">
        <v>270</v>
      </c>
      <c r="J53" t="s">
        <v>1998</v>
      </c>
      <c r="K53" t="s">
        <v>1999</v>
      </c>
    </row>
    <row r="54" spans="1:11" x14ac:dyDescent="0.3">
      <c r="A54" t="s">
        <v>1078</v>
      </c>
      <c r="B54" t="s">
        <v>1079</v>
      </c>
      <c r="C54" t="s">
        <v>1080</v>
      </c>
      <c r="D54" t="s">
        <v>1081</v>
      </c>
      <c r="E54" t="s">
        <v>1082</v>
      </c>
      <c r="G54" t="s">
        <v>748</v>
      </c>
      <c r="H54" t="s">
        <v>271</v>
      </c>
      <c r="I54" t="s">
        <v>272</v>
      </c>
      <c r="J54" t="s">
        <v>2000</v>
      </c>
      <c r="K54" t="s">
        <v>2001</v>
      </c>
    </row>
    <row r="55" spans="1:11" x14ac:dyDescent="0.3">
      <c r="A55" t="s">
        <v>1083</v>
      </c>
      <c r="B55" t="s">
        <v>1084</v>
      </c>
      <c r="C55" t="s">
        <v>1085</v>
      </c>
      <c r="D55" t="s">
        <v>1086</v>
      </c>
      <c r="E55" t="s">
        <v>1087</v>
      </c>
      <c r="G55" t="s">
        <v>749</v>
      </c>
      <c r="H55" t="s">
        <v>273</v>
      </c>
      <c r="I55" t="s">
        <v>274</v>
      </c>
      <c r="J55" t="s">
        <v>2002</v>
      </c>
      <c r="K55" t="s">
        <v>2003</v>
      </c>
    </row>
    <row r="56" spans="1:11" x14ac:dyDescent="0.3">
      <c r="A56" t="s">
        <v>1088</v>
      </c>
      <c r="B56" t="s">
        <v>1089</v>
      </c>
      <c r="C56" t="s">
        <v>1090</v>
      </c>
      <c r="D56" t="s">
        <v>1091</v>
      </c>
      <c r="E56" t="s">
        <v>1092</v>
      </c>
      <c r="G56" t="s">
        <v>750</v>
      </c>
      <c r="H56" t="s">
        <v>275</v>
      </c>
      <c r="I56" t="s">
        <v>276</v>
      </c>
      <c r="J56" t="s">
        <v>2004</v>
      </c>
      <c r="K56" t="s">
        <v>2005</v>
      </c>
    </row>
    <row r="57" spans="1:11" x14ac:dyDescent="0.3">
      <c r="A57" t="s">
        <v>1093</v>
      </c>
      <c r="B57" t="s">
        <v>1094</v>
      </c>
      <c r="C57" t="s">
        <v>1095</v>
      </c>
      <c r="D57" t="s">
        <v>1096</v>
      </c>
      <c r="E57" t="s">
        <v>1097</v>
      </c>
      <c r="G57" t="s">
        <v>751</v>
      </c>
      <c r="H57" t="s">
        <v>277</v>
      </c>
      <c r="I57" t="s">
        <v>278</v>
      </c>
      <c r="J57" t="s">
        <v>2006</v>
      </c>
      <c r="K57" t="s">
        <v>2007</v>
      </c>
    </row>
    <row r="58" spans="1:11" x14ac:dyDescent="0.3">
      <c r="A58" t="s">
        <v>1098</v>
      </c>
      <c r="B58" t="s">
        <v>1099</v>
      </c>
      <c r="C58" t="s">
        <v>1100</v>
      </c>
      <c r="D58" t="s">
        <v>1101</v>
      </c>
      <c r="E58" t="s">
        <v>1102</v>
      </c>
      <c r="G58" t="s">
        <v>752</v>
      </c>
      <c r="H58" t="s">
        <v>279</v>
      </c>
      <c r="I58" t="s">
        <v>280</v>
      </c>
      <c r="J58" t="s">
        <v>2008</v>
      </c>
      <c r="K58" t="s">
        <v>2009</v>
      </c>
    </row>
    <row r="59" spans="1:11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G59" t="s">
        <v>753</v>
      </c>
      <c r="H59" t="s">
        <v>281</v>
      </c>
      <c r="I59" t="s">
        <v>282</v>
      </c>
      <c r="J59" t="s">
        <v>2010</v>
      </c>
      <c r="K59" t="s">
        <v>2011</v>
      </c>
    </row>
    <row r="60" spans="1:11" x14ac:dyDescent="0.3">
      <c r="A60" t="s">
        <v>1108</v>
      </c>
      <c r="B60" t="s">
        <v>1109</v>
      </c>
      <c r="C60" t="s">
        <v>1110</v>
      </c>
      <c r="D60" t="s">
        <v>1111</v>
      </c>
      <c r="E60" t="s">
        <v>1112</v>
      </c>
      <c r="G60" t="s">
        <v>754</v>
      </c>
      <c r="H60" t="s">
        <v>283</v>
      </c>
      <c r="I60" t="s">
        <v>284</v>
      </c>
      <c r="J60" t="s">
        <v>2012</v>
      </c>
      <c r="K60" t="s">
        <v>2013</v>
      </c>
    </row>
    <row r="61" spans="1:11" x14ac:dyDescent="0.3">
      <c r="A61" t="s">
        <v>1113</v>
      </c>
      <c r="B61" t="s">
        <v>1114</v>
      </c>
      <c r="C61" t="s">
        <v>1115</v>
      </c>
      <c r="D61" t="s">
        <v>1116</v>
      </c>
      <c r="E61" t="s">
        <v>1117</v>
      </c>
      <c r="G61" t="s">
        <v>755</v>
      </c>
      <c r="H61" t="s">
        <v>285</v>
      </c>
      <c r="I61" t="s">
        <v>286</v>
      </c>
      <c r="J61" t="s">
        <v>2014</v>
      </c>
      <c r="K61" t="s">
        <v>2015</v>
      </c>
    </row>
    <row r="62" spans="1:11" x14ac:dyDescent="0.3">
      <c r="A62" t="s">
        <v>1118</v>
      </c>
      <c r="B62" t="s">
        <v>1119</v>
      </c>
      <c r="C62" t="s">
        <v>1120</v>
      </c>
      <c r="D62" t="s">
        <v>1121</v>
      </c>
      <c r="E62" t="s">
        <v>1122</v>
      </c>
      <c r="G62" t="s">
        <v>756</v>
      </c>
      <c r="H62" t="s">
        <v>287</v>
      </c>
      <c r="I62" t="s">
        <v>288</v>
      </c>
      <c r="J62" t="s">
        <v>2016</v>
      </c>
      <c r="K62" t="s">
        <v>2017</v>
      </c>
    </row>
    <row r="63" spans="1:11" x14ac:dyDescent="0.3">
      <c r="A63" t="s">
        <v>1123</v>
      </c>
      <c r="B63" t="s">
        <v>1124</v>
      </c>
      <c r="C63" t="s">
        <v>1125</v>
      </c>
      <c r="D63" t="s">
        <v>1126</v>
      </c>
      <c r="E63" t="s">
        <v>1127</v>
      </c>
      <c r="G63" t="s">
        <v>757</v>
      </c>
      <c r="H63" t="s">
        <v>289</v>
      </c>
      <c r="I63" t="s">
        <v>290</v>
      </c>
      <c r="J63" t="s">
        <v>2018</v>
      </c>
      <c r="K63" t="s">
        <v>2019</v>
      </c>
    </row>
    <row r="64" spans="1:11" x14ac:dyDescent="0.3">
      <c r="A64" t="s">
        <v>1128</v>
      </c>
      <c r="B64" t="s">
        <v>1129</v>
      </c>
      <c r="C64" t="s">
        <v>1130</v>
      </c>
      <c r="D64" t="s">
        <v>1131</v>
      </c>
      <c r="E64" t="s">
        <v>1132</v>
      </c>
      <c r="G64" t="s">
        <v>758</v>
      </c>
      <c r="H64" t="s">
        <v>291</v>
      </c>
      <c r="I64" t="s">
        <v>292</v>
      </c>
      <c r="J64" t="s">
        <v>2020</v>
      </c>
      <c r="K64" t="s">
        <v>2021</v>
      </c>
    </row>
    <row r="65" spans="1:11" x14ac:dyDescent="0.3">
      <c r="A65" t="s">
        <v>1133</v>
      </c>
      <c r="B65" t="s">
        <v>1134</v>
      </c>
      <c r="C65" t="s">
        <v>1135</v>
      </c>
      <c r="D65" t="s">
        <v>1136</v>
      </c>
      <c r="E65" t="s">
        <v>1137</v>
      </c>
      <c r="G65" t="s">
        <v>759</v>
      </c>
      <c r="H65" t="s">
        <v>293</v>
      </c>
      <c r="I65" t="s">
        <v>294</v>
      </c>
      <c r="J65" t="s">
        <v>2022</v>
      </c>
      <c r="K65" t="s">
        <v>2023</v>
      </c>
    </row>
    <row r="66" spans="1:11" x14ac:dyDescent="0.3">
      <c r="A66" t="s">
        <v>1138</v>
      </c>
      <c r="B66" t="s">
        <v>1139</v>
      </c>
      <c r="C66" t="s">
        <v>1140</v>
      </c>
      <c r="D66" t="s">
        <v>1141</v>
      </c>
      <c r="E66" t="s">
        <v>1142</v>
      </c>
      <c r="G66" t="s">
        <v>760</v>
      </c>
      <c r="H66" t="s">
        <v>295</v>
      </c>
      <c r="I66" t="s">
        <v>296</v>
      </c>
      <c r="J66" t="s">
        <v>2024</v>
      </c>
      <c r="K66" t="s">
        <v>2025</v>
      </c>
    </row>
    <row r="67" spans="1:11" x14ac:dyDescent="0.3">
      <c r="A67" t="s">
        <v>1143</v>
      </c>
      <c r="B67" t="s">
        <v>1144</v>
      </c>
      <c r="C67" t="s">
        <v>1145</v>
      </c>
      <c r="D67" t="s">
        <v>1146</v>
      </c>
      <c r="E67" t="s">
        <v>1147</v>
      </c>
      <c r="G67" t="s">
        <v>761</v>
      </c>
      <c r="H67" t="s">
        <v>297</v>
      </c>
      <c r="I67" t="s">
        <v>298</v>
      </c>
      <c r="J67" t="s">
        <v>2026</v>
      </c>
      <c r="K67" t="s">
        <v>2027</v>
      </c>
    </row>
    <row r="68" spans="1:11" x14ac:dyDescent="0.3">
      <c r="A68" t="s">
        <v>1148</v>
      </c>
      <c r="B68" t="s">
        <v>1149</v>
      </c>
      <c r="C68" t="s">
        <v>1150</v>
      </c>
      <c r="D68" t="s">
        <v>1151</v>
      </c>
      <c r="E68" t="s">
        <v>1152</v>
      </c>
      <c r="G68" t="s">
        <v>762</v>
      </c>
      <c r="H68" t="s">
        <v>299</v>
      </c>
      <c r="I68" t="s">
        <v>300</v>
      </c>
      <c r="J68" t="s">
        <v>2028</v>
      </c>
      <c r="K68" t="s">
        <v>2029</v>
      </c>
    </row>
    <row r="69" spans="1:11" x14ac:dyDescent="0.3">
      <c r="A69" t="s">
        <v>1153</v>
      </c>
      <c r="B69" t="s">
        <v>1154</v>
      </c>
      <c r="C69" t="s">
        <v>1155</v>
      </c>
      <c r="D69" t="s">
        <v>1156</v>
      </c>
      <c r="E69" t="s">
        <v>1157</v>
      </c>
      <c r="G69" t="s">
        <v>763</v>
      </c>
      <c r="H69" t="s">
        <v>301</v>
      </c>
      <c r="I69" t="s">
        <v>302</v>
      </c>
      <c r="J69" t="s">
        <v>2030</v>
      </c>
      <c r="K69" t="s">
        <v>2031</v>
      </c>
    </row>
    <row r="70" spans="1:11" x14ac:dyDescent="0.3">
      <c r="A70" t="s">
        <v>1158</v>
      </c>
      <c r="B70" t="s">
        <v>1159</v>
      </c>
      <c r="C70" t="s">
        <v>1160</v>
      </c>
      <c r="D70" t="s">
        <v>1161</v>
      </c>
      <c r="E70" t="s">
        <v>1162</v>
      </c>
      <c r="G70" t="s">
        <v>764</v>
      </c>
      <c r="H70" t="s">
        <v>303</v>
      </c>
      <c r="I70" t="s">
        <v>304</v>
      </c>
      <c r="J70" t="s">
        <v>2032</v>
      </c>
      <c r="K70" t="s">
        <v>2033</v>
      </c>
    </row>
    <row r="71" spans="1:11" x14ac:dyDescent="0.3">
      <c r="A71" t="s">
        <v>1163</v>
      </c>
      <c r="B71" t="s">
        <v>1164</v>
      </c>
      <c r="C71" t="s">
        <v>1165</v>
      </c>
      <c r="D71" t="s">
        <v>1166</v>
      </c>
      <c r="E71" t="s">
        <v>1167</v>
      </c>
      <c r="G71" t="s">
        <v>765</v>
      </c>
      <c r="H71" t="s">
        <v>305</v>
      </c>
      <c r="I71" t="s">
        <v>306</v>
      </c>
      <c r="J71" t="s">
        <v>2034</v>
      </c>
      <c r="K71" t="s">
        <v>2035</v>
      </c>
    </row>
    <row r="72" spans="1:11" x14ac:dyDescent="0.3">
      <c r="A72" t="s">
        <v>1168</v>
      </c>
      <c r="B72" t="s">
        <v>1169</v>
      </c>
      <c r="C72" t="s">
        <v>1170</v>
      </c>
      <c r="D72" t="s">
        <v>1171</v>
      </c>
      <c r="E72" t="s">
        <v>1172</v>
      </c>
      <c r="G72" t="s">
        <v>766</v>
      </c>
      <c r="H72" t="s">
        <v>307</v>
      </c>
      <c r="I72" t="s">
        <v>308</v>
      </c>
      <c r="J72" t="s">
        <v>2036</v>
      </c>
      <c r="K72" t="s">
        <v>2037</v>
      </c>
    </row>
    <row r="73" spans="1:11" x14ac:dyDescent="0.3">
      <c r="A73" t="s">
        <v>1173</v>
      </c>
      <c r="B73" t="s">
        <v>1174</v>
      </c>
      <c r="C73" t="s">
        <v>1175</v>
      </c>
      <c r="D73" t="s">
        <v>1176</v>
      </c>
      <c r="E73" t="s">
        <v>1177</v>
      </c>
      <c r="G73" t="s">
        <v>767</v>
      </c>
      <c r="H73" t="s">
        <v>309</v>
      </c>
      <c r="I73" t="s">
        <v>310</v>
      </c>
      <c r="J73" t="s">
        <v>2038</v>
      </c>
      <c r="K73" t="s">
        <v>2039</v>
      </c>
    </row>
    <row r="74" spans="1:11" x14ac:dyDescent="0.3">
      <c r="A74" t="s">
        <v>1178</v>
      </c>
      <c r="B74" t="s">
        <v>1179</v>
      </c>
      <c r="C74" t="s">
        <v>1180</v>
      </c>
      <c r="D74" t="s">
        <v>1181</v>
      </c>
      <c r="E74" t="s">
        <v>1182</v>
      </c>
      <c r="G74" t="s">
        <v>768</v>
      </c>
      <c r="H74" t="s">
        <v>311</v>
      </c>
      <c r="I74" t="s">
        <v>312</v>
      </c>
      <c r="J74" t="s">
        <v>2040</v>
      </c>
      <c r="K74" t="s">
        <v>2041</v>
      </c>
    </row>
    <row r="75" spans="1:11" x14ac:dyDescent="0.3">
      <c r="A75" t="s">
        <v>1183</v>
      </c>
      <c r="B75" t="s">
        <v>1184</v>
      </c>
      <c r="C75" t="s">
        <v>1185</v>
      </c>
      <c r="D75" t="s">
        <v>1186</v>
      </c>
      <c r="E75" t="s">
        <v>1187</v>
      </c>
      <c r="G75" t="s">
        <v>769</v>
      </c>
      <c r="H75" t="s">
        <v>313</v>
      </c>
      <c r="I75" t="s">
        <v>314</v>
      </c>
      <c r="J75" t="s">
        <v>2042</v>
      </c>
      <c r="K75" t="s">
        <v>2043</v>
      </c>
    </row>
    <row r="76" spans="1:11" x14ac:dyDescent="0.3">
      <c r="A76" t="s">
        <v>1188</v>
      </c>
      <c r="B76" t="s">
        <v>1189</v>
      </c>
      <c r="C76" t="s">
        <v>1190</v>
      </c>
      <c r="D76" t="s">
        <v>1191</v>
      </c>
      <c r="E76" t="s">
        <v>1192</v>
      </c>
      <c r="G76" t="s">
        <v>770</v>
      </c>
      <c r="H76" t="s">
        <v>315</v>
      </c>
      <c r="I76" t="s">
        <v>316</v>
      </c>
      <c r="J76" t="s">
        <v>2044</v>
      </c>
      <c r="K76" t="s">
        <v>2045</v>
      </c>
    </row>
    <row r="77" spans="1:11" x14ac:dyDescent="0.3">
      <c r="A77" t="s">
        <v>1193</v>
      </c>
      <c r="B77" t="s">
        <v>1194</v>
      </c>
      <c r="C77" t="s">
        <v>1195</v>
      </c>
      <c r="D77" t="s">
        <v>1196</v>
      </c>
      <c r="E77" t="s">
        <v>1197</v>
      </c>
      <c r="G77" t="s">
        <v>771</v>
      </c>
      <c r="H77" t="s">
        <v>317</v>
      </c>
      <c r="I77" t="s">
        <v>318</v>
      </c>
      <c r="J77" t="s">
        <v>2046</v>
      </c>
      <c r="K77" t="s">
        <v>2047</v>
      </c>
    </row>
    <row r="78" spans="1:11" x14ac:dyDescent="0.3">
      <c r="A78" t="s">
        <v>1198</v>
      </c>
      <c r="B78" t="s">
        <v>1199</v>
      </c>
      <c r="C78" t="s">
        <v>1200</v>
      </c>
      <c r="D78" t="s">
        <v>1201</v>
      </c>
      <c r="E78" t="s">
        <v>1202</v>
      </c>
      <c r="G78" t="s">
        <v>772</v>
      </c>
      <c r="H78" t="s">
        <v>319</v>
      </c>
      <c r="I78" t="s">
        <v>320</v>
      </c>
      <c r="J78" t="s">
        <v>2048</v>
      </c>
      <c r="K78" t="s">
        <v>2049</v>
      </c>
    </row>
    <row r="79" spans="1:11" x14ac:dyDescent="0.3">
      <c r="A79" t="s">
        <v>1203</v>
      </c>
      <c r="B79" t="s">
        <v>1204</v>
      </c>
      <c r="C79" t="s">
        <v>1205</v>
      </c>
      <c r="D79" t="s">
        <v>1206</v>
      </c>
      <c r="E79" t="s">
        <v>1207</v>
      </c>
      <c r="G79" t="s">
        <v>773</v>
      </c>
      <c r="H79" t="s">
        <v>321</v>
      </c>
      <c r="I79" t="s">
        <v>322</v>
      </c>
      <c r="J79" t="s">
        <v>2050</v>
      </c>
      <c r="K79" t="s">
        <v>2051</v>
      </c>
    </row>
    <row r="80" spans="1:11" x14ac:dyDescent="0.3">
      <c r="A80" t="s">
        <v>1208</v>
      </c>
      <c r="B80" t="s">
        <v>1209</v>
      </c>
      <c r="C80" t="s">
        <v>1210</v>
      </c>
      <c r="D80" t="s">
        <v>1211</v>
      </c>
      <c r="E80" t="s">
        <v>1212</v>
      </c>
      <c r="G80" t="s">
        <v>774</v>
      </c>
      <c r="H80" t="s">
        <v>323</v>
      </c>
      <c r="I80" t="s">
        <v>324</v>
      </c>
      <c r="J80" t="s">
        <v>2052</v>
      </c>
      <c r="K80" t="s">
        <v>2053</v>
      </c>
    </row>
    <row r="81" spans="1:11" x14ac:dyDescent="0.3">
      <c r="A81" t="s">
        <v>1213</v>
      </c>
      <c r="B81" t="s">
        <v>1214</v>
      </c>
      <c r="C81" t="s">
        <v>1215</v>
      </c>
      <c r="D81" t="s">
        <v>1216</v>
      </c>
      <c r="E81" t="s">
        <v>1217</v>
      </c>
      <c r="G81" t="s">
        <v>775</v>
      </c>
      <c r="H81" t="s">
        <v>325</v>
      </c>
      <c r="I81" t="s">
        <v>326</v>
      </c>
      <c r="J81" t="s">
        <v>2054</v>
      </c>
      <c r="K81" t="s">
        <v>2055</v>
      </c>
    </row>
    <row r="82" spans="1:11" x14ac:dyDescent="0.3">
      <c r="A82" t="s">
        <v>1218</v>
      </c>
      <c r="B82" t="s">
        <v>1219</v>
      </c>
      <c r="C82" t="s">
        <v>1220</v>
      </c>
      <c r="D82" t="s">
        <v>1221</v>
      </c>
      <c r="E82" t="s">
        <v>1222</v>
      </c>
      <c r="G82" t="s">
        <v>776</v>
      </c>
      <c r="H82" t="s">
        <v>327</v>
      </c>
      <c r="I82" t="s">
        <v>328</v>
      </c>
      <c r="J82" t="s">
        <v>2056</v>
      </c>
      <c r="K82" t="s">
        <v>2057</v>
      </c>
    </row>
    <row r="83" spans="1:11" x14ac:dyDescent="0.3">
      <c r="A83" t="s">
        <v>1223</v>
      </c>
      <c r="B83" t="s">
        <v>1224</v>
      </c>
      <c r="C83" t="s">
        <v>1225</v>
      </c>
      <c r="D83" t="s">
        <v>1226</v>
      </c>
      <c r="E83" t="s">
        <v>1227</v>
      </c>
      <c r="G83" t="s">
        <v>777</v>
      </c>
      <c r="H83" t="s">
        <v>329</v>
      </c>
      <c r="I83" t="s">
        <v>330</v>
      </c>
      <c r="J83" t="s">
        <v>2058</v>
      </c>
      <c r="K83" t="s">
        <v>2059</v>
      </c>
    </row>
    <row r="84" spans="1:11" x14ac:dyDescent="0.3">
      <c r="A84" t="s">
        <v>1228</v>
      </c>
      <c r="B84" t="s">
        <v>1229</v>
      </c>
      <c r="C84" t="s">
        <v>1230</v>
      </c>
      <c r="D84" t="s">
        <v>1231</v>
      </c>
      <c r="E84" t="s">
        <v>1232</v>
      </c>
      <c r="G84" t="s">
        <v>778</v>
      </c>
      <c r="H84" t="s">
        <v>331</v>
      </c>
      <c r="I84" t="s">
        <v>332</v>
      </c>
      <c r="J84" t="s">
        <v>2060</v>
      </c>
      <c r="K84" t="s">
        <v>2061</v>
      </c>
    </row>
    <row r="85" spans="1:11" x14ac:dyDescent="0.3">
      <c r="A85" t="s">
        <v>1233</v>
      </c>
      <c r="B85" t="s">
        <v>1234</v>
      </c>
      <c r="C85" t="s">
        <v>1235</v>
      </c>
      <c r="D85" t="s">
        <v>1236</v>
      </c>
      <c r="E85" t="s">
        <v>1237</v>
      </c>
      <c r="G85" t="s">
        <v>779</v>
      </c>
      <c r="H85" t="s">
        <v>333</v>
      </c>
      <c r="I85" t="s">
        <v>334</v>
      </c>
      <c r="J85" t="s">
        <v>2062</v>
      </c>
      <c r="K85" t="s">
        <v>2063</v>
      </c>
    </row>
    <row r="86" spans="1:11" x14ac:dyDescent="0.3">
      <c r="A86" t="s">
        <v>1238</v>
      </c>
      <c r="B86" t="s">
        <v>1239</v>
      </c>
      <c r="C86" t="s">
        <v>1240</v>
      </c>
      <c r="D86" t="s">
        <v>1241</v>
      </c>
      <c r="E86" t="s">
        <v>1242</v>
      </c>
      <c r="G86" t="s">
        <v>780</v>
      </c>
      <c r="H86" t="s">
        <v>335</v>
      </c>
      <c r="I86" t="s">
        <v>336</v>
      </c>
      <c r="J86" t="s">
        <v>2064</v>
      </c>
      <c r="K86" t="s">
        <v>2065</v>
      </c>
    </row>
    <row r="87" spans="1:11" x14ac:dyDescent="0.3">
      <c r="A87" t="s">
        <v>1243</v>
      </c>
      <c r="B87" t="s">
        <v>1244</v>
      </c>
      <c r="C87" t="s">
        <v>1245</v>
      </c>
      <c r="D87" t="s">
        <v>1246</v>
      </c>
      <c r="E87" t="s">
        <v>1247</v>
      </c>
      <c r="G87" t="s">
        <v>781</v>
      </c>
      <c r="H87" t="s">
        <v>337</v>
      </c>
      <c r="I87" t="s">
        <v>338</v>
      </c>
      <c r="J87" t="s">
        <v>2066</v>
      </c>
      <c r="K87" t="s">
        <v>2067</v>
      </c>
    </row>
    <row r="88" spans="1:11" x14ac:dyDescent="0.3">
      <c r="A88" t="s">
        <v>1248</v>
      </c>
      <c r="B88" t="s">
        <v>1249</v>
      </c>
      <c r="C88" t="s">
        <v>1250</v>
      </c>
      <c r="D88" t="s">
        <v>1251</v>
      </c>
      <c r="E88" t="s">
        <v>1252</v>
      </c>
      <c r="G88" t="s">
        <v>782</v>
      </c>
      <c r="H88" t="s">
        <v>339</v>
      </c>
      <c r="I88" t="s">
        <v>340</v>
      </c>
      <c r="J88" t="s">
        <v>2068</v>
      </c>
      <c r="K88" t="s">
        <v>2069</v>
      </c>
    </row>
    <row r="89" spans="1:11" x14ac:dyDescent="0.3">
      <c r="A89" t="s">
        <v>1253</v>
      </c>
      <c r="B89" t="s">
        <v>1254</v>
      </c>
      <c r="C89" t="s">
        <v>1255</v>
      </c>
      <c r="D89" t="s">
        <v>1256</v>
      </c>
      <c r="E89" t="s">
        <v>1257</v>
      </c>
      <c r="G89" t="s">
        <v>783</v>
      </c>
      <c r="H89" t="s">
        <v>341</v>
      </c>
      <c r="I89" t="s">
        <v>342</v>
      </c>
      <c r="J89" t="s">
        <v>2070</v>
      </c>
      <c r="K89" t="s">
        <v>2071</v>
      </c>
    </row>
    <row r="90" spans="1:11" x14ac:dyDescent="0.3">
      <c r="A90" t="s">
        <v>1258</v>
      </c>
      <c r="B90" t="s">
        <v>1259</v>
      </c>
      <c r="C90" t="s">
        <v>1260</v>
      </c>
      <c r="D90" t="s">
        <v>1261</v>
      </c>
      <c r="E90" t="s">
        <v>1262</v>
      </c>
      <c r="G90" t="s">
        <v>784</v>
      </c>
      <c r="H90" t="s">
        <v>343</v>
      </c>
      <c r="I90" t="s">
        <v>344</v>
      </c>
      <c r="J90" t="s">
        <v>2072</v>
      </c>
      <c r="K90" t="s">
        <v>2073</v>
      </c>
    </row>
    <row r="91" spans="1:11" x14ac:dyDescent="0.3">
      <c r="A91" t="s">
        <v>1263</v>
      </c>
      <c r="B91" t="s">
        <v>1264</v>
      </c>
      <c r="C91" t="s">
        <v>1265</v>
      </c>
      <c r="D91" t="s">
        <v>1266</v>
      </c>
      <c r="E91" t="s">
        <v>1267</v>
      </c>
      <c r="G91" t="s">
        <v>785</v>
      </c>
      <c r="H91" t="s">
        <v>345</v>
      </c>
      <c r="I91" t="s">
        <v>346</v>
      </c>
      <c r="J91" t="s">
        <v>2074</v>
      </c>
      <c r="K91" t="s">
        <v>2075</v>
      </c>
    </row>
    <row r="92" spans="1:11" x14ac:dyDescent="0.3">
      <c r="A92" t="s">
        <v>1268</v>
      </c>
      <c r="B92" t="s">
        <v>1269</v>
      </c>
      <c r="C92" t="s">
        <v>1270</v>
      </c>
      <c r="D92" t="s">
        <v>1271</v>
      </c>
      <c r="E92" t="s">
        <v>1272</v>
      </c>
      <c r="G92" t="s">
        <v>786</v>
      </c>
      <c r="H92" t="s">
        <v>347</v>
      </c>
      <c r="I92" t="s">
        <v>348</v>
      </c>
      <c r="J92" t="s">
        <v>2076</v>
      </c>
      <c r="K92" t="s">
        <v>2077</v>
      </c>
    </row>
    <row r="93" spans="1:11" x14ac:dyDescent="0.3">
      <c r="A93" t="s">
        <v>1273</v>
      </c>
      <c r="B93" t="s">
        <v>1274</v>
      </c>
      <c r="C93" t="s">
        <v>1275</v>
      </c>
      <c r="D93" t="s">
        <v>1276</v>
      </c>
      <c r="E93" t="s">
        <v>1277</v>
      </c>
      <c r="G93" t="s">
        <v>787</v>
      </c>
      <c r="H93" t="s">
        <v>349</v>
      </c>
      <c r="I93" t="s">
        <v>350</v>
      </c>
      <c r="J93" t="s">
        <v>2078</v>
      </c>
      <c r="K93" t="s">
        <v>2079</v>
      </c>
    </row>
    <row r="94" spans="1:11" x14ac:dyDescent="0.3">
      <c r="A94" t="s">
        <v>1278</v>
      </c>
      <c r="B94" t="s">
        <v>1279</v>
      </c>
      <c r="C94" t="s">
        <v>1280</v>
      </c>
      <c r="D94" t="s">
        <v>1281</v>
      </c>
      <c r="E94" t="s">
        <v>1282</v>
      </c>
      <c r="G94" t="s">
        <v>788</v>
      </c>
      <c r="H94" t="s">
        <v>351</v>
      </c>
      <c r="I94" t="s">
        <v>352</v>
      </c>
      <c r="J94" t="s">
        <v>2080</v>
      </c>
      <c r="K94" t="s">
        <v>2081</v>
      </c>
    </row>
    <row r="95" spans="1:11" x14ac:dyDescent="0.3">
      <c r="A95" t="s">
        <v>1283</v>
      </c>
      <c r="B95" t="s">
        <v>1284</v>
      </c>
      <c r="C95" t="s">
        <v>1285</v>
      </c>
      <c r="D95" t="s">
        <v>1286</v>
      </c>
      <c r="E95" t="s">
        <v>1287</v>
      </c>
      <c r="G95" t="s">
        <v>789</v>
      </c>
      <c r="H95" t="s">
        <v>353</v>
      </c>
      <c r="I95" t="s">
        <v>354</v>
      </c>
      <c r="J95" t="s">
        <v>2082</v>
      </c>
      <c r="K95" t="s">
        <v>2083</v>
      </c>
    </row>
    <row r="96" spans="1:11" x14ac:dyDescent="0.3">
      <c r="A96" t="s">
        <v>1288</v>
      </c>
      <c r="B96" t="s">
        <v>1289</v>
      </c>
      <c r="C96" t="s">
        <v>1290</v>
      </c>
      <c r="D96" t="s">
        <v>1291</v>
      </c>
      <c r="E96" t="s">
        <v>1292</v>
      </c>
      <c r="G96" t="s">
        <v>790</v>
      </c>
      <c r="H96" t="s">
        <v>355</v>
      </c>
      <c r="I96" t="s">
        <v>356</v>
      </c>
      <c r="J96" t="s">
        <v>2084</v>
      </c>
      <c r="K96" t="s">
        <v>2085</v>
      </c>
    </row>
    <row r="97" spans="1:11" x14ac:dyDescent="0.3">
      <c r="A97" t="s">
        <v>1293</v>
      </c>
      <c r="B97" t="s">
        <v>1294</v>
      </c>
      <c r="C97" t="s">
        <v>1295</v>
      </c>
      <c r="D97" t="s">
        <v>1296</v>
      </c>
      <c r="E97" t="s">
        <v>1297</v>
      </c>
      <c r="G97" t="s">
        <v>791</v>
      </c>
      <c r="H97" t="s">
        <v>357</v>
      </c>
      <c r="I97" t="s">
        <v>358</v>
      </c>
      <c r="J97" t="s">
        <v>2086</v>
      </c>
      <c r="K97" t="s">
        <v>2087</v>
      </c>
    </row>
    <row r="98" spans="1:11" x14ac:dyDescent="0.3">
      <c r="A98" t="s">
        <v>1298</v>
      </c>
      <c r="B98" t="s">
        <v>1299</v>
      </c>
      <c r="C98" t="s">
        <v>1300</v>
      </c>
      <c r="D98" t="s">
        <v>1301</v>
      </c>
      <c r="E98" t="s">
        <v>1302</v>
      </c>
      <c r="G98" t="s">
        <v>792</v>
      </c>
      <c r="H98" t="s">
        <v>359</v>
      </c>
      <c r="I98" t="s">
        <v>360</v>
      </c>
      <c r="J98" t="s">
        <v>2088</v>
      </c>
      <c r="K98" t="s">
        <v>2089</v>
      </c>
    </row>
    <row r="99" spans="1:11" x14ac:dyDescent="0.3">
      <c r="A99" t="s">
        <v>1303</v>
      </c>
      <c r="B99" t="s">
        <v>1304</v>
      </c>
      <c r="C99" t="s">
        <v>1305</v>
      </c>
      <c r="D99" t="s">
        <v>1306</v>
      </c>
      <c r="E99" t="s">
        <v>1307</v>
      </c>
      <c r="G99" t="s">
        <v>793</v>
      </c>
      <c r="H99" t="s">
        <v>361</v>
      </c>
      <c r="I99" t="s">
        <v>362</v>
      </c>
      <c r="J99" t="s">
        <v>2090</v>
      </c>
      <c r="K99" t="s">
        <v>2091</v>
      </c>
    </row>
    <row r="100" spans="1:11" x14ac:dyDescent="0.3">
      <c r="A100" t="s">
        <v>1308</v>
      </c>
      <c r="B100" t="s">
        <v>1309</v>
      </c>
      <c r="C100" t="s">
        <v>1310</v>
      </c>
      <c r="D100" t="s">
        <v>1311</v>
      </c>
      <c r="E100" t="s">
        <v>1312</v>
      </c>
      <c r="G100" t="s">
        <v>794</v>
      </c>
      <c r="H100" t="s">
        <v>363</v>
      </c>
      <c r="I100" t="s">
        <v>364</v>
      </c>
      <c r="J100" t="s">
        <v>2092</v>
      </c>
      <c r="K100" t="s">
        <v>2093</v>
      </c>
    </row>
    <row r="101" spans="1:11" x14ac:dyDescent="0.3">
      <c r="A101" t="s">
        <v>1313</v>
      </c>
      <c r="B101" t="s">
        <v>1314</v>
      </c>
      <c r="C101" t="s">
        <v>1315</v>
      </c>
      <c r="D101" t="s">
        <v>1316</v>
      </c>
      <c r="E101" t="s">
        <v>1317</v>
      </c>
      <c r="G101" t="s">
        <v>795</v>
      </c>
      <c r="H101" t="s">
        <v>365</v>
      </c>
      <c r="I101" t="s">
        <v>366</v>
      </c>
      <c r="J101" t="s">
        <v>2094</v>
      </c>
      <c r="K101" t="s">
        <v>2095</v>
      </c>
    </row>
    <row r="102" spans="1:11" x14ac:dyDescent="0.3">
      <c r="A102" t="s">
        <v>1318</v>
      </c>
      <c r="B102" t="s">
        <v>1319</v>
      </c>
      <c r="C102" t="s">
        <v>1320</v>
      </c>
      <c r="D102" t="s">
        <v>1321</v>
      </c>
      <c r="E102" t="s">
        <v>1322</v>
      </c>
      <c r="G102" t="s">
        <v>796</v>
      </c>
      <c r="H102" t="s">
        <v>367</v>
      </c>
      <c r="I102" t="s">
        <v>368</v>
      </c>
      <c r="J102" t="s">
        <v>2096</v>
      </c>
      <c r="K102" t="s">
        <v>2097</v>
      </c>
    </row>
    <row r="103" spans="1:11" x14ac:dyDescent="0.3">
      <c r="A103" t="s">
        <v>1323</v>
      </c>
      <c r="B103" t="s">
        <v>1324</v>
      </c>
      <c r="C103" t="s">
        <v>1325</v>
      </c>
      <c r="D103" t="s">
        <v>1326</v>
      </c>
      <c r="E103" t="s">
        <v>1327</v>
      </c>
      <c r="G103" t="s">
        <v>797</v>
      </c>
      <c r="H103" t="s">
        <v>369</v>
      </c>
      <c r="I103" t="s">
        <v>370</v>
      </c>
      <c r="J103" t="s">
        <v>2098</v>
      </c>
      <c r="K103" t="s">
        <v>2099</v>
      </c>
    </row>
    <row r="104" spans="1:11" x14ac:dyDescent="0.3">
      <c r="A104" t="s">
        <v>1328</v>
      </c>
      <c r="B104" t="s">
        <v>1329</v>
      </c>
      <c r="C104" t="s">
        <v>1330</v>
      </c>
      <c r="D104" t="s">
        <v>1331</v>
      </c>
      <c r="E104" t="s">
        <v>1332</v>
      </c>
      <c r="G104" t="s">
        <v>798</v>
      </c>
      <c r="H104" t="s">
        <v>371</v>
      </c>
      <c r="I104" t="s">
        <v>372</v>
      </c>
      <c r="J104" t="s">
        <v>2100</v>
      </c>
      <c r="K104" t="s">
        <v>2101</v>
      </c>
    </row>
    <row r="105" spans="1:11" x14ac:dyDescent="0.3">
      <c r="A105" t="s">
        <v>1333</v>
      </c>
      <c r="B105" t="s">
        <v>1334</v>
      </c>
      <c r="C105" t="s">
        <v>1335</v>
      </c>
      <c r="D105" t="s">
        <v>1336</v>
      </c>
      <c r="E105" t="s">
        <v>1337</v>
      </c>
      <c r="G105" t="s">
        <v>799</v>
      </c>
      <c r="H105" t="s">
        <v>373</v>
      </c>
      <c r="I105" t="s">
        <v>374</v>
      </c>
      <c r="J105" t="s">
        <v>2102</v>
      </c>
      <c r="K105" t="s">
        <v>2103</v>
      </c>
    </row>
    <row r="106" spans="1:11" x14ac:dyDescent="0.3">
      <c r="A106" t="s">
        <v>1338</v>
      </c>
      <c r="B106" t="s">
        <v>1339</v>
      </c>
      <c r="C106" t="s">
        <v>1340</v>
      </c>
      <c r="D106" t="s">
        <v>1341</v>
      </c>
      <c r="E106" t="s">
        <v>1342</v>
      </c>
      <c r="G106" t="s">
        <v>800</v>
      </c>
      <c r="H106" t="s">
        <v>375</v>
      </c>
      <c r="I106" t="s">
        <v>376</v>
      </c>
      <c r="J106" t="s">
        <v>2104</v>
      </c>
      <c r="K106" t="s">
        <v>2105</v>
      </c>
    </row>
    <row r="107" spans="1:11" x14ac:dyDescent="0.3">
      <c r="A107" t="s">
        <v>1343</v>
      </c>
      <c r="B107" t="s">
        <v>1344</v>
      </c>
      <c r="C107" t="s">
        <v>1345</v>
      </c>
      <c r="D107" t="s">
        <v>1346</v>
      </c>
      <c r="E107" t="s">
        <v>1347</v>
      </c>
      <c r="G107" t="s">
        <v>801</v>
      </c>
      <c r="H107" t="s">
        <v>377</v>
      </c>
      <c r="I107" t="s">
        <v>378</v>
      </c>
      <c r="J107" t="s">
        <v>2106</v>
      </c>
      <c r="K107" t="s">
        <v>2107</v>
      </c>
    </row>
    <row r="108" spans="1:11" x14ac:dyDescent="0.3">
      <c r="A108" t="s">
        <v>1348</v>
      </c>
      <c r="B108" t="s">
        <v>1349</v>
      </c>
      <c r="C108" t="s">
        <v>1350</v>
      </c>
      <c r="D108" t="s">
        <v>1351</v>
      </c>
      <c r="E108" t="s">
        <v>1352</v>
      </c>
      <c r="G108" t="s">
        <v>802</v>
      </c>
      <c r="H108" t="s">
        <v>379</v>
      </c>
      <c r="I108" t="s">
        <v>380</v>
      </c>
      <c r="J108" t="s">
        <v>2108</v>
      </c>
      <c r="K108" t="s">
        <v>2109</v>
      </c>
    </row>
    <row r="109" spans="1:11" x14ac:dyDescent="0.3">
      <c r="A109" t="s">
        <v>1353</v>
      </c>
      <c r="B109" t="s">
        <v>1354</v>
      </c>
      <c r="C109" t="s">
        <v>1355</v>
      </c>
      <c r="D109" t="s">
        <v>1356</v>
      </c>
      <c r="E109" t="s">
        <v>1357</v>
      </c>
      <c r="G109" t="s">
        <v>803</v>
      </c>
      <c r="H109" t="s">
        <v>381</v>
      </c>
      <c r="I109" t="s">
        <v>382</v>
      </c>
      <c r="J109" t="s">
        <v>2110</v>
      </c>
      <c r="K109" t="s">
        <v>2111</v>
      </c>
    </row>
    <row r="110" spans="1:11" x14ac:dyDescent="0.3">
      <c r="A110" t="s">
        <v>1358</v>
      </c>
      <c r="B110" t="s">
        <v>1359</v>
      </c>
      <c r="C110" t="s">
        <v>1360</v>
      </c>
      <c r="D110" t="s">
        <v>1361</v>
      </c>
      <c r="E110" t="s">
        <v>1362</v>
      </c>
      <c r="G110" t="s">
        <v>804</v>
      </c>
      <c r="H110" t="s">
        <v>383</v>
      </c>
      <c r="I110" t="s">
        <v>384</v>
      </c>
      <c r="J110" t="s">
        <v>2112</v>
      </c>
      <c r="K110" t="s">
        <v>2113</v>
      </c>
    </row>
    <row r="111" spans="1:11" x14ac:dyDescent="0.3">
      <c r="A111" t="s">
        <v>1363</v>
      </c>
      <c r="B111" t="s">
        <v>1364</v>
      </c>
      <c r="C111" t="s">
        <v>1365</v>
      </c>
      <c r="D111" t="s">
        <v>1366</v>
      </c>
      <c r="E111" t="s">
        <v>1367</v>
      </c>
      <c r="G111" t="s">
        <v>805</v>
      </c>
      <c r="H111" t="s">
        <v>385</v>
      </c>
      <c r="I111" t="s">
        <v>386</v>
      </c>
      <c r="J111" t="s">
        <v>2114</v>
      </c>
      <c r="K111" t="s">
        <v>2115</v>
      </c>
    </row>
    <row r="112" spans="1:11" x14ac:dyDescent="0.3">
      <c r="A112" t="s">
        <v>1368</v>
      </c>
      <c r="B112" t="s">
        <v>1369</v>
      </c>
      <c r="C112" t="s">
        <v>1370</v>
      </c>
      <c r="D112" t="s">
        <v>1371</v>
      </c>
      <c r="E112" t="s">
        <v>1372</v>
      </c>
      <c r="G112" t="s">
        <v>806</v>
      </c>
      <c r="H112" t="s">
        <v>387</v>
      </c>
      <c r="I112" t="s">
        <v>388</v>
      </c>
      <c r="J112" t="s">
        <v>2116</v>
      </c>
      <c r="K112" t="s">
        <v>2117</v>
      </c>
    </row>
    <row r="113" spans="1:11" x14ac:dyDescent="0.3">
      <c r="A113" t="s">
        <v>1373</v>
      </c>
      <c r="B113" t="s">
        <v>1374</v>
      </c>
      <c r="C113" t="s">
        <v>1375</v>
      </c>
      <c r="D113" t="s">
        <v>1376</v>
      </c>
      <c r="E113" t="s">
        <v>1377</v>
      </c>
      <c r="G113" t="s">
        <v>807</v>
      </c>
      <c r="H113" t="s">
        <v>389</v>
      </c>
      <c r="I113" t="s">
        <v>390</v>
      </c>
      <c r="J113" t="s">
        <v>2118</v>
      </c>
      <c r="K113" t="s">
        <v>2119</v>
      </c>
    </row>
    <row r="114" spans="1:11" x14ac:dyDescent="0.3">
      <c r="A114" t="s">
        <v>1378</v>
      </c>
      <c r="B114" t="s">
        <v>1379</v>
      </c>
      <c r="C114" t="s">
        <v>1380</v>
      </c>
      <c r="D114" t="s">
        <v>1381</v>
      </c>
      <c r="E114" t="s">
        <v>1382</v>
      </c>
      <c r="G114" t="s">
        <v>808</v>
      </c>
      <c r="H114" t="s">
        <v>391</v>
      </c>
      <c r="I114" t="s">
        <v>392</v>
      </c>
      <c r="J114" t="s">
        <v>2120</v>
      </c>
      <c r="K114" t="s">
        <v>2121</v>
      </c>
    </row>
    <row r="115" spans="1:11" x14ac:dyDescent="0.3">
      <c r="A115" t="s">
        <v>1383</v>
      </c>
      <c r="B115" t="s">
        <v>1384</v>
      </c>
      <c r="C115" t="s">
        <v>1385</v>
      </c>
      <c r="D115" t="s">
        <v>1386</v>
      </c>
      <c r="E115" t="s">
        <v>1387</v>
      </c>
      <c r="G115" t="s">
        <v>809</v>
      </c>
      <c r="H115" t="s">
        <v>393</v>
      </c>
      <c r="I115" t="s">
        <v>394</v>
      </c>
      <c r="J115" t="s">
        <v>2122</v>
      </c>
      <c r="K115" t="s">
        <v>2123</v>
      </c>
    </row>
    <row r="116" spans="1:11" x14ac:dyDescent="0.3">
      <c r="A116" t="s">
        <v>1388</v>
      </c>
      <c r="B116" t="s">
        <v>1389</v>
      </c>
      <c r="C116" t="s">
        <v>1390</v>
      </c>
      <c r="D116" t="s">
        <v>1391</v>
      </c>
      <c r="E116" t="s">
        <v>1392</v>
      </c>
      <c r="G116" t="s">
        <v>810</v>
      </c>
      <c r="H116" t="s">
        <v>395</v>
      </c>
      <c r="I116" t="s">
        <v>396</v>
      </c>
      <c r="J116" t="s">
        <v>2124</v>
      </c>
      <c r="K116" t="s">
        <v>2125</v>
      </c>
    </row>
    <row r="117" spans="1:11" x14ac:dyDescent="0.3">
      <c r="A117" t="s">
        <v>1393</v>
      </c>
      <c r="B117" t="s">
        <v>1394</v>
      </c>
      <c r="C117" t="s">
        <v>1395</v>
      </c>
      <c r="D117" t="s">
        <v>1396</v>
      </c>
      <c r="E117" t="s">
        <v>1397</v>
      </c>
      <c r="G117" t="s">
        <v>811</v>
      </c>
      <c r="H117" t="s">
        <v>397</v>
      </c>
      <c r="I117" t="s">
        <v>398</v>
      </c>
      <c r="J117" t="s">
        <v>2126</v>
      </c>
      <c r="K117" t="s">
        <v>2127</v>
      </c>
    </row>
    <row r="118" spans="1:11" x14ac:dyDescent="0.3">
      <c r="A118" t="s">
        <v>1398</v>
      </c>
      <c r="B118" t="s">
        <v>1399</v>
      </c>
      <c r="C118" t="s">
        <v>1400</v>
      </c>
      <c r="D118" t="s">
        <v>1401</v>
      </c>
      <c r="E118" t="s">
        <v>1402</v>
      </c>
      <c r="G118" t="s">
        <v>812</v>
      </c>
      <c r="H118" t="s">
        <v>399</v>
      </c>
      <c r="I118" t="s">
        <v>400</v>
      </c>
      <c r="J118" t="s">
        <v>2128</v>
      </c>
      <c r="K118" t="s">
        <v>2129</v>
      </c>
    </row>
    <row r="119" spans="1:11" x14ac:dyDescent="0.3">
      <c r="A119" t="s">
        <v>1403</v>
      </c>
      <c r="B119" t="s">
        <v>1404</v>
      </c>
      <c r="C119" t="s">
        <v>1405</v>
      </c>
      <c r="D119" t="s">
        <v>1406</v>
      </c>
      <c r="E119" t="s">
        <v>1407</v>
      </c>
      <c r="G119" t="s">
        <v>813</v>
      </c>
      <c r="H119" t="s">
        <v>401</v>
      </c>
      <c r="I119" t="s">
        <v>402</v>
      </c>
      <c r="J119" t="s">
        <v>2130</v>
      </c>
      <c r="K119" t="s">
        <v>2131</v>
      </c>
    </row>
    <row r="120" spans="1:11" x14ac:dyDescent="0.3">
      <c r="A120" t="s">
        <v>1408</v>
      </c>
      <c r="B120" t="s">
        <v>1409</v>
      </c>
      <c r="C120" t="s">
        <v>1410</v>
      </c>
      <c r="D120" t="s">
        <v>1411</v>
      </c>
      <c r="E120" t="s">
        <v>1412</v>
      </c>
      <c r="G120" t="s">
        <v>814</v>
      </c>
      <c r="H120" t="s">
        <v>403</v>
      </c>
      <c r="I120" t="s">
        <v>404</v>
      </c>
      <c r="J120" t="s">
        <v>2132</v>
      </c>
      <c r="K120" t="s">
        <v>2133</v>
      </c>
    </row>
    <row r="121" spans="1:11" x14ac:dyDescent="0.3">
      <c r="A121" t="s">
        <v>1413</v>
      </c>
      <c r="B121" t="s">
        <v>1414</v>
      </c>
      <c r="C121" t="s">
        <v>1415</v>
      </c>
      <c r="D121" t="s">
        <v>1416</v>
      </c>
      <c r="E121" t="s">
        <v>1417</v>
      </c>
      <c r="G121" t="s">
        <v>815</v>
      </c>
      <c r="H121" t="s">
        <v>405</v>
      </c>
      <c r="I121" t="s">
        <v>406</v>
      </c>
      <c r="J121" t="s">
        <v>2134</v>
      </c>
      <c r="K121" t="s">
        <v>2135</v>
      </c>
    </row>
    <row r="122" spans="1:11" x14ac:dyDescent="0.3">
      <c r="A122" t="s">
        <v>1418</v>
      </c>
      <c r="B122" t="s">
        <v>1419</v>
      </c>
      <c r="C122" t="s">
        <v>1420</v>
      </c>
      <c r="D122" t="s">
        <v>1421</v>
      </c>
      <c r="E122" t="s">
        <v>1422</v>
      </c>
      <c r="G122" t="s">
        <v>816</v>
      </c>
      <c r="H122" t="s">
        <v>407</v>
      </c>
      <c r="I122" t="s">
        <v>408</v>
      </c>
      <c r="J122" t="s">
        <v>2136</v>
      </c>
      <c r="K122" t="s">
        <v>2137</v>
      </c>
    </row>
    <row r="123" spans="1:11" x14ac:dyDescent="0.3">
      <c r="A123" t="s">
        <v>1423</v>
      </c>
      <c r="B123" t="s">
        <v>1424</v>
      </c>
      <c r="C123" t="s">
        <v>1425</v>
      </c>
      <c r="D123" t="s">
        <v>1426</v>
      </c>
      <c r="E123" t="s">
        <v>1427</v>
      </c>
      <c r="G123" t="s">
        <v>817</v>
      </c>
      <c r="H123" t="s">
        <v>409</v>
      </c>
      <c r="I123" t="s">
        <v>410</v>
      </c>
      <c r="J123" t="s">
        <v>2138</v>
      </c>
      <c r="K123" t="s">
        <v>2139</v>
      </c>
    </row>
    <row r="124" spans="1:11" x14ac:dyDescent="0.3">
      <c r="A124" t="s">
        <v>1428</v>
      </c>
      <c r="B124" t="s">
        <v>1429</v>
      </c>
      <c r="C124" t="s">
        <v>1430</v>
      </c>
      <c r="D124" t="s">
        <v>1431</v>
      </c>
      <c r="E124" t="s">
        <v>1432</v>
      </c>
      <c r="G124" t="s">
        <v>818</v>
      </c>
      <c r="H124" t="s">
        <v>411</v>
      </c>
      <c r="I124" t="s">
        <v>412</v>
      </c>
      <c r="J124" t="s">
        <v>2140</v>
      </c>
      <c r="K124" t="s">
        <v>2141</v>
      </c>
    </row>
    <row r="125" spans="1:11" x14ac:dyDescent="0.3">
      <c r="A125" t="s">
        <v>1433</v>
      </c>
      <c r="B125" t="s">
        <v>1434</v>
      </c>
      <c r="C125" t="s">
        <v>1435</v>
      </c>
      <c r="D125" t="s">
        <v>1436</v>
      </c>
      <c r="E125" t="s">
        <v>1437</v>
      </c>
      <c r="G125" t="s">
        <v>819</v>
      </c>
      <c r="H125" t="s">
        <v>413</v>
      </c>
      <c r="I125" t="s">
        <v>414</v>
      </c>
      <c r="J125" t="s">
        <v>2142</v>
      </c>
      <c r="K125" t="s">
        <v>2143</v>
      </c>
    </row>
    <row r="126" spans="1:11" x14ac:dyDescent="0.3">
      <c r="A126" t="s">
        <v>1438</v>
      </c>
      <c r="B126" t="s">
        <v>1439</v>
      </c>
      <c r="C126" t="s">
        <v>1440</v>
      </c>
      <c r="D126" t="s">
        <v>1441</v>
      </c>
      <c r="E126" t="s">
        <v>1442</v>
      </c>
      <c r="G126" t="s">
        <v>820</v>
      </c>
      <c r="H126" t="s">
        <v>415</v>
      </c>
      <c r="I126" t="s">
        <v>416</v>
      </c>
      <c r="J126" t="s">
        <v>2144</v>
      </c>
      <c r="K126" t="s">
        <v>2145</v>
      </c>
    </row>
    <row r="127" spans="1:11" x14ac:dyDescent="0.3">
      <c r="A127" t="s">
        <v>1443</v>
      </c>
      <c r="B127" t="s">
        <v>1444</v>
      </c>
      <c r="C127" t="s">
        <v>1445</v>
      </c>
      <c r="D127" t="s">
        <v>1446</v>
      </c>
      <c r="E127" t="s">
        <v>1447</v>
      </c>
      <c r="G127" t="s">
        <v>821</v>
      </c>
      <c r="H127" t="s">
        <v>417</v>
      </c>
      <c r="I127" t="s">
        <v>418</v>
      </c>
      <c r="J127" t="s">
        <v>2146</v>
      </c>
      <c r="K127" t="s">
        <v>2147</v>
      </c>
    </row>
    <row r="128" spans="1:11" x14ac:dyDescent="0.3">
      <c r="A128" t="s">
        <v>1448</v>
      </c>
      <c r="B128" t="s">
        <v>1449</v>
      </c>
      <c r="C128" t="s">
        <v>1450</v>
      </c>
      <c r="D128" t="s">
        <v>1451</v>
      </c>
      <c r="E128" t="s">
        <v>1452</v>
      </c>
      <c r="G128" t="s">
        <v>822</v>
      </c>
      <c r="H128" t="s">
        <v>419</v>
      </c>
      <c r="I128" t="s">
        <v>420</v>
      </c>
      <c r="J128" t="s">
        <v>2148</v>
      </c>
      <c r="K128" t="s">
        <v>2149</v>
      </c>
    </row>
    <row r="129" spans="1:11" x14ac:dyDescent="0.3">
      <c r="A129" t="s">
        <v>1453</v>
      </c>
      <c r="B129" t="s">
        <v>1454</v>
      </c>
      <c r="C129" t="s">
        <v>1455</v>
      </c>
      <c r="D129" t="s">
        <v>1456</v>
      </c>
      <c r="E129" t="s">
        <v>1457</v>
      </c>
      <c r="G129" t="s">
        <v>823</v>
      </c>
      <c r="H129" t="s">
        <v>421</v>
      </c>
      <c r="I129" t="s">
        <v>422</v>
      </c>
      <c r="J129" t="s">
        <v>2150</v>
      </c>
      <c r="K129" t="s">
        <v>2151</v>
      </c>
    </row>
    <row r="130" spans="1:11" x14ac:dyDescent="0.3">
      <c r="A130" t="s">
        <v>1458</v>
      </c>
      <c r="B130" t="s">
        <v>1459</v>
      </c>
      <c r="C130" t="s">
        <v>1460</v>
      </c>
      <c r="D130" t="s">
        <v>1461</v>
      </c>
      <c r="E130" t="s">
        <v>1462</v>
      </c>
      <c r="G130" t="s">
        <v>824</v>
      </c>
      <c r="H130" t="s">
        <v>423</v>
      </c>
      <c r="I130" t="s">
        <v>424</v>
      </c>
      <c r="J130" t="s">
        <v>2152</v>
      </c>
      <c r="K130" t="s">
        <v>2153</v>
      </c>
    </row>
    <row r="131" spans="1:11" x14ac:dyDescent="0.3">
      <c r="A131" t="s">
        <v>1463</v>
      </c>
      <c r="B131" t="s">
        <v>1464</v>
      </c>
      <c r="C131" t="s">
        <v>1465</v>
      </c>
      <c r="D131" t="s">
        <v>1466</v>
      </c>
      <c r="E131" t="s">
        <v>1467</v>
      </c>
      <c r="G131" t="s">
        <v>825</v>
      </c>
      <c r="H131" t="s">
        <v>425</v>
      </c>
      <c r="I131" t="s">
        <v>426</v>
      </c>
      <c r="J131" t="s">
        <v>2154</v>
      </c>
      <c r="K131" t="s">
        <v>2155</v>
      </c>
    </row>
    <row r="132" spans="1:11" x14ac:dyDescent="0.3">
      <c r="A132" t="s">
        <v>1468</v>
      </c>
      <c r="B132" t="s">
        <v>1469</v>
      </c>
      <c r="C132" t="s">
        <v>1470</v>
      </c>
      <c r="D132" t="s">
        <v>1471</v>
      </c>
      <c r="E132" t="s">
        <v>1472</v>
      </c>
      <c r="G132" t="s">
        <v>826</v>
      </c>
      <c r="H132" t="s">
        <v>427</v>
      </c>
      <c r="I132" t="s">
        <v>428</v>
      </c>
      <c r="J132" t="s">
        <v>2156</v>
      </c>
      <c r="K132" t="s">
        <v>2157</v>
      </c>
    </row>
    <row r="133" spans="1:11" x14ac:dyDescent="0.3">
      <c r="A133" t="s">
        <v>1473</v>
      </c>
      <c r="B133" t="s">
        <v>1474</v>
      </c>
      <c r="C133" t="s">
        <v>1475</v>
      </c>
      <c r="D133" t="s">
        <v>1476</v>
      </c>
      <c r="E133" t="s">
        <v>1477</v>
      </c>
      <c r="G133" t="s">
        <v>827</v>
      </c>
      <c r="H133" t="s">
        <v>429</v>
      </c>
      <c r="I133" t="s">
        <v>430</v>
      </c>
      <c r="J133" t="s">
        <v>2158</v>
      </c>
      <c r="K133" t="s">
        <v>2159</v>
      </c>
    </row>
    <row r="134" spans="1:11" x14ac:dyDescent="0.3">
      <c r="A134" t="s">
        <v>1478</v>
      </c>
      <c r="B134" t="s">
        <v>1479</v>
      </c>
      <c r="C134" t="s">
        <v>1480</v>
      </c>
      <c r="D134" t="s">
        <v>1481</v>
      </c>
      <c r="E134" t="s">
        <v>1482</v>
      </c>
      <c r="G134" t="s">
        <v>828</v>
      </c>
      <c r="H134" t="s">
        <v>431</v>
      </c>
      <c r="I134" t="s">
        <v>432</v>
      </c>
      <c r="J134" t="s">
        <v>2160</v>
      </c>
      <c r="K134" t="s">
        <v>2161</v>
      </c>
    </row>
    <row r="135" spans="1:11" x14ac:dyDescent="0.3">
      <c r="A135" t="s">
        <v>1483</v>
      </c>
      <c r="B135" t="s">
        <v>1484</v>
      </c>
      <c r="C135" t="s">
        <v>1485</v>
      </c>
      <c r="D135" t="s">
        <v>1486</v>
      </c>
      <c r="E135" t="s">
        <v>1487</v>
      </c>
      <c r="G135" t="s">
        <v>829</v>
      </c>
      <c r="H135" t="s">
        <v>433</v>
      </c>
      <c r="I135" t="s">
        <v>434</v>
      </c>
      <c r="J135" t="s">
        <v>2162</v>
      </c>
      <c r="K135" t="s">
        <v>2163</v>
      </c>
    </row>
    <row r="136" spans="1:11" x14ac:dyDescent="0.3">
      <c r="A136" t="s">
        <v>1488</v>
      </c>
      <c r="B136" t="s">
        <v>1489</v>
      </c>
      <c r="C136" t="s">
        <v>1490</v>
      </c>
      <c r="D136" t="s">
        <v>1491</v>
      </c>
      <c r="E136" t="s">
        <v>1492</v>
      </c>
      <c r="G136" t="s">
        <v>830</v>
      </c>
      <c r="H136" t="s">
        <v>435</v>
      </c>
      <c r="I136" t="s">
        <v>436</v>
      </c>
      <c r="J136" t="s">
        <v>2164</v>
      </c>
      <c r="K136" t="s">
        <v>2165</v>
      </c>
    </row>
    <row r="137" spans="1:11" x14ac:dyDescent="0.3">
      <c r="A137" t="s">
        <v>1493</v>
      </c>
      <c r="B137" t="s">
        <v>1494</v>
      </c>
      <c r="C137" t="s">
        <v>1495</v>
      </c>
      <c r="D137" t="s">
        <v>1496</v>
      </c>
      <c r="E137" t="s">
        <v>1497</v>
      </c>
      <c r="G137" t="s">
        <v>831</v>
      </c>
      <c r="H137" t="s">
        <v>437</v>
      </c>
      <c r="I137" t="s">
        <v>438</v>
      </c>
      <c r="J137" t="s">
        <v>2166</v>
      </c>
      <c r="K137" t="s">
        <v>2167</v>
      </c>
    </row>
    <row r="138" spans="1:11" x14ac:dyDescent="0.3">
      <c r="A138" t="s">
        <v>1498</v>
      </c>
      <c r="B138" t="s">
        <v>1499</v>
      </c>
      <c r="C138" t="s">
        <v>1500</v>
      </c>
      <c r="D138" t="s">
        <v>1501</v>
      </c>
      <c r="E138" t="s">
        <v>1502</v>
      </c>
      <c r="G138" t="s">
        <v>832</v>
      </c>
      <c r="H138" t="s">
        <v>439</v>
      </c>
      <c r="I138" t="s">
        <v>440</v>
      </c>
      <c r="J138" t="s">
        <v>2168</v>
      </c>
      <c r="K138" t="s">
        <v>2169</v>
      </c>
    </row>
    <row r="139" spans="1:11" x14ac:dyDescent="0.3">
      <c r="A139" t="s">
        <v>1503</v>
      </c>
      <c r="B139" t="s">
        <v>1504</v>
      </c>
      <c r="C139" t="s">
        <v>1505</v>
      </c>
      <c r="D139" t="s">
        <v>1506</v>
      </c>
      <c r="E139" t="s">
        <v>1507</v>
      </c>
      <c r="G139" t="s">
        <v>833</v>
      </c>
      <c r="H139" t="s">
        <v>441</v>
      </c>
      <c r="I139" t="s">
        <v>442</v>
      </c>
      <c r="J139" t="s">
        <v>2170</v>
      </c>
      <c r="K139" t="s">
        <v>2171</v>
      </c>
    </row>
    <row r="140" spans="1:11" x14ac:dyDescent="0.3">
      <c r="A140" t="s">
        <v>1508</v>
      </c>
      <c r="B140" t="s">
        <v>1509</v>
      </c>
      <c r="C140" t="s">
        <v>1510</v>
      </c>
      <c r="D140" t="s">
        <v>1511</v>
      </c>
      <c r="E140" t="s">
        <v>1512</v>
      </c>
      <c r="G140" t="s">
        <v>834</v>
      </c>
      <c r="H140" t="s">
        <v>443</v>
      </c>
      <c r="I140" t="s">
        <v>444</v>
      </c>
      <c r="J140" t="s">
        <v>2172</v>
      </c>
      <c r="K140" t="s">
        <v>2173</v>
      </c>
    </row>
    <row r="141" spans="1:11" x14ac:dyDescent="0.3">
      <c r="A141" t="s">
        <v>1513</v>
      </c>
      <c r="B141" t="s">
        <v>1514</v>
      </c>
      <c r="C141" t="s">
        <v>1515</v>
      </c>
      <c r="D141" t="s">
        <v>1516</v>
      </c>
      <c r="E141" t="s">
        <v>1517</v>
      </c>
      <c r="G141" t="s">
        <v>835</v>
      </c>
      <c r="H141" t="s">
        <v>445</v>
      </c>
      <c r="I141" t="s">
        <v>446</v>
      </c>
      <c r="J141" t="s">
        <v>2174</v>
      </c>
      <c r="K141" t="s">
        <v>2175</v>
      </c>
    </row>
    <row r="142" spans="1:11" x14ac:dyDescent="0.3">
      <c r="A142" t="s">
        <v>1518</v>
      </c>
      <c r="B142" t="s">
        <v>1519</v>
      </c>
      <c r="C142" t="s">
        <v>1520</v>
      </c>
      <c r="D142" t="s">
        <v>1521</v>
      </c>
      <c r="E142" t="s">
        <v>1522</v>
      </c>
      <c r="G142" t="s">
        <v>836</v>
      </c>
      <c r="H142" t="s">
        <v>447</v>
      </c>
      <c r="I142" t="s">
        <v>448</v>
      </c>
      <c r="J142" t="s">
        <v>2176</v>
      </c>
      <c r="K142" t="s">
        <v>2177</v>
      </c>
    </row>
    <row r="143" spans="1:11" x14ac:dyDescent="0.3">
      <c r="A143" t="s">
        <v>1523</v>
      </c>
      <c r="B143" t="s">
        <v>1524</v>
      </c>
      <c r="C143" t="s">
        <v>1525</v>
      </c>
      <c r="D143" t="s">
        <v>1526</v>
      </c>
      <c r="E143" t="s">
        <v>1527</v>
      </c>
      <c r="G143" t="s">
        <v>837</v>
      </c>
      <c r="H143" t="s">
        <v>449</v>
      </c>
      <c r="I143" t="s">
        <v>450</v>
      </c>
      <c r="J143" t="s">
        <v>2178</v>
      </c>
      <c r="K143" t="s">
        <v>2179</v>
      </c>
    </row>
    <row r="144" spans="1:11" x14ac:dyDescent="0.3">
      <c r="A144" t="s">
        <v>1528</v>
      </c>
      <c r="B144" t="s">
        <v>1529</v>
      </c>
      <c r="C144" t="s">
        <v>1530</v>
      </c>
      <c r="D144" t="s">
        <v>1531</v>
      </c>
      <c r="E144" t="s">
        <v>1532</v>
      </c>
      <c r="G144" t="s">
        <v>838</v>
      </c>
      <c r="H144" t="s">
        <v>451</v>
      </c>
      <c r="I144" t="s">
        <v>452</v>
      </c>
      <c r="J144" t="s">
        <v>2180</v>
      </c>
      <c r="K144" t="s">
        <v>2181</v>
      </c>
    </row>
    <row r="145" spans="1:11" x14ac:dyDescent="0.3">
      <c r="A145" t="s">
        <v>1533</v>
      </c>
      <c r="B145" t="s">
        <v>1534</v>
      </c>
      <c r="C145" t="s">
        <v>1535</v>
      </c>
      <c r="D145" t="s">
        <v>1536</v>
      </c>
      <c r="E145" t="s">
        <v>1537</v>
      </c>
      <c r="G145" t="s">
        <v>839</v>
      </c>
      <c r="H145" t="s">
        <v>453</v>
      </c>
      <c r="I145" t="s">
        <v>454</v>
      </c>
      <c r="J145" t="s">
        <v>2182</v>
      </c>
      <c r="K145" t="s">
        <v>2183</v>
      </c>
    </row>
    <row r="146" spans="1:11" x14ac:dyDescent="0.3">
      <c r="A146" t="s">
        <v>1538</v>
      </c>
      <c r="B146" t="s">
        <v>1539</v>
      </c>
      <c r="C146" t="s">
        <v>1540</v>
      </c>
      <c r="D146" t="s">
        <v>1541</v>
      </c>
      <c r="E146" t="s">
        <v>1542</v>
      </c>
      <c r="G146" t="s">
        <v>840</v>
      </c>
      <c r="H146" t="s">
        <v>455</v>
      </c>
      <c r="I146" t="s">
        <v>456</v>
      </c>
      <c r="J146" t="s">
        <v>2184</v>
      </c>
      <c r="K146" t="s">
        <v>2185</v>
      </c>
    </row>
    <row r="147" spans="1:11" x14ac:dyDescent="0.3">
      <c r="A147" t="s">
        <v>1543</v>
      </c>
      <c r="B147" t="s">
        <v>1544</v>
      </c>
      <c r="C147" t="s">
        <v>1545</v>
      </c>
      <c r="D147" t="s">
        <v>1546</v>
      </c>
      <c r="E147" t="s">
        <v>1547</v>
      </c>
      <c r="G147" t="s">
        <v>841</v>
      </c>
      <c r="H147" t="s">
        <v>457</v>
      </c>
      <c r="I147" t="s">
        <v>458</v>
      </c>
      <c r="J147" t="s">
        <v>2186</v>
      </c>
      <c r="K147" t="s">
        <v>2187</v>
      </c>
    </row>
    <row r="148" spans="1:11" x14ac:dyDescent="0.3">
      <c r="A148" t="s">
        <v>1548</v>
      </c>
      <c r="B148" t="s">
        <v>1549</v>
      </c>
      <c r="C148" t="s">
        <v>1550</v>
      </c>
      <c r="D148" t="s">
        <v>1551</v>
      </c>
      <c r="E148" t="s">
        <v>1552</v>
      </c>
      <c r="G148" t="s">
        <v>842</v>
      </c>
      <c r="H148" t="s">
        <v>459</v>
      </c>
      <c r="I148" t="s">
        <v>460</v>
      </c>
      <c r="J148" t="s">
        <v>2188</v>
      </c>
      <c r="K148" t="s">
        <v>2189</v>
      </c>
    </row>
    <row r="149" spans="1:11" x14ac:dyDescent="0.3">
      <c r="A149" t="s">
        <v>1553</v>
      </c>
      <c r="B149" t="s">
        <v>1554</v>
      </c>
      <c r="C149" t="s">
        <v>1555</v>
      </c>
      <c r="D149" t="s">
        <v>1556</v>
      </c>
      <c r="E149" t="s">
        <v>1557</v>
      </c>
      <c r="G149" t="s">
        <v>843</v>
      </c>
      <c r="H149" t="s">
        <v>461</v>
      </c>
      <c r="I149" t="s">
        <v>462</v>
      </c>
      <c r="J149" t="s">
        <v>2190</v>
      </c>
      <c r="K149" t="s">
        <v>2191</v>
      </c>
    </row>
    <row r="150" spans="1:11" x14ac:dyDescent="0.3">
      <c r="A150" t="s">
        <v>1558</v>
      </c>
      <c r="B150" t="s">
        <v>1559</v>
      </c>
      <c r="C150" t="s">
        <v>1560</v>
      </c>
      <c r="D150" t="s">
        <v>1561</v>
      </c>
      <c r="E150" t="s">
        <v>1562</v>
      </c>
      <c r="G150" t="s">
        <v>844</v>
      </c>
      <c r="H150" t="s">
        <v>463</v>
      </c>
      <c r="I150" t="s">
        <v>464</v>
      </c>
      <c r="J150" t="s">
        <v>2192</v>
      </c>
      <c r="K150" t="s">
        <v>2193</v>
      </c>
    </row>
    <row r="151" spans="1:11" x14ac:dyDescent="0.3">
      <c r="A151" t="s">
        <v>1563</v>
      </c>
      <c r="B151" t="s">
        <v>1564</v>
      </c>
      <c r="C151" t="s">
        <v>1565</v>
      </c>
      <c r="D151" t="s">
        <v>1566</v>
      </c>
      <c r="E151" t="s">
        <v>1567</v>
      </c>
      <c r="G151" t="s">
        <v>845</v>
      </c>
      <c r="H151" t="s">
        <v>465</v>
      </c>
      <c r="I151" t="s">
        <v>466</v>
      </c>
      <c r="J151" t="s">
        <v>2194</v>
      </c>
      <c r="K151" t="s">
        <v>2195</v>
      </c>
    </row>
    <row r="152" spans="1:11" x14ac:dyDescent="0.3">
      <c r="A152" t="s">
        <v>1568</v>
      </c>
      <c r="B152" t="s">
        <v>1569</v>
      </c>
      <c r="C152" t="s">
        <v>1570</v>
      </c>
      <c r="D152" t="s">
        <v>1571</v>
      </c>
      <c r="E152" t="s">
        <v>1572</v>
      </c>
      <c r="G152" t="s">
        <v>846</v>
      </c>
      <c r="H152" t="s">
        <v>467</v>
      </c>
      <c r="I152" t="s">
        <v>468</v>
      </c>
      <c r="J152" t="s">
        <v>2196</v>
      </c>
      <c r="K152" t="s">
        <v>2197</v>
      </c>
    </row>
    <row r="153" spans="1:11" x14ac:dyDescent="0.3">
      <c r="A153" t="s">
        <v>1573</v>
      </c>
      <c r="B153" t="s">
        <v>1574</v>
      </c>
      <c r="C153" t="s">
        <v>1575</v>
      </c>
      <c r="D153" t="s">
        <v>1576</v>
      </c>
      <c r="E153" t="s">
        <v>1577</v>
      </c>
      <c r="G153" t="s">
        <v>847</v>
      </c>
      <c r="H153" t="s">
        <v>469</v>
      </c>
      <c r="I153" t="s">
        <v>470</v>
      </c>
      <c r="J153" t="s">
        <v>2198</v>
      </c>
      <c r="K153" t="s">
        <v>2199</v>
      </c>
    </row>
    <row r="154" spans="1:11" x14ac:dyDescent="0.3">
      <c r="A154" t="s">
        <v>1578</v>
      </c>
      <c r="B154" t="s">
        <v>1579</v>
      </c>
      <c r="C154" t="s">
        <v>1580</v>
      </c>
      <c r="D154" t="s">
        <v>1581</v>
      </c>
      <c r="E154" t="s">
        <v>1582</v>
      </c>
      <c r="G154" t="s">
        <v>848</v>
      </c>
      <c r="H154" t="s">
        <v>471</v>
      </c>
      <c r="I154" t="s">
        <v>472</v>
      </c>
      <c r="J154" t="s">
        <v>2200</v>
      </c>
      <c r="K154" t="s">
        <v>2201</v>
      </c>
    </row>
    <row r="155" spans="1:11" x14ac:dyDescent="0.3">
      <c r="A155" t="s">
        <v>1583</v>
      </c>
      <c r="B155" t="s">
        <v>1584</v>
      </c>
      <c r="C155" t="s">
        <v>1585</v>
      </c>
      <c r="D155" t="s">
        <v>1586</v>
      </c>
      <c r="E155" t="s">
        <v>1587</v>
      </c>
      <c r="G155" t="s">
        <v>849</v>
      </c>
      <c r="H155" t="s">
        <v>473</v>
      </c>
      <c r="I155" t="s">
        <v>474</v>
      </c>
      <c r="J155" t="s">
        <v>2202</v>
      </c>
      <c r="K155" t="s">
        <v>2203</v>
      </c>
    </row>
    <row r="156" spans="1:11" x14ac:dyDescent="0.3">
      <c r="A156" t="s">
        <v>1588</v>
      </c>
      <c r="B156" t="s">
        <v>1589</v>
      </c>
      <c r="C156" t="s">
        <v>1590</v>
      </c>
      <c r="D156" t="s">
        <v>1591</v>
      </c>
      <c r="E156" t="s">
        <v>1592</v>
      </c>
      <c r="G156" t="s">
        <v>850</v>
      </c>
      <c r="H156" t="s">
        <v>475</v>
      </c>
      <c r="I156" t="s">
        <v>476</v>
      </c>
      <c r="J156" t="s">
        <v>2204</v>
      </c>
      <c r="K156" t="s">
        <v>2205</v>
      </c>
    </row>
    <row r="157" spans="1:11" x14ac:dyDescent="0.3">
      <c r="A157" t="s">
        <v>1593</v>
      </c>
      <c r="B157" t="s">
        <v>1594</v>
      </c>
      <c r="C157" t="s">
        <v>1595</v>
      </c>
      <c r="D157" t="s">
        <v>1596</v>
      </c>
      <c r="E157" t="s">
        <v>1597</v>
      </c>
      <c r="G157" t="s">
        <v>851</v>
      </c>
      <c r="H157" t="s">
        <v>477</v>
      </c>
      <c r="I157" t="s">
        <v>478</v>
      </c>
      <c r="J157" t="s">
        <v>2206</v>
      </c>
      <c r="K157" t="s">
        <v>2207</v>
      </c>
    </row>
    <row r="158" spans="1:11" x14ac:dyDescent="0.3">
      <c r="A158" t="s">
        <v>1598</v>
      </c>
      <c r="B158" t="s">
        <v>1599</v>
      </c>
      <c r="C158" t="s">
        <v>1600</v>
      </c>
      <c r="D158" t="s">
        <v>1601</v>
      </c>
      <c r="E158" t="s">
        <v>1602</v>
      </c>
      <c r="G158" t="s">
        <v>852</v>
      </c>
      <c r="H158" t="s">
        <v>479</v>
      </c>
      <c r="I158" t="s">
        <v>480</v>
      </c>
      <c r="J158" t="s">
        <v>2208</v>
      </c>
      <c r="K158" t="s">
        <v>2209</v>
      </c>
    </row>
    <row r="159" spans="1:11" x14ac:dyDescent="0.3">
      <c r="A159" t="s">
        <v>1603</v>
      </c>
      <c r="B159" t="s">
        <v>1604</v>
      </c>
      <c r="C159" t="s">
        <v>1605</v>
      </c>
      <c r="D159" t="s">
        <v>1606</v>
      </c>
      <c r="E159" t="s">
        <v>1607</v>
      </c>
      <c r="G159" t="s">
        <v>853</v>
      </c>
      <c r="H159" t="s">
        <v>481</v>
      </c>
      <c r="I159" t="s">
        <v>482</v>
      </c>
      <c r="J159" t="s">
        <v>2210</v>
      </c>
      <c r="K159" t="s">
        <v>2211</v>
      </c>
    </row>
    <row r="160" spans="1:11" x14ac:dyDescent="0.3">
      <c r="A160" t="s">
        <v>1608</v>
      </c>
      <c r="B160" t="s">
        <v>1609</v>
      </c>
      <c r="C160" t="s">
        <v>1610</v>
      </c>
      <c r="D160" t="s">
        <v>1611</v>
      </c>
      <c r="E160" t="s">
        <v>1612</v>
      </c>
      <c r="G160" t="s">
        <v>854</v>
      </c>
      <c r="H160" t="s">
        <v>483</v>
      </c>
      <c r="I160" t="s">
        <v>484</v>
      </c>
      <c r="J160" t="s">
        <v>2212</v>
      </c>
      <c r="K160" t="s">
        <v>2213</v>
      </c>
    </row>
    <row r="161" spans="1:11" x14ac:dyDescent="0.3">
      <c r="A161" t="s">
        <v>1613</v>
      </c>
      <c r="B161" t="s">
        <v>1614</v>
      </c>
      <c r="C161" t="s">
        <v>1615</v>
      </c>
      <c r="D161" t="s">
        <v>1616</v>
      </c>
      <c r="E161" t="s">
        <v>1617</v>
      </c>
      <c r="G161" t="s">
        <v>855</v>
      </c>
      <c r="H161" t="s">
        <v>485</v>
      </c>
      <c r="I161" t="s">
        <v>486</v>
      </c>
      <c r="J161" t="s">
        <v>2214</v>
      </c>
      <c r="K161" t="s">
        <v>2215</v>
      </c>
    </row>
    <row r="162" spans="1:11" x14ac:dyDescent="0.3">
      <c r="A162" t="s">
        <v>1618</v>
      </c>
      <c r="B162" t="s">
        <v>1619</v>
      </c>
      <c r="C162" t="s">
        <v>1620</v>
      </c>
      <c r="D162" t="s">
        <v>1621</v>
      </c>
      <c r="E162" t="s">
        <v>1622</v>
      </c>
      <c r="G162" t="s">
        <v>856</v>
      </c>
      <c r="H162" t="s">
        <v>487</v>
      </c>
      <c r="I162" t="s">
        <v>488</v>
      </c>
      <c r="J162" t="s">
        <v>2216</v>
      </c>
      <c r="K162" t="s">
        <v>2217</v>
      </c>
    </row>
    <row r="163" spans="1:11" x14ac:dyDescent="0.3">
      <c r="A163" t="s">
        <v>1623</v>
      </c>
      <c r="B163" t="s">
        <v>1624</v>
      </c>
      <c r="C163" t="s">
        <v>1625</v>
      </c>
      <c r="D163" t="s">
        <v>1626</v>
      </c>
      <c r="E163" t="s">
        <v>1627</v>
      </c>
      <c r="G163" t="s">
        <v>857</v>
      </c>
      <c r="H163" t="s">
        <v>489</v>
      </c>
      <c r="I163" t="s">
        <v>490</v>
      </c>
      <c r="J163" t="s">
        <v>2218</v>
      </c>
      <c r="K163" t="s">
        <v>2219</v>
      </c>
    </row>
    <row r="164" spans="1:11" x14ac:dyDescent="0.3">
      <c r="A164" t="s">
        <v>1628</v>
      </c>
      <c r="B164" t="s">
        <v>1629</v>
      </c>
      <c r="C164" t="s">
        <v>1630</v>
      </c>
      <c r="D164" t="s">
        <v>1631</v>
      </c>
      <c r="E164" t="s">
        <v>1632</v>
      </c>
      <c r="G164" t="s">
        <v>858</v>
      </c>
      <c r="H164" t="s">
        <v>491</v>
      </c>
      <c r="I164" t="s">
        <v>492</v>
      </c>
      <c r="J164" t="s">
        <v>2220</v>
      </c>
      <c r="K164" t="s">
        <v>2221</v>
      </c>
    </row>
    <row r="165" spans="1:11" x14ac:dyDescent="0.3">
      <c r="A165" t="s">
        <v>1633</v>
      </c>
      <c r="B165" t="s">
        <v>1634</v>
      </c>
      <c r="C165" t="s">
        <v>1635</v>
      </c>
      <c r="D165" t="s">
        <v>1636</v>
      </c>
      <c r="E165" t="s">
        <v>1637</v>
      </c>
      <c r="G165" t="s">
        <v>859</v>
      </c>
      <c r="H165" t="s">
        <v>493</v>
      </c>
      <c r="I165" t="s">
        <v>494</v>
      </c>
      <c r="J165" t="s">
        <v>2222</v>
      </c>
      <c r="K165" t="s">
        <v>2223</v>
      </c>
    </row>
    <row r="166" spans="1:11" x14ac:dyDescent="0.3">
      <c r="A166" t="s">
        <v>1638</v>
      </c>
      <c r="B166" t="s">
        <v>1639</v>
      </c>
      <c r="C166" t="s">
        <v>1640</v>
      </c>
      <c r="D166" t="s">
        <v>1641</v>
      </c>
      <c r="E166" t="s">
        <v>1642</v>
      </c>
      <c r="G166" t="s">
        <v>860</v>
      </c>
      <c r="H166" t="s">
        <v>495</v>
      </c>
      <c r="I166" t="s">
        <v>496</v>
      </c>
      <c r="J166" t="s">
        <v>2224</v>
      </c>
      <c r="K166" t="s">
        <v>2225</v>
      </c>
    </row>
    <row r="167" spans="1:11" x14ac:dyDescent="0.3">
      <c r="A167" t="s">
        <v>1643</v>
      </c>
      <c r="B167" t="s">
        <v>1644</v>
      </c>
      <c r="C167" t="s">
        <v>1645</v>
      </c>
      <c r="D167" t="s">
        <v>1646</v>
      </c>
      <c r="E167" t="s">
        <v>1647</v>
      </c>
      <c r="G167" t="s">
        <v>861</v>
      </c>
      <c r="H167" t="s">
        <v>497</v>
      </c>
      <c r="I167" t="s">
        <v>498</v>
      </c>
      <c r="J167" t="s">
        <v>2226</v>
      </c>
      <c r="K167" t="s">
        <v>2227</v>
      </c>
    </row>
    <row r="168" spans="1:11" x14ac:dyDescent="0.3">
      <c r="A168" t="s">
        <v>1648</v>
      </c>
      <c r="B168" t="s">
        <v>1649</v>
      </c>
      <c r="C168" t="s">
        <v>1650</v>
      </c>
      <c r="D168" t="s">
        <v>1651</v>
      </c>
      <c r="E168" t="s">
        <v>1652</v>
      </c>
      <c r="G168" t="s">
        <v>862</v>
      </c>
      <c r="H168" t="s">
        <v>499</v>
      </c>
      <c r="I168" t="s">
        <v>500</v>
      </c>
      <c r="J168" t="s">
        <v>2228</v>
      </c>
      <c r="K168" t="s">
        <v>2229</v>
      </c>
    </row>
    <row r="169" spans="1:11" x14ac:dyDescent="0.3">
      <c r="A169" t="s">
        <v>1653</v>
      </c>
      <c r="B169" t="s">
        <v>1654</v>
      </c>
      <c r="C169" t="s">
        <v>1655</v>
      </c>
      <c r="D169" t="s">
        <v>1656</v>
      </c>
      <c r="E169" t="s">
        <v>1657</v>
      </c>
      <c r="G169" t="s">
        <v>863</v>
      </c>
      <c r="H169" t="s">
        <v>501</v>
      </c>
      <c r="I169" t="s">
        <v>502</v>
      </c>
      <c r="J169" t="s">
        <v>2230</v>
      </c>
      <c r="K169" t="s">
        <v>2231</v>
      </c>
    </row>
    <row r="170" spans="1:11" x14ac:dyDescent="0.3">
      <c r="A170" t="s">
        <v>1658</v>
      </c>
      <c r="B170" t="s">
        <v>1659</v>
      </c>
      <c r="C170" t="s">
        <v>1660</v>
      </c>
      <c r="D170" t="s">
        <v>1661</v>
      </c>
      <c r="E170" t="s">
        <v>1662</v>
      </c>
      <c r="G170" t="s">
        <v>864</v>
      </c>
      <c r="H170" t="s">
        <v>503</v>
      </c>
      <c r="I170" t="s">
        <v>504</v>
      </c>
      <c r="J170" t="s">
        <v>2232</v>
      </c>
      <c r="K170" t="s">
        <v>2233</v>
      </c>
    </row>
    <row r="171" spans="1:11" x14ac:dyDescent="0.3">
      <c r="A171" t="s">
        <v>1663</v>
      </c>
      <c r="B171" t="s">
        <v>1664</v>
      </c>
      <c r="C171" t="s">
        <v>1665</v>
      </c>
      <c r="D171" t="s">
        <v>1666</v>
      </c>
      <c r="E171" t="s">
        <v>1667</v>
      </c>
      <c r="G171" t="s">
        <v>865</v>
      </c>
      <c r="H171" t="s">
        <v>505</v>
      </c>
      <c r="I171" t="s">
        <v>506</v>
      </c>
      <c r="J171" t="s">
        <v>2234</v>
      </c>
      <c r="K171" t="s">
        <v>2235</v>
      </c>
    </row>
    <row r="172" spans="1:11" x14ac:dyDescent="0.3">
      <c r="A172" t="s">
        <v>1668</v>
      </c>
      <c r="B172" t="s">
        <v>1669</v>
      </c>
      <c r="C172" t="s">
        <v>1670</v>
      </c>
      <c r="D172" t="s">
        <v>1671</v>
      </c>
      <c r="E172" t="s">
        <v>1672</v>
      </c>
      <c r="G172" t="s">
        <v>866</v>
      </c>
      <c r="H172" t="s">
        <v>507</v>
      </c>
      <c r="I172" t="s">
        <v>508</v>
      </c>
      <c r="J172" t="s">
        <v>2236</v>
      </c>
      <c r="K172" t="s">
        <v>2237</v>
      </c>
    </row>
    <row r="173" spans="1:11" x14ac:dyDescent="0.3">
      <c r="A173" t="s">
        <v>1673</v>
      </c>
      <c r="B173" t="s">
        <v>1674</v>
      </c>
      <c r="C173" t="s">
        <v>1675</v>
      </c>
      <c r="D173" t="s">
        <v>1676</v>
      </c>
      <c r="E173" t="s">
        <v>1677</v>
      </c>
      <c r="G173" t="s">
        <v>867</v>
      </c>
      <c r="H173" t="s">
        <v>509</v>
      </c>
      <c r="I173" t="s">
        <v>510</v>
      </c>
      <c r="J173" t="s">
        <v>2238</v>
      </c>
      <c r="K173" t="s">
        <v>2239</v>
      </c>
    </row>
    <row r="174" spans="1:11" x14ac:dyDescent="0.3">
      <c r="A174" t="s">
        <v>1678</v>
      </c>
      <c r="B174" t="s">
        <v>1679</v>
      </c>
      <c r="C174" t="s">
        <v>1680</v>
      </c>
      <c r="D174" t="s">
        <v>1681</v>
      </c>
      <c r="E174" t="s">
        <v>1682</v>
      </c>
      <c r="G174" t="s">
        <v>868</v>
      </c>
      <c r="H174" t="s">
        <v>511</v>
      </c>
      <c r="I174" t="s">
        <v>512</v>
      </c>
      <c r="J174" t="s">
        <v>2240</v>
      </c>
      <c r="K174" t="s">
        <v>2241</v>
      </c>
    </row>
    <row r="175" spans="1:11" x14ac:dyDescent="0.3">
      <c r="A175" t="s">
        <v>1683</v>
      </c>
      <c r="B175" t="s">
        <v>1684</v>
      </c>
      <c r="C175" t="s">
        <v>1685</v>
      </c>
      <c r="D175" t="s">
        <v>1686</v>
      </c>
      <c r="E175" t="s">
        <v>1687</v>
      </c>
      <c r="G175" t="s">
        <v>869</v>
      </c>
      <c r="H175" t="s">
        <v>513</v>
      </c>
      <c r="I175" t="s">
        <v>514</v>
      </c>
      <c r="J175" t="s">
        <v>2242</v>
      </c>
      <c r="K175" t="s">
        <v>2243</v>
      </c>
    </row>
    <row r="176" spans="1:11" x14ac:dyDescent="0.3">
      <c r="A176" t="s">
        <v>1688</v>
      </c>
      <c r="B176" t="s">
        <v>1689</v>
      </c>
      <c r="C176" t="s">
        <v>1690</v>
      </c>
      <c r="D176" t="s">
        <v>1691</v>
      </c>
      <c r="E176" t="s">
        <v>1692</v>
      </c>
      <c r="G176" t="s">
        <v>870</v>
      </c>
      <c r="H176" t="s">
        <v>515</v>
      </c>
      <c r="I176" t="s">
        <v>516</v>
      </c>
      <c r="J176" t="s">
        <v>2244</v>
      </c>
      <c r="K176" t="s">
        <v>2245</v>
      </c>
    </row>
    <row r="177" spans="1:11" x14ac:dyDescent="0.3">
      <c r="A177" t="s">
        <v>1693</v>
      </c>
      <c r="B177" t="s">
        <v>1694</v>
      </c>
      <c r="C177" t="s">
        <v>1695</v>
      </c>
      <c r="D177" t="s">
        <v>1696</v>
      </c>
      <c r="E177" t="s">
        <v>1697</v>
      </c>
      <c r="G177" t="s">
        <v>871</v>
      </c>
      <c r="H177" t="s">
        <v>517</v>
      </c>
      <c r="I177" t="s">
        <v>518</v>
      </c>
      <c r="J177" t="s">
        <v>2246</v>
      </c>
      <c r="K177" t="s">
        <v>2247</v>
      </c>
    </row>
    <row r="178" spans="1:11" x14ac:dyDescent="0.3">
      <c r="A178" t="s">
        <v>1698</v>
      </c>
      <c r="B178" t="s">
        <v>1699</v>
      </c>
      <c r="C178" t="s">
        <v>1700</v>
      </c>
      <c r="D178" t="s">
        <v>1701</v>
      </c>
      <c r="E178" t="s">
        <v>1702</v>
      </c>
      <c r="G178" t="s">
        <v>872</v>
      </c>
      <c r="H178" t="s">
        <v>519</v>
      </c>
      <c r="I178" t="s">
        <v>520</v>
      </c>
      <c r="J178" t="s">
        <v>2248</v>
      </c>
      <c r="K178" t="s">
        <v>2249</v>
      </c>
    </row>
    <row r="179" spans="1:11" x14ac:dyDescent="0.3">
      <c r="A179" t="s">
        <v>1703</v>
      </c>
      <c r="B179" t="s">
        <v>1704</v>
      </c>
      <c r="C179" t="s">
        <v>1705</v>
      </c>
      <c r="D179" t="s">
        <v>1706</v>
      </c>
      <c r="E179" t="s">
        <v>1707</v>
      </c>
      <c r="G179" t="s">
        <v>873</v>
      </c>
      <c r="H179" t="s">
        <v>521</v>
      </c>
      <c r="I179" t="s">
        <v>522</v>
      </c>
      <c r="J179" t="s">
        <v>2250</v>
      </c>
      <c r="K179" t="s">
        <v>2251</v>
      </c>
    </row>
    <row r="180" spans="1:11" x14ac:dyDescent="0.3">
      <c r="A180" t="s">
        <v>1708</v>
      </c>
      <c r="B180" t="s">
        <v>1709</v>
      </c>
      <c r="C180" t="s">
        <v>1710</v>
      </c>
      <c r="D180" t="s">
        <v>1711</v>
      </c>
      <c r="E180" t="s">
        <v>1712</v>
      </c>
      <c r="G180" t="s">
        <v>874</v>
      </c>
      <c r="H180" t="s">
        <v>523</v>
      </c>
      <c r="I180" t="s">
        <v>524</v>
      </c>
      <c r="J180" t="s">
        <v>2252</v>
      </c>
      <c r="K180" t="s">
        <v>2253</v>
      </c>
    </row>
    <row r="181" spans="1:11" x14ac:dyDescent="0.3">
      <c r="A181" t="s">
        <v>1713</v>
      </c>
      <c r="B181" t="s">
        <v>1714</v>
      </c>
      <c r="C181" t="s">
        <v>1715</v>
      </c>
      <c r="D181" t="s">
        <v>1716</v>
      </c>
      <c r="E181" t="s">
        <v>1717</v>
      </c>
      <c r="G181" t="s">
        <v>875</v>
      </c>
      <c r="H181" t="s">
        <v>525</v>
      </c>
      <c r="I181" t="s">
        <v>526</v>
      </c>
      <c r="J181" t="s">
        <v>2254</v>
      </c>
      <c r="K181" t="s">
        <v>2255</v>
      </c>
    </row>
    <row r="182" spans="1:11" x14ac:dyDescent="0.3">
      <c r="A182" t="s">
        <v>1718</v>
      </c>
      <c r="B182" t="s">
        <v>1719</v>
      </c>
      <c r="C182" t="s">
        <v>1720</v>
      </c>
      <c r="D182" t="s">
        <v>1721</v>
      </c>
      <c r="E182" t="s">
        <v>1722</v>
      </c>
      <c r="G182" t="s">
        <v>876</v>
      </c>
      <c r="H182" t="s">
        <v>527</v>
      </c>
      <c r="I182" t="s">
        <v>528</v>
      </c>
      <c r="J182" t="s">
        <v>2256</v>
      </c>
      <c r="K182" t="s">
        <v>2257</v>
      </c>
    </row>
    <row r="183" spans="1:11" x14ac:dyDescent="0.3">
      <c r="A183" t="s">
        <v>1723</v>
      </c>
      <c r="B183" t="s">
        <v>1724</v>
      </c>
      <c r="C183" t="s">
        <v>1725</v>
      </c>
      <c r="D183" t="s">
        <v>1726</v>
      </c>
      <c r="E183" t="s">
        <v>1727</v>
      </c>
      <c r="G183" t="s">
        <v>877</v>
      </c>
      <c r="H183" t="s">
        <v>529</v>
      </c>
      <c r="I183" t="s">
        <v>530</v>
      </c>
      <c r="J183" t="s">
        <v>2258</v>
      </c>
      <c r="K183" t="s">
        <v>2259</v>
      </c>
    </row>
    <row r="184" spans="1:11" x14ac:dyDescent="0.3">
      <c r="A184" t="s">
        <v>1728</v>
      </c>
      <c r="B184" t="s">
        <v>1729</v>
      </c>
      <c r="C184" t="s">
        <v>1730</v>
      </c>
      <c r="D184" t="s">
        <v>1731</v>
      </c>
      <c r="E184" t="s">
        <v>1732</v>
      </c>
      <c r="G184" t="s">
        <v>878</v>
      </c>
      <c r="H184" t="s">
        <v>531</v>
      </c>
      <c r="I184" t="s">
        <v>532</v>
      </c>
      <c r="J184" t="s">
        <v>2260</v>
      </c>
      <c r="K184" t="s">
        <v>2261</v>
      </c>
    </row>
    <row r="185" spans="1:11" x14ac:dyDescent="0.3">
      <c r="A185" t="s">
        <v>1733</v>
      </c>
      <c r="B185" t="s">
        <v>1734</v>
      </c>
      <c r="C185" t="s">
        <v>1735</v>
      </c>
      <c r="D185" t="s">
        <v>1736</v>
      </c>
      <c r="E185" t="s">
        <v>1737</v>
      </c>
      <c r="G185" t="s">
        <v>879</v>
      </c>
      <c r="H185" t="s">
        <v>533</v>
      </c>
      <c r="I185" t="s">
        <v>534</v>
      </c>
      <c r="J185" t="s">
        <v>2262</v>
      </c>
      <c r="K185" t="s">
        <v>2263</v>
      </c>
    </row>
    <row r="186" spans="1:11" x14ac:dyDescent="0.3">
      <c r="A186" t="s">
        <v>1738</v>
      </c>
      <c r="B186" t="s">
        <v>1739</v>
      </c>
      <c r="C186" t="s">
        <v>1740</v>
      </c>
      <c r="D186" t="s">
        <v>1741</v>
      </c>
      <c r="E186" t="s">
        <v>1742</v>
      </c>
      <c r="G186" t="s">
        <v>880</v>
      </c>
      <c r="H186" t="s">
        <v>535</v>
      </c>
      <c r="I186" t="s">
        <v>536</v>
      </c>
      <c r="J186" t="s">
        <v>2264</v>
      </c>
      <c r="K186" t="s">
        <v>2265</v>
      </c>
    </row>
    <row r="187" spans="1:11" x14ac:dyDescent="0.3">
      <c r="A187" t="s">
        <v>1743</v>
      </c>
      <c r="B187" t="s">
        <v>1744</v>
      </c>
      <c r="C187" t="s">
        <v>1745</v>
      </c>
      <c r="D187" t="s">
        <v>1746</v>
      </c>
      <c r="E187" t="s">
        <v>1747</v>
      </c>
      <c r="G187" t="s">
        <v>881</v>
      </c>
      <c r="H187" t="s">
        <v>537</v>
      </c>
      <c r="I187" t="s">
        <v>538</v>
      </c>
      <c r="J187" t="s">
        <v>2266</v>
      </c>
      <c r="K187" t="s">
        <v>2267</v>
      </c>
    </row>
    <row r="188" spans="1:11" x14ac:dyDescent="0.3">
      <c r="A188" t="s">
        <v>1748</v>
      </c>
      <c r="B188" t="s">
        <v>1749</v>
      </c>
      <c r="C188" t="s">
        <v>1750</v>
      </c>
      <c r="D188" t="s">
        <v>1751</v>
      </c>
      <c r="E188" t="s">
        <v>1752</v>
      </c>
      <c r="G188" t="s">
        <v>882</v>
      </c>
      <c r="H188" t="s">
        <v>539</v>
      </c>
      <c r="I188" t="s">
        <v>540</v>
      </c>
      <c r="J188" t="s">
        <v>2268</v>
      </c>
      <c r="K188" t="s">
        <v>2269</v>
      </c>
    </row>
    <row r="189" spans="1:11" x14ac:dyDescent="0.3">
      <c r="A189" t="s">
        <v>1753</v>
      </c>
      <c r="B189" t="s">
        <v>1754</v>
      </c>
      <c r="C189" t="s">
        <v>1755</v>
      </c>
      <c r="D189" t="s">
        <v>1756</v>
      </c>
      <c r="E189" t="s">
        <v>1757</v>
      </c>
      <c r="G189" t="s">
        <v>883</v>
      </c>
      <c r="H189" t="s">
        <v>541</v>
      </c>
      <c r="I189" t="s">
        <v>542</v>
      </c>
      <c r="J189" t="s">
        <v>2270</v>
      </c>
      <c r="K189" t="s">
        <v>2271</v>
      </c>
    </row>
    <row r="190" spans="1:11" x14ac:dyDescent="0.3">
      <c r="A190" t="s">
        <v>1758</v>
      </c>
      <c r="B190" t="s">
        <v>1759</v>
      </c>
      <c r="C190" t="s">
        <v>1760</v>
      </c>
      <c r="D190" t="s">
        <v>1761</v>
      </c>
      <c r="E190" t="s">
        <v>1762</v>
      </c>
      <c r="G190" t="s">
        <v>884</v>
      </c>
      <c r="H190" t="s">
        <v>543</v>
      </c>
      <c r="I190" t="s">
        <v>544</v>
      </c>
      <c r="J190" t="s">
        <v>2272</v>
      </c>
      <c r="K190" t="s">
        <v>2273</v>
      </c>
    </row>
    <row r="191" spans="1:11" x14ac:dyDescent="0.3">
      <c r="A191" t="s">
        <v>1763</v>
      </c>
      <c r="B191" t="s">
        <v>1764</v>
      </c>
      <c r="C191" t="s">
        <v>1765</v>
      </c>
      <c r="D191" t="s">
        <v>1766</v>
      </c>
      <c r="E191" t="s">
        <v>1767</v>
      </c>
      <c r="G191" t="s">
        <v>885</v>
      </c>
      <c r="H191" t="s">
        <v>545</v>
      </c>
      <c r="I191" t="s">
        <v>546</v>
      </c>
      <c r="J191" t="s">
        <v>2274</v>
      </c>
      <c r="K191" t="s">
        <v>2275</v>
      </c>
    </row>
    <row r="192" spans="1:11" x14ac:dyDescent="0.3">
      <c r="A192" t="s">
        <v>1768</v>
      </c>
      <c r="B192" t="s">
        <v>1769</v>
      </c>
      <c r="C192" t="s">
        <v>1770</v>
      </c>
      <c r="D192" t="s">
        <v>1771</v>
      </c>
      <c r="E192" t="s">
        <v>1772</v>
      </c>
      <c r="G192" t="s">
        <v>886</v>
      </c>
      <c r="H192" t="s">
        <v>547</v>
      </c>
      <c r="I192" t="s">
        <v>548</v>
      </c>
      <c r="J192" t="s">
        <v>2276</v>
      </c>
      <c r="K192" t="s">
        <v>2277</v>
      </c>
    </row>
    <row r="193" spans="1:11" x14ac:dyDescent="0.3">
      <c r="A193" t="s">
        <v>1773</v>
      </c>
      <c r="B193" t="s">
        <v>1774</v>
      </c>
      <c r="C193" t="s">
        <v>1775</v>
      </c>
      <c r="D193" t="s">
        <v>1776</v>
      </c>
      <c r="E193" t="s">
        <v>1777</v>
      </c>
      <c r="G193" t="s">
        <v>887</v>
      </c>
      <c r="H193" t="s">
        <v>549</v>
      </c>
      <c r="I193" t="s">
        <v>550</v>
      </c>
      <c r="J193" t="s">
        <v>2278</v>
      </c>
      <c r="K193" t="s">
        <v>2279</v>
      </c>
    </row>
    <row r="194" spans="1:11" x14ac:dyDescent="0.3">
      <c r="A194" t="s">
        <v>1778</v>
      </c>
      <c r="B194" t="s">
        <v>1779</v>
      </c>
      <c r="C194" t="s">
        <v>1780</v>
      </c>
      <c r="D194" t="s">
        <v>1781</v>
      </c>
      <c r="E194" t="s">
        <v>1782</v>
      </c>
      <c r="G194" t="s">
        <v>888</v>
      </c>
      <c r="H194" t="s">
        <v>551</v>
      </c>
      <c r="I194" t="s">
        <v>552</v>
      </c>
      <c r="J194" t="s">
        <v>2280</v>
      </c>
      <c r="K194" t="s">
        <v>2281</v>
      </c>
    </row>
    <row r="195" spans="1:11" x14ac:dyDescent="0.3">
      <c r="A195" t="s">
        <v>1783</v>
      </c>
      <c r="B195" t="s">
        <v>1784</v>
      </c>
      <c r="C195" t="s">
        <v>1785</v>
      </c>
      <c r="D195" t="s">
        <v>1786</v>
      </c>
      <c r="E195" t="s">
        <v>1787</v>
      </c>
      <c r="G195" t="s">
        <v>889</v>
      </c>
      <c r="H195" t="s">
        <v>553</v>
      </c>
      <c r="I195" t="s">
        <v>554</v>
      </c>
      <c r="J195" t="s">
        <v>2282</v>
      </c>
      <c r="K195" t="s">
        <v>2283</v>
      </c>
    </row>
    <row r="196" spans="1:11" x14ac:dyDescent="0.3">
      <c r="A196" t="s">
        <v>1788</v>
      </c>
      <c r="B196" t="s">
        <v>1789</v>
      </c>
      <c r="C196" t="s">
        <v>1790</v>
      </c>
      <c r="D196" t="s">
        <v>1791</v>
      </c>
      <c r="E196" t="s">
        <v>1792</v>
      </c>
      <c r="G196" t="s">
        <v>890</v>
      </c>
      <c r="H196" t="s">
        <v>555</v>
      </c>
      <c r="I196" t="s">
        <v>556</v>
      </c>
      <c r="J196" t="s">
        <v>2284</v>
      </c>
      <c r="K196" t="s">
        <v>2285</v>
      </c>
    </row>
    <row r="197" spans="1:11" x14ac:dyDescent="0.3">
      <c r="A197" t="s">
        <v>1793</v>
      </c>
      <c r="B197" t="s">
        <v>1794</v>
      </c>
      <c r="C197" t="s">
        <v>1795</v>
      </c>
      <c r="D197" t="s">
        <v>1796</v>
      </c>
      <c r="E197" t="s">
        <v>1797</v>
      </c>
      <c r="G197" t="s">
        <v>891</v>
      </c>
      <c r="H197" t="s">
        <v>557</v>
      </c>
      <c r="I197" t="s">
        <v>558</v>
      </c>
      <c r="J197" t="s">
        <v>2286</v>
      </c>
      <c r="K197" t="s">
        <v>2287</v>
      </c>
    </row>
    <row r="198" spans="1:11" x14ac:dyDescent="0.3">
      <c r="A198" t="s">
        <v>1798</v>
      </c>
      <c r="B198" t="s">
        <v>1799</v>
      </c>
      <c r="C198" t="s">
        <v>1800</v>
      </c>
      <c r="D198" t="s">
        <v>1801</v>
      </c>
      <c r="E198" t="s">
        <v>1802</v>
      </c>
      <c r="G198" t="s">
        <v>892</v>
      </c>
      <c r="H198" t="s">
        <v>559</v>
      </c>
      <c r="I198" t="s">
        <v>560</v>
      </c>
      <c r="J198" t="s">
        <v>2288</v>
      </c>
      <c r="K198" t="s">
        <v>2289</v>
      </c>
    </row>
    <row r="199" spans="1:11" x14ac:dyDescent="0.3">
      <c r="A199" t="s">
        <v>1803</v>
      </c>
      <c r="B199" t="s">
        <v>1804</v>
      </c>
      <c r="C199" t="s">
        <v>1805</v>
      </c>
      <c r="D199" t="s">
        <v>1806</v>
      </c>
      <c r="E199" t="s">
        <v>1807</v>
      </c>
      <c r="G199" t="s">
        <v>893</v>
      </c>
      <c r="H199" t="s">
        <v>561</v>
      </c>
      <c r="I199" t="s">
        <v>562</v>
      </c>
      <c r="J199" t="s">
        <v>2290</v>
      </c>
      <c r="K199" t="s">
        <v>2291</v>
      </c>
    </row>
    <row r="200" spans="1:11" x14ac:dyDescent="0.3">
      <c r="A200" t="s">
        <v>1808</v>
      </c>
      <c r="B200" t="s">
        <v>1809</v>
      </c>
      <c r="C200" t="s">
        <v>1810</v>
      </c>
      <c r="D200" t="s">
        <v>1811</v>
      </c>
      <c r="E200" t="s">
        <v>1812</v>
      </c>
      <c r="G200" t="s">
        <v>894</v>
      </c>
      <c r="H200" t="s">
        <v>563</v>
      </c>
      <c r="I200" t="s">
        <v>564</v>
      </c>
      <c r="J200" t="s">
        <v>2292</v>
      </c>
      <c r="K200" t="s">
        <v>2293</v>
      </c>
    </row>
    <row r="201" spans="1:11" x14ac:dyDescent="0.3">
      <c r="A201" t="s">
        <v>1813</v>
      </c>
      <c r="B201" t="s">
        <v>1814</v>
      </c>
      <c r="C201" t="s">
        <v>1815</v>
      </c>
      <c r="D201" t="s">
        <v>1816</v>
      </c>
      <c r="E201" t="s">
        <v>1817</v>
      </c>
      <c r="G201" t="s">
        <v>895</v>
      </c>
      <c r="H201" t="s">
        <v>565</v>
      </c>
      <c r="I201" t="s">
        <v>566</v>
      </c>
      <c r="J201" t="s">
        <v>2294</v>
      </c>
      <c r="K201" t="s">
        <v>2295</v>
      </c>
    </row>
    <row r="202" spans="1:11" x14ac:dyDescent="0.3">
      <c r="A202" t="s">
        <v>1818</v>
      </c>
      <c r="B202" t="s">
        <v>1819</v>
      </c>
      <c r="C202" t="s">
        <v>1820</v>
      </c>
      <c r="D202" t="s">
        <v>1821</v>
      </c>
      <c r="E202" t="s">
        <v>1822</v>
      </c>
      <c r="G202" t="s">
        <v>896</v>
      </c>
      <c r="H202" t="s">
        <v>567</v>
      </c>
      <c r="I202" t="s">
        <v>568</v>
      </c>
      <c r="J202" t="s">
        <v>2296</v>
      </c>
      <c r="K202" t="s">
        <v>2297</v>
      </c>
    </row>
    <row r="203" spans="1:11" x14ac:dyDescent="0.3">
      <c r="A203" t="s">
        <v>1823</v>
      </c>
      <c r="B203" t="s">
        <v>1824</v>
      </c>
      <c r="C203" t="s">
        <v>1825</v>
      </c>
      <c r="D203" t="s">
        <v>1826</v>
      </c>
      <c r="E203" t="s">
        <v>1827</v>
      </c>
      <c r="G203" t="s">
        <v>897</v>
      </c>
      <c r="H203" t="s">
        <v>569</v>
      </c>
      <c r="I203" t="s">
        <v>570</v>
      </c>
      <c r="J203" t="s">
        <v>2298</v>
      </c>
      <c r="K203" t="s">
        <v>2299</v>
      </c>
    </row>
    <row r="204" spans="1:11" x14ac:dyDescent="0.3">
      <c r="A204" t="s">
        <v>1828</v>
      </c>
      <c r="B204" t="s">
        <v>1829</v>
      </c>
      <c r="C204" t="s">
        <v>1830</v>
      </c>
      <c r="D204" t="s">
        <v>1831</v>
      </c>
      <c r="E204" t="s">
        <v>1832</v>
      </c>
      <c r="G204" t="s">
        <v>898</v>
      </c>
      <c r="H204" t="s">
        <v>571</v>
      </c>
      <c r="I204" t="s">
        <v>572</v>
      </c>
      <c r="J204" t="s">
        <v>2300</v>
      </c>
      <c r="K204" t="s">
        <v>2301</v>
      </c>
    </row>
    <row r="205" spans="1:11" x14ac:dyDescent="0.3">
      <c r="A205" t="s">
        <v>1833</v>
      </c>
      <c r="B205" t="s">
        <v>1834</v>
      </c>
      <c r="C205" t="s">
        <v>1835</v>
      </c>
      <c r="D205" t="s">
        <v>1836</v>
      </c>
      <c r="E205" t="s">
        <v>1837</v>
      </c>
      <c r="G205" t="s">
        <v>899</v>
      </c>
      <c r="H205" t="s">
        <v>573</v>
      </c>
      <c r="I205" t="s">
        <v>574</v>
      </c>
      <c r="J205" t="s">
        <v>2302</v>
      </c>
      <c r="K205" t="s">
        <v>2303</v>
      </c>
    </row>
    <row r="206" spans="1:11" x14ac:dyDescent="0.3">
      <c r="A206" t="s">
        <v>1838</v>
      </c>
      <c r="B206" t="s">
        <v>1839</v>
      </c>
      <c r="C206" t="s">
        <v>1840</v>
      </c>
      <c r="D206" t="s">
        <v>1841</v>
      </c>
      <c r="E206" t="s">
        <v>1842</v>
      </c>
      <c r="G206" t="s">
        <v>900</v>
      </c>
      <c r="H206" t="s">
        <v>575</v>
      </c>
      <c r="I206" t="s">
        <v>576</v>
      </c>
      <c r="J206" t="s">
        <v>2304</v>
      </c>
      <c r="K206" t="s">
        <v>2305</v>
      </c>
    </row>
    <row r="207" spans="1:11" x14ac:dyDescent="0.3">
      <c r="A207" t="s">
        <v>1843</v>
      </c>
      <c r="B207" t="s">
        <v>1844</v>
      </c>
      <c r="C207" t="s">
        <v>1845</v>
      </c>
      <c r="D207" t="s">
        <v>1846</v>
      </c>
      <c r="E207" t="s">
        <v>1847</v>
      </c>
      <c r="G207" t="s">
        <v>901</v>
      </c>
      <c r="H207" t="s">
        <v>577</v>
      </c>
      <c r="I207" t="s">
        <v>578</v>
      </c>
      <c r="J207" t="s">
        <v>2306</v>
      </c>
      <c r="K207" t="s">
        <v>2307</v>
      </c>
    </row>
    <row r="208" spans="1:11" x14ac:dyDescent="0.3">
      <c r="A208" t="s">
        <v>1848</v>
      </c>
      <c r="B208" t="s">
        <v>1849</v>
      </c>
      <c r="C208" t="s">
        <v>1850</v>
      </c>
      <c r="D208" t="s">
        <v>1851</v>
      </c>
      <c r="E208" t="s">
        <v>1852</v>
      </c>
      <c r="G208" t="s">
        <v>902</v>
      </c>
      <c r="H208" t="s">
        <v>579</v>
      </c>
      <c r="I208" t="s">
        <v>580</v>
      </c>
      <c r="J208" t="s">
        <v>2308</v>
      </c>
      <c r="K208" t="s">
        <v>2309</v>
      </c>
    </row>
    <row r="209" spans="1:11" x14ac:dyDescent="0.3">
      <c r="A209" t="s">
        <v>1853</v>
      </c>
      <c r="B209" t="s">
        <v>1854</v>
      </c>
      <c r="C209" t="s">
        <v>1855</v>
      </c>
      <c r="D209" t="s">
        <v>1856</v>
      </c>
      <c r="E209" t="s">
        <v>1857</v>
      </c>
      <c r="G209" t="s">
        <v>903</v>
      </c>
      <c r="H209" t="s">
        <v>581</v>
      </c>
      <c r="I209" t="s">
        <v>582</v>
      </c>
      <c r="J209" t="s">
        <v>2310</v>
      </c>
      <c r="K209" t="s">
        <v>2311</v>
      </c>
    </row>
    <row r="210" spans="1:11" x14ac:dyDescent="0.3">
      <c r="A210" t="s">
        <v>1858</v>
      </c>
      <c r="B210" t="s">
        <v>1859</v>
      </c>
      <c r="C210" t="s">
        <v>1860</v>
      </c>
      <c r="D210" t="s">
        <v>1861</v>
      </c>
      <c r="E210" t="s">
        <v>1862</v>
      </c>
      <c r="G210" t="s">
        <v>904</v>
      </c>
      <c r="H210" t="s">
        <v>583</v>
      </c>
      <c r="I210" t="s">
        <v>584</v>
      </c>
      <c r="J210" t="s">
        <v>2312</v>
      </c>
      <c r="K210" t="s">
        <v>2313</v>
      </c>
    </row>
    <row r="211" spans="1:11" x14ac:dyDescent="0.3">
      <c r="A211" t="s">
        <v>1863</v>
      </c>
      <c r="B211" t="s">
        <v>1864</v>
      </c>
      <c r="C211" t="s">
        <v>1865</v>
      </c>
      <c r="D211" t="s">
        <v>1866</v>
      </c>
      <c r="E211" t="s">
        <v>1867</v>
      </c>
      <c r="G211" t="s">
        <v>905</v>
      </c>
      <c r="H211" t="s">
        <v>585</v>
      </c>
      <c r="I211" t="s">
        <v>586</v>
      </c>
      <c r="J211" t="s">
        <v>2314</v>
      </c>
      <c r="K211" t="s">
        <v>2315</v>
      </c>
    </row>
    <row r="212" spans="1:11" x14ac:dyDescent="0.3">
      <c r="A212" t="s">
        <v>1868</v>
      </c>
      <c r="B212" t="s">
        <v>1869</v>
      </c>
      <c r="C212" t="s">
        <v>1870</v>
      </c>
      <c r="D212" t="s">
        <v>1871</v>
      </c>
      <c r="E212" t="s">
        <v>1872</v>
      </c>
      <c r="G212" t="s">
        <v>906</v>
      </c>
      <c r="H212" t="s">
        <v>587</v>
      </c>
      <c r="I212" t="s">
        <v>588</v>
      </c>
      <c r="J212" t="s">
        <v>2316</v>
      </c>
      <c r="K212" t="s">
        <v>2317</v>
      </c>
    </row>
    <row r="213" spans="1:11" x14ac:dyDescent="0.3">
      <c r="A213" t="s">
        <v>1873</v>
      </c>
      <c r="B213" t="s">
        <v>1874</v>
      </c>
      <c r="C213" t="s">
        <v>1875</v>
      </c>
      <c r="D213" t="s">
        <v>1876</v>
      </c>
      <c r="E213" t="s">
        <v>1877</v>
      </c>
      <c r="G213" t="s">
        <v>907</v>
      </c>
      <c r="H213" t="s">
        <v>589</v>
      </c>
      <c r="I213" t="s">
        <v>590</v>
      </c>
      <c r="J213" t="s">
        <v>2318</v>
      </c>
      <c r="K213" t="s">
        <v>2319</v>
      </c>
    </row>
    <row r="214" spans="1:11" x14ac:dyDescent="0.3">
      <c r="A214" t="s">
        <v>1878</v>
      </c>
      <c r="B214" t="s">
        <v>1879</v>
      </c>
      <c r="C214" t="s">
        <v>1880</v>
      </c>
      <c r="D214" t="s">
        <v>1881</v>
      </c>
      <c r="E214" t="s">
        <v>1882</v>
      </c>
      <c r="G214" t="s">
        <v>908</v>
      </c>
      <c r="H214" t="s">
        <v>591</v>
      </c>
      <c r="I214" t="s">
        <v>592</v>
      </c>
      <c r="J214" t="s">
        <v>2320</v>
      </c>
      <c r="K214" t="s">
        <v>2321</v>
      </c>
    </row>
    <row r="215" spans="1:11" x14ac:dyDescent="0.3">
      <c r="A215" t="s">
        <v>1883</v>
      </c>
      <c r="B215" t="s">
        <v>1884</v>
      </c>
      <c r="C215" t="s">
        <v>1885</v>
      </c>
      <c r="D215" t="s">
        <v>1886</v>
      </c>
      <c r="E215" t="s">
        <v>1887</v>
      </c>
      <c r="G215" t="s">
        <v>909</v>
      </c>
      <c r="H215" t="s">
        <v>593</v>
      </c>
      <c r="I215" t="s">
        <v>594</v>
      </c>
      <c r="J215" t="s">
        <v>2322</v>
      </c>
      <c r="K215" t="s">
        <v>2323</v>
      </c>
    </row>
    <row r="216" spans="1:11" x14ac:dyDescent="0.3">
      <c r="A216" t="s">
        <v>1888</v>
      </c>
      <c r="B216" t="s">
        <v>1889</v>
      </c>
      <c r="C216" t="s">
        <v>1890</v>
      </c>
      <c r="D216" t="s">
        <v>1891</v>
      </c>
      <c r="E216" t="s">
        <v>1892</v>
      </c>
      <c r="G216" t="s">
        <v>910</v>
      </c>
      <c r="H216" t="s">
        <v>595</v>
      </c>
      <c r="I216" t="s">
        <v>596</v>
      </c>
      <c r="J216" t="s">
        <v>2324</v>
      </c>
      <c r="K216" t="s">
        <v>2325</v>
      </c>
    </row>
    <row r="217" spans="1:11" x14ac:dyDescent="0.3">
      <c r="A217" t="s">
        <v>1893</v>
      </c>
      <c r="B217" t="s">
        <v>1894</v>
      </c>
      <c r="C217" t="s">
        <v>1895</v>
      </c>
      <c r="D217" t="s">
        <v>1896</v>
      </c>
      <c r="E217" t="s">
        <v>1897</v>
      </c>
      <c r="G217" t="s">
        <v>911</v>
      </c>
      <c r="H217" t="s">
        <v>597</v>
      </c>
      <c r="I217" t="s">
        <v>598</v>
      </c>
      <c r="J217" t="s">
        <v>2326</v>
      </c>
      <c r="K217" t="s">
        <v>2327</v>
      </c>
    </row>
    <row r="218" spans="1:11" x14ac:dyDescent="0.3">
      <c r="A218" t="s">
        <v>1898</v>
      </c>
      <c r="B218" t="s">
        <v>1899</v>
      </c>
      <c r="C218" t="s">
        <v>1900</v>
      </c>
      <c r="D218" t="s">
        <v>1901</v>
      </c>
      <c r="E218" t="s">
        <v>1902</v>
      </c>
      <c r="G218" t="s">
        <v>912</v>
      </c>
      <c r="H218" t="s">
        <v>599</v>
      </c>
      <c r="I218" t="s">
        <v>600</v>
      </c>
      <c r="J218" t="s">
        <v>2328</v>
      </c>
      <c r="K218" t="s">
        <v>2329</v>
      </c>
    </row>
    <row r="219" spans="1:11" x14ac:dyDescent="0.3">
      <c r="A219" t="s">
        <v>1903</v>
      </c>
      <c r="B219" t="s">
        <v>1904</v>
      </c>
      <c r="C219" t="s">
        <v>1905</v>
      </c>
      <c r="D219" t="s">
        <v>1906</v>
      </c>
      <c r="E219" t="s">
        <v>1907</v>
      </c>
      <c r="G219" t="s">
        <v>913</v>
      </c>
      <c r="H219" t="s">
        <v>601</v>
      </c>
      <c r="I219" t="s">
        <v>602</v>
      </c>
      <c r="J219" t="s">
        <v>2330</v>
      </c>
      <c r="K219" t="s">
        <v>2331</v>
      </c>
    </row>
    <row r="220" spans="1:11" x14ac:dyDescent="0.3">
      <c r="A220" t="s">
        <v>1908</v>
      </c>
      <c r="B220" t="s">
        <v>1909</v>
      </c>
      <c r="C220" t="s">
        <v>1910</v>
      </c>
      <c r="D220" t="s">
        <v>1911</v>
      </c>
      <c r="E220" t="s">
        <v>1912</v>
      </c>
      <c r="G220" t="s">
        <v>914</v>
      </c>
      <c r="H220" t="s">
        <v>603</v>
      </c>
      <c r="I220" t="s">
        <v>604</v>
      </c>
      <c r="J220" t="s">
        <v>2332</v>
      </c>
      <c r="K220" t="s">
        <v>2333</v>
      </c>
    </row>
    <row r="221" spans="1:11" x14ac:dyDescent="0.3">
      <c r="A221" t="s">
        <v>1913</v>
      </c>
      <c r="B221" t="s">
        <v>1914</v>
      </c>
      <c r="C221" t="s">
        <v>1915</v>
      </c>
      <c r="D221" t="s">
        <v>1916</v>
      </c>
      <c r="E221" t="s">
        <v>1917</v>
      </c>
      <c r="G221" t="s">
        <v>915</v>
      </c>
      <c r="H221" t="s">
        <v>605</v>
      </c>
      <c r="I221" t="s">
        <v>606</v>
      </c>
      <c r="J221" t="s">
        <v>2334</v>
      </c>
      <c r="K221" t="s">
        <v>2335</v>
      </c>
    </row>
    <row r="222" spans="1:11" x14ac:dyDescent="0.3">
      <c r="A222" t="s">
        <v>1918</v>
      </c>
      <c r="B222" t="s">
        <v>1919</v>
      </c>
      <c r="C222" t="s">
        <v>1920</v>
      </c>
      <c r="D222" t="s">
        <v>1921</v>
      </c>
      <c r="E222" t="s">
        <v>1922</v>
      </c>
      <c r="G222" t="s">
        <v>916</v>
      </c>
      <c r="H222" t="s">
        <v>607</v>
      </c>
      <c r="I222" t="s">
        <v>608</v>
      </c>
      <c r="J222" t="s">
        <v>2336</v>
      </c>
      <c r="K222" t="s">
        <v>2337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O61"/>
  <sheetViews>
    <sheetView workbookViewId="0">
      <selection activeCell="N2" sqref="N2"/>
    </sheetView>
  </sheetViews>
  <sheetFormatPr defaultRowHeight="14.4" x14ac:dyDescent="0.3"/>
  <cols>
    <col min="1" max="1" width="11.21875" bestFit="1" customWidth="1"/>
  </cols>
  <sheetData>
    <row r="1" spans="1:15" x14ac:dyDescent="0.3">
      <c r="C1" t="s">
        <v>193</v>
      </c>
      <c r="D1" t="s">
        <v>2350</v>
      </c>
      <c r="E1" t="s">
        <v>2371</v>
      </c>
      <c r="F1" t="s">
        <v>2372</v>
      </c>
      <c r="G1" t="s">
        <v>2373</v>
      </c>
      <c r="H1" t="s">
        <v>2374</v>
      </c>
      <c r="I1" t="s">
        <v>2375</v>
      </c>
      <c r="J1" t="s">
        <v>2376</v>
      </c>
      <c r="K1" t="s">
        <v>2377</v>
      </c>
      <c r="L1" t="s">
        <v>2378</v>
      </c>
      <c r="M1" t="s">
        <v>2379</v>
      </c>
      <c r="N1" t="s">
        <v>2736</v>
      </c>
      <c r="O1" t="s">
        <v>2737</v>
      </c>
    </row>
    <row r="2" spans="1:15" x14ac:dyDescent="0.3">
      <c r="B2" t="s">
        <v>609</v>
      </c>
      <c r="C2">
        <f>COUNTIF(raw!$P3:$P158, GMs!C1)</f>
        <v>144</v>
      </c>
      <c r="D2">
        <f>COUNTIF(raw!$P3:$P219, GMs!D1)</f>
        <v>1</v>
      </c>
      <c r="E2">
        <f>COUNTIF(raw!$P3:$P219, GMs!E1)</f>
        <v>1</v>
      </c>
      <c r="F2">
        <f>COUNTIF(raw!$P3:$P219, GMs!F1)</f>
        <v>1</v>
      </c>
      <c r="G2">
        <f>COUNTIF(raw!$P3:$P219, GMs!G1)</f>
        <v>1</v>
      </c>
      <c r="H2">
        <f>COUNTIF(raw!$P3:$P219, GMs!H1)</f>
        <v>1</v>
      </c>
      <c r="I2">
        <f>COUNTIF(raw!$P3:$P219, GMs!I1)</f>
        <v>1</v>
      </c>
      <c r="J2">
        <f>COUNTIF(raw!$P3:$P219, GMs!J1)</f>
        <v>1</v>
      </c>
      <c r="K2">
        <f>COUNTIF(raw!$P3:$P219, GMs!K1)</f>
        <v>1</v>
      </c>
      <c r="L2">
        <f>COUNTIF(raw!$P3:$P219, GMs!L1)</f>
        <v>1</v>
      </c>
      <c r="M2">
        <f>COUNTIF(raw!$P3:$P219, GMs!M1)</f>
        <v>1</v>
      </c>
      <c r="N2">
        <f>COUNTIF(raw!$P3:$P219, GMs!N1)</f>
        <v>1</v>
      </c>
      <c r="O2">
        <f>COUNTIF(raw!$P3:$P219, GMs!O1)</f>
        <v>1</v>
      </c>
    </row>
    <row r="3" spans="1:15" x14ac:dyDescent="0.3">
      <c r="A3" t="s">
        <v>2368</v>
      </c>
      <c r="B3" t="s">
        <v>617</v>
      </c>
      <c r="C3">
        <f>2400-SUM(D3:M3)</f>
        <v>1937.2956823924847</v>
      </c>
      <c r="D3" cm="1">
        <f t="array" ref="D3">MMULT(Traw!$B17:$HJ17, raw!X$3:X$219)</f>
        <v>61.247810647466885</v>
      </c>
      <c r="E3" cm="1">
        <f t="array" ref="E3">MMULT(Traw!$B17:$HJ17, raw!Y$3:Y$219)</f>
        <v>37.403740326339161</v>
      </c>
      <c r="F3" cm="1">
        <f t="array" ref="F3">MMULT(Traw!$B17:$HJ17, raw!Z$3:Z$219)</f>
        <v>45.695012416462028</v>
      </c>
      <c r="G3" cm="1">
        <f t="array" ref="G3">MMULT(Traw!$B17:$HJ17, raw!AA$3:AA$219)</f>
        <v>36.827082594764285</v>
      </c>
      <c r="H3" cm="1">
        <f t="array" ref="H3">MMULT(Traw!$B17:$HJ17, raw!AB$3:AB$219)</f>
        <v>49.813996213425462</v>
      </c>
      <c r="I3" cm="1">
        <f t="array" ref="I3">MMULT(Traw!$B17:$HJ17, raw!AC$3:AC$219)</f>
        <v>37.884288435984899</v>
      </c>
      <c r="J3" cm="1">
        <f t="array" ref="J3">MMULT(Traw!$B17:$HJ17, raw!AD$3:AD$219)</f>
        <v>46.636725182591299</v>
      </c>
      <c r="K3" cm="1">
        <f t="array" ref="K3">MMULT(Traw!$B17:$HJ17, raw!AE$3:AE$219)</f>
        <v>35.871370668017867</v>
      </c>
      <c r="L3" cm="1">
        <f t="array" ref="L3">MMULT(Traw!$B17:$HJ17, raw!AF$3:AF$219)</f>
        <v>51.451898005629737</v>
      </c>
      <c r="M3" cm="1">
        <f t="array" ref="M3">MMULT(Traw!$B17:$HJ17, raw!AG$3:AG$219)</f>
        <v>59.872393116833813</v>
      </c>
      <c r="N3" cm="1">
        <f t="array" ref="N3">MMULT(Traw!$B17:$HJ17, raw!AH$3:AH$219)</f>
        <v>55.386738997552449</v>
      </c>
      <c r="O3" cm="1">
        <f t="array" ref="O3">MMULT(Traw!$B17:$HJ17, raw!AI$3:AI$219)</f>
        <v>72</v>
      </c>
    </row>
    <row r="4" spans="1:15" x14ac:dyDescent="0.3">
      <c r="A4" t="s">
        <v>2368</v>
      </c>
      <c r="B4" t="s">
        <v>2359</v>
      </c>
      <c r="C4">
        <f>C21/C$3</f>
        <v>6.0719605343373312E-2</v>
      </c>
      <c r="D4">
        <f t="shared" ref="D4:O8" si="0">D21/D$3</f>
        <v>0.16573016486291944</v>
      </c>
      <c r="E4">
        <f t="shared" si="0"/>
        <v>0.11004073184764392</v>
      </c>
      <c r="F4">
        <f t="shared" si="0"/>
        <v>0.15092643597508038</v>
      </c>
      <c r="G4">
        <f t="shared" si="0"/>
        <v>0.1569497118086064</v>
      </c>
      <c r="H4">
        <f t="shared" si="0"/>
        <v>0.11607734496928065</v>
      </c>
      <c r="I4">
        <f t="shared" si="0"/>
        <v>6.9438014139889218E-2</v>
      </c>
      <c r="J4">
        <f t="shared" si="0"/>
        <v>0.1558857310743115</v>
      </c>
      <c r="K4">
        <f t="shared" si="0"/>
        <v>0.10403590661878392</v>
      </c>
      <c r="L4">
        <f t="shared" si="0"/>
        <v>0.12108870894825544</v>
      </c>
      <c r="M4">
        <f t="shared" si="0"/>
        <v>0.14071865450885385</v>
      </c>
      <c r="N4">
        <f t="shared" si="0"/>
        <v>0.15939361736600802</v>
      </c>
      <c r="O4">
        <f t="shared" si="0"/>
        <v>0.17042965221318879</v>
      </c>
    </row>
    <row r="5" spans="1:15" x14ac:dyDescent="0.3">
      <c r="A5" t="s">
        <v>2368</v>
      </c>
      <c r="B5" t="s">
        <v>2360</v>
      </c>
      <c r="C5">
        <f>C22/C$3</f>
        <v>7.7891413560906647E-2</v>
      </c>
      <c r="D5">
        <f t="shared" si="0"/>
        <v>0.14853094381304982</v>
      </c>
      <c r="E5">
        <f t="shared" si="0"/>
        <v>0.14695934738970198</v>
      </c>
      <c r="F5">
        <f t="shared" si="0"/>
        <v>0.14769184055136772</v>
      </c>
      <c r="G5">
        <f t="shared" si="0"/>
        <v>0.14689613502890078</v>
      </c>
      <c r="H5">
        <f t="shared" si="0"/>
        <v>0.14796507543256637</v>
      </c>
      <c r="I5">
        <f t="shared" si="0"/>
        <v>0.1470105543440082</v>
      </c>
      <c r="J5">
        <f t="shared" si="0"/>
        <v>0.14775856543907548</v>
      </c>
      <c r="K5">
        <f t="shared" si="0"/>
        <v>0.14678689596787844</v>
      </c>
      <c r="L5">
        <f t="shared" si="0"/>
        <v>0.14806156965588047</v>
      </c>
      <c r="M5">
        <f t="shared" si="0"/>
        <v>0.14847430898202335</v>
      </c>
      <c r="N5">
        <f t="shared" si="0"/>
        <v>0.14827006013685187</v>
      </c>
      <c r="O5">
        <f t="shared" si="0"/>
        <v>0.17599424119241192</v>
      </c>
    </row>
    <row r="6" spans="1:15" x14ac:dyDescent="0.3">
      <c r="A6" t="s">
        <v>2368</v>
      </c>
      <c r="B6" t="s">
        <v>2361</v>
      </c>
      <c r="C6">
        <f>C23/C$3</f>
        <v>6.2627217996251164E-2</v>
      </c>
      <c r="D6">
        <f t="shared" si="0"/>
        <v>0.12447831701489918</v>
      </c>
      <c r="E6">
        <f t="shared" si="0"/>
        <v>0.10552616225795568</v>
      </c>
      <c r="F6">
        <f t="shared" si="0"/>
        <v>0.12747295034505834</v>
      </c>
      <c r="G6">
        <f t="shared" si="0"/>
        <v>0.11190730358806746</v>
      </c>
      <c r="H6">
        <f t="shared" si="0"/>
        <v>0.13185963351365432</v>
      </c>
      <c r="I6">
        <f t="shared" si="0"/>
        <v>0.16058419300810348</v>
      </c>
      <c r="J6">
        <f t="shared" si="0"/>
        <v>0.11534403995182141</v>
      </c>
      <c r="K6">
        <f t="shared" si="0"/>
        <v>0.15293125287313469</v>
      </c>
      <c r="L6">
        <f t="shared" si="0"/>
        <v>0.12874603074023852</v>
      </c>
      <c r="M6">
        <f t="shared" si="0"/>
        <v>8.2195815239894873E-2</v>
      </c>
      <c r="N6">
        <f t="shared" si="0"/>
        <v>0.10640039183328229</v>
      </c>
      <c r="O6">
        <f t="shared" si="0"/>
        <v>0.13872007678410114</v>
      </c>
    </row>
    <row r="7" spans="1:15" x14ac:dyDescent="0.3">
      <c r="A7" t="s">
        <v>2368</v>
      </c>
      <c r="B7" t="s">
        <v>2362</v>
      </c>
      <c r="C7">
        <f>C24/C$3</f>
        <v>6.7214305448215467E-2</v>
      </c>
      <c r="D7">
        <f t="shared" si="0"/>
        <v>9.1770328570096191E-2</v>
      </c>
      <c r="E7">
        <f t="shared" si="0"/>
        <v>0.24812961294195951</v>
      </c>
      <c r="F7">
        <f t="shared" si="0"/>
        <v>0.10415824273651572</v>
      </c>
      <c r="G7">
        <f t="shared" si="0"/>
        <v>9.5965960169917583E-2</v>
      </c>
      <c r="H7">
        <f t="shared" si="0"/>
        <v>0.10851751451038319</v>
      </c>
      <c r="I7">
        <f t="shared" si="0"/>
        <v>0.15206660061951943</v>
      </c>
      <c r="J7">
        <f t="shared" si="0"/>
        <v>7.8792713938523759E-2</v>
      </c>
      <c r="K7">
        <f t="shared" si="0"/>
        <v>9.8854792680969222E-2</v>
      </c>
      <c r="L7">
        <f t="shared" si="0"/>
        <v>9.2750613814655741E-2</v>
      </c>
      <c r="M7">
        <f t="shared" si="0"/>
        <v>0.10581651200270388</v>
      </c>
      <c r="N7">
        <f t="shared" si="0"/>
        <v>6.7613261162495483E-2</v>
      </c>
      <c r="O7">
        <f t="shared" si="0"/>
        <v>0.14471036585365854</v>
      </c>
    </row>
    <row r="8" spans="1:15" x14ac:dyDescent="0.3">
      <c r="A8" t="s">
        <v>2368</v>
      </c>
      <c r="B8" t="s">
        <v>2363</v>
      </c>
      <c r="C8">
        <f>C25/C$3</f>
        <v>8.4262880109008759E-2</v>
      </c>
      <c r="D8">
        <f t="shared" si="0"/>
        <v>0.18153162564687006</v>
      </c>
      <c r="E8">
        <f t="shared" si="0"/>
        <v>0.20190581087440534</v>
      </c>
      <c r="F8">
        <f t="shared" si="0"/>
        <v>0.17601323216559098</v>
      </c>
      <c r="G8">
        <f t="shared" si="0"/>
        <v>0.20375381398395548</v>
      </c>
      <c r="H8">
        <f t="shared" si="0"/>
        <v>0.18400810130784537</v>
      </c>
      <c r="I8">
        <f t="shared" si="0"/>
        <v>0.15604426690630213</v>
      </c>
      <c r="J8">
        <f t="shared" si="0"/>
        <v>0.18448770588712091</v>
      </c>
      <c r="K8">
        <f t="shared" si="0"/>
        <v>0.18473640243103226</v>
      </c>
      <c r="L8">
        <f t="shared" si="0"/>
        <v>0.1851662395525677</v>
      </c>
      <c r="M8">
        <f t="shared" si="0"/>
        <v>0.19294354657540361</v>
      </c>
      <c r="N8">
        <f t="shared" si="0"/>
        <v>0.17621546559062262</v>
      </c>
      <c r="O8">
        <f t="shared" si="0"/>
        <v>0.20147131887985545</v>
      </c>
    </row>
    <row r="9" spans="1:15" x14ac:dyDescent="0.3">
      <c r="B9" t="s">
        <v>2369</v>
      </c>
      <c r="C9">
        <f>C$3/(C22 - sorted!W103*C2)</f>
        <v>14.613925910537896</v>
      </c>
    </row>
    <row r="11" spans="1:15" x14ac:dyDescent="0.3">
      <c r="A11" t="s">
        <v>2367</v>
      </c>
      <c r="B11" t="str">
        <f>Traw!A2</f>
        <v>zFG%</v>
      </c>
      <c r="C11" cm="1">
        <f t="array" ref="C11">MMULT(Traw!$B2:$FA2, raw!W$3:W$158)/C$3</f>
        <v>3.2034828510383501E-2</v>
      </c>
      <c r="D11" cm="1">
        <f t="array" ref="D11">MMULT(Traw!$B2:$HJ2, raw!X$3:X$219)/D$3</f>
        <v>8.4920905044795041E-3</v>
      </c>
      <c r="E11" cm="1">
        <f t="array" ref="E11">MMULT(Traw!$B2:$HJ2, raw!Y$3:Y$219)/E$3</f>
        <v>0.1031721522119122</v>
      </c>
      <c r="F11" cm="1">
        <f t="array" ref="F11">MMULT(Traw!$B2:$HJ2, raw!Z$3:Z$219)/F$3</f>
        <v>3.1278430994977047E-3</v>
      </c>
      <c r="G11" cm="1">
        <f t="array" ref="G11">MMULT(Traw!$B2:$HJ2, raw!AA$3:AA$219)/G$3</f>
        <v>-2.3974932768468025E-3</v>
      </c>
      <c r="H11" cm="1">
        <f t="array" ref="H11">MMULT(Traw!$B2:$HJ2, raw!AB$3:AB$219)/H$3</f>
        <v>1.5811666123877157E-2</v>
      </c>
      <c r="I11" cm="1">
        <f t="array" ref="I11">MMULT(Traw!$B2:$HJ2, raw!AC$3:AC$219)/I$3</f>
        <v>3.3114313265821718E-2</v>
      </c>
      <c r="J11" cm="1">
        <f t="array" ref="J11">MMULT(Traw!$B2:$HJ2, raw!AD$3:AD$219)/J$3</f>
        <v>2.6829060301647874E-3</v>
      </c>
      <c r="K11" cm="1">
        <f t="array" ref="K11">MMULT(Traw!$B2:$HJ2, raw!AE$3:AE$219)/K$3</f>
        <v>3.1901473854641753E-2</v>
      </c>
      <c r="L11" cm="1">
        <f t="array" ref="L11">MMULT(Traw!$B2:$HJ2, raw!AF$3:AF$219)/L$3</f>
        <v>4.2445517535338206E-2</v>
      </c>
      <c r="M11" cm="1">
        <f t="array" ref="M11">MMULT(Traw!$B2:$HJ2, raw!AG$3:AG$219)/M$3</f>
        <v>3.3689536457906909E-3</v>
      </c>
      <c r="N11" cm="1">
        <f t="array" ref="N11">MMULT(Traw!$B2:$HJ2, raw!AH$3:AH$219)/N$3</f>
        <v>-7.6358860789219217E-3</v>
      </c>
      <c r="O11" cm="1">
        <f t="array" ref="O11">MMULT(Traw!$B2:$HJ2, raw!AI$3:AI$219)/O$3</f>
        <v>5.3139114724480581E-2</v>
      </c>
    </row>
    <row r="12" spans="1:15" x14ac:dyDescent="0.3">
      <c r="A12" t="s">
        <v>2367</v>
      </c>
      <c r="B12" t="str">
        <f>Traw!A3</f>
        <v>zFT%</v>
      </c>
      <c r="C12" cm="1">
        <f t="array" ref="C12">MMULT(Traw!$B3:$FA3, raw!W$3:W$158)/C$3</f>
        <v>1.0677108112691224E-2</v>
      </c>
      <c r="D12" cm="1">
        <f t="array" ref="D12">MMULT(Traw!$B3:$HJ3, raw!X$3:X$219)/D$3</f>
        <v>5.6760615242953623E-2</v>
      </c>
      <c r="E12" cm="1">
        <f t="array" ref="E12">MMULT(Traw!$B3:$HJ3, raw!Y$3:Y$219)/E$3</f>
        <v>-0.10117026555225749</v>
      </c>
      <c r="F12" cm="1">
        <f t="array" ref="F12">MMULT(Traw!$B3:$HJ3, raw!Z$3:Z$219)/F$3</f>
        <v>4.3533597814852013E-2</v>
      </c>
      <c r="G12" cm="1">
        <f t="array" ref="G12">MMULT(Traw!$B3:$HJ3, raw!AA$3:AA$219)/G$3</f>
        <v>5.0930174858983185E-2</v>
      </c>
      <c r="H12" cm="1">
        <f t="array" ref="H12">MMULT(Traw!$B3:$HJ3, raw!AB$3:AB$219)/H$3</f>
        <v>3.9447560922183197E-2</v>
      </c>
      <c r="I12" cm="1">
        <f t="array" ref="I12">MMULT(Traw!$B3:$HJ3, raw!AC$3:AC$219)/I$3</f>
        <v>-5.0560462755112265E-3</v>
      </c>
      <c r="J12" cm="1">
        <f t="array" ref="J12">MMULT(Traw!$B3:$HJ3, raw!AD$3:AD$219)/J$3</f>
        <v>6.8965851500551761E-2</v>
      </c>
      <c r="K12" cm="1">
        <f t="array" ref="K12">MMULT(Traw!$B3:$HJ3, raw!AE$3:AE$219)/K$3</f>
        <v>4.7932103286909243E-2</v>
      </c>
      <c r="L12" cm="1">
        <f t="array" ref="L12">MMULT(Traw!$B3:$HJ3, raw!AF$3:AF$219)/L$3</f>
        <v>5.5310955841224731E-2</v>
      </c>
      <c r="M12" cm="1">
        <f t="array" ref="M12">MMULT(Traw!$B3:$HJ3, raw!AG$3:AG$219)/M$3</f>
        <v>4.2657796979319491E-2</v>
      </c>
      <c r="N12" cm="1">
        <f t="array" ref="N12">MMULT(Traw!$B3:$HJ3, raw!AH$3:AH$219)/N$3</f>
        <v>8.0656798974356347E-2</v>
      </c>
      <c r="O12" cm="1">
        <f t="array" ref="O12">MMULT(Traw!$B3:$HJ3, raw!AI$3:AI$219)/O$3</f>
        <v>3.1283875338753389E-2</v>
      </c>
    </row>
    <row r="13" spans="1:15" x14ac:dyDescent="0.3">
      <c r="A13" t="s">
        <v>2367</v>
      </c>
      <c r="B13" t="str">
        <f>Traw!A4</f>
        <v>z3PM</v>
      </c>
      <c r="C13" cm="1">
        <f t="array" ref="C13">MMULT(Traw!$B4:$FA4, raw!W$3:W$158)/C$3</f>
        <v>-1.1695017711025412E-2</v>
      </c>
      <c r="D13" cm="1">
        <f t="array" ref="D13">MMULT(Traw!$B4:$HJ4, raw!X$3:X$219)/D$3</f>
        <v>5.5613735024763668E-2</v>
      </c>
      <c r="E13" cm="1">
        <f t="array" ref="E13">MMULT(Traw!$B4:$HJ4, raw!Y$3:Y$219)/E$3</f>
        <v>-1.8080014370258409E-2</v>
      </c>
      <c r="F13" cm="1">
        <f t="array" ref="F13">MMULT(Traw!$B4:$HJ4, raw!Z$3:Z$219)/F$3</f>
        <v>2.9709171829017444E-2</v>
      </c>
      <c r="G13" cm="1">
        <f t="array" ref="G13">MMULT(Traw!$B4:$HJ4, raw!AA$3:AA$219)/G$3</f>
        <v>5.0729279934311852E-2</v>
      </c>
      <c r="H13" cm="1">
        <f t="array" ref="H13">MMULT(Traw!$B4:$HJ4, raw!AB$3:AB$219)/H$3</f>
        <v>1.3095872107554736E-2</v>
      </c>
      <c r="I13" cm="1">
        <f t="array" ref="I13">MMULT(Traw!$B4:$HJ4, raw!AC$3:AC$219)/I$3</f>
        <v>-2.4438987684856469E-2</v>
      </c>
      <c r="J13" cm="1">
        <f t="array" ref="J13">MMULT(Traw!$B4:$HJ4, raw!AD$3:AD$219)/J$3</f>
        <v>1.9120281571700707E-2</v>
      </c>
      <c r="K13" cm="1">
        <f t="array" ref="K13">MMULT(Traw!$B4:$HJ4, raw!AE$3:AE$219)/K$3</f>
        <v>-2.3168826434519219E-2</v>
      </c>
      <c r="L13" cm="1">
        <f t="array" ref="L13">MMULT(Traw!$B4:$HJ4, raw!AF$3:AF$219)/L$3</f>
        <v>9.2816979377029502E-3</v>
      </c>
      <c r="M13" cm="1">
        <f t="array" ref="M13">MMULT(Traw!$B4:$HJ4, raw!AG$3:AG$219)/M$3</f>
        <v>1.7303059988507809E-2</v>
      </c>
      <c r="N13" cm="1">
        <f t="array" ref="N13">MMULT(Traw!$B4:$HJ4, raw!AH$3:AH$219)/N$3</f>
        <v>4.3181948610097096E-2</v>
      </c>
      <c r="O13" cm="1">
        <f t="array" ref="O13">MMULT(Traw!$B4:$HJ4, raw!AI$3:AI$219)/O$3</f>
        <v>-5.7616305329719966E-3</v>
      </c>
    </row>
    <row r="14" spans="1:15" x14ac:dyDescent="0.3">
      <c r="A14" t="s">
        <v>2367</v>
      </c>
      <c r="B14" t="str">
        <f>Traw!A5</f>
        <v>zPTS</v>
      </c>
      <c r="C14" cm="1">
        <f t="array" ref="C14">MMULT(Traw!$B5:$FA5, raw!W$3:W$158)/C$3</f>
        <v>1.1181079433273997E-2</v>
      </c>
      <c r="D14" cm="1">
        <f t="array" ref="D14">MMULT(Traw!$B5:$HJ5, raw!X$3:X$219)/D$3</f>
        <v>4.0917341117714841E-2</v>
      </c>
      <c r="E14" cm="1">
        <f t="array" ref="E14">MMULT(Traw!$B5:$HJ5, raw!Y$3:Y$219)/E$3</f>
        <v>5.6891836514443808E-2</v>
      </c>
      <c r="F14" cm="1">
        <f t="array" ref="F14">MMULT(Traw!$B5:$HJ5, raw!Z$3:Z$219)/F$3</f>
        <v>4.4739899078480819E-2</v>
      </c>
      <c r="G14" cm="1">
        <f t="array" ref="G14">MMULT(Traw!$B5:$HJ5, raw!AA$3:AA$219)/G$3</f>
        <v>4.5698076271389325E-2</v>
      </c>
      <c r="H14" cm="1">
        <f t="array" ref="H14">MMULT(Traw!$B5:$HJ5, raw!AB$3:AB$219)/H$3</f>
        <v>3.1832239479779111E-2</v>
      </c>
      <c r="I14" cm="1">
        <f t="array" ref="I14">MMULT(Traw!$B5:$HJ5, raw!AC$3:AC$219)/I$3</f>
        <v>3.3421195531270834E-2</v>
      </c>
      <c r="J14" cm="1">
        <f t="array" ref="J14">MMULT(Traw!$B5:$HJ5, raw!AD$3:AD$219)/J$3</f>
        <v>5.8074717372251235E-2</v>
      </c>
      <c r="K14" cm="1">
        <f t="array" ref="K14">MMULT(Traw!$B5:$HJ5, raw!AE$3:AE$219)/K$3</f>
        <v>4.5146631270472547E-2</v>
      </c>
      <c r="L14" cm="1">
        <f t="array" ref="L14">MMULT(Traw!$B5:$HJ5, raw!AF$3:AF$219)/L$3</f>
        <v>3.3318672576507391E-2</v>
      </c>
      <c r="M14" cm="1">
        <f t="array" ref="M14">MMULT(Traw!$B5:$HJ5, raw!AG$3:AG$219)/M$3</f>
        <v>2.5274620801734028E-2</v>
      </c>
      <c r="N14" cm="1">
        <f t="array" ref="N14">MMULT(Traw!$B5:$HJ5, raw!AH$3:AH$219)/N$3</f>
        <v>3.9024926431030026E-2</v>
      </c>
      <c r="O14" cm="1">
        <f t="array" ref="O14">MMULT(Traw!$B5:$HJ5, raw!AI$3:AI$219)/O$3</f>
        <v>3.0251242095754291E-2</v>
      </c>
    </row>
    <row r="15" spans="1:15" x14ac:dyDescent="0.3">
      <c r="A15" t="s">
        <v>2367</v>
      </c>
      <c r="B15" t="str">
        <f>Traw!A6</f>
        <v>zREB</v>
      </c>
      <c r="C15" cm="1">
        <f t="array" ref="C15">MMULT(Traw!$B6:$FA6, raw!W$3:W$158)/C$3</f>
        <v>8.3442526093291201E-3</v>
      </c>
      <c r="D15" cm="1">
        <f t="array" ref="D15">MMULT(Traw!$B6:$HJ6, raw!X$3:X$219)/D$3</f>
        <v>1.6406758676884205E-3</v>
      </c>
      <c r="E15" cm="1">
        <f t="array" ref="E15">MMULT(Traw!$B6:$HJ6, raw!Y$3:Y$219)/E$3</f>
        <v>6.3169196637226491E-2</v>
      </c>
      <c r="F15" cm="1">
        <f t="array" ref="F15">MMULT(Traw!$B6:$HJ6, raw!Z$3:Z$219)/F$3</f>
        <v>2.087007938402052E-2</v>
      </c>
      <c r="G15" cm="1">
        <f t="array" ref="G15">MMULT(Traw!$B6:$HJ6, raw!AA$3:AA$219)/G$3</f>
        <v>1.8184302137557194E-2</v>
      </c>
      <c r="H15" cm="1">
        <f t="array" ref="H15">MMULT(Traw!$B6:$HJ6, raw!AB$3:AB$219)/H$3</f>
        <v>4.3645290615681558E-2</v>
      </c>
      <c r="I15" cm="1">
        <f t="array" ref="I15">MMULT(Traw!$B6:$HJ6, raw!AC$3:AC$219)/I$3</f>
        <v>3.5282876407334497E-2</v>
      </c>
      <c r="J15" cm="1">
        <f t="array" ref="J15">MMULT(Traw!$B6:$HJ6, raw!AD$3:AD$219)/J$3</f>
        <v>-4.4558205413263129E-3</v>
      </c>
      <c r="K15" cm="1">
        <f t="array" ref="K15">MMULT(Traw!$B6:$HJ6, raw!AE$3:AE$219)/K$3</f>
        <v>4.9193384960747349E-2</v>
      </c>
      <c r="L15" cm="1">
        <f t="array" ref="L15">MMULT(Traw!$B6:$HJ6, raw!AF$3:AF$219)/L$3</f>
        <v>1.2694784002639682E-2</v>
      </c>
      <c r="M15" cm="1">
        <f t="array" ref="M15">MMULT(Traw!$B6:$HJ6, raw!AG$3:AG$219)/M$3</f>
        <v>1.947094974888864E-2</v>
      </c>
      <c r="N15" cm="1">
        <f t="array" ref="N15">MMULT(Traw!$B6:$HJ6, raw!AH$3:AH$219)/N$3</f>
        <v>-7.6182715781631634E-3</v>
      </c>
      <c r="O15" cm="1">
        <f t="array" ref="O15">MMULT(Traw!$B6:$HJ6, raw!AI$3:AI$219)/O$3</f>
        <v>3.3947606142728098E-2</v>
      </c>
    </row>
    <row r="16" spans="1:15" x14ac:dyDescent="0.3">
      <c r="A16" t="s">
        <v>2367</v>
      </c>
      <c r="B16" t="str">
        <f>Traw!A7</f>
        <v>zAST</v>
      </c>
      <c r="C16" cm="1">
        <f t="array" ref="C16">MMULT(Traw!$B7:$FA7, raw!W$3:W$158)/C$3</f>
        <v>1.5264195564655508E-2</v>
      </c>
      <c r="D16" cm="1">
        <f t="array" ref="D16">MMULT(Traw!$B7:$HJ7, raw!X$3:X$219)/D$3</f>
        <v>2.4052626798150619E-2</v>
      </c>
      <c r="E16" cm="1">
        <f t="array" ref="E16">MMULT(Traw!$B7:$HJ7, raw!Y$3:Y$219)/E$3</f>
        <v>4.1433185131746313E-2</v>
      </c>
      <c r="F16" cm="1">
        <f t="array" ref="F16">MMULT(Traw!$B7:$HJ7, raw!Z$3:Z$219)/F$3</f>
        <v>2.0218890206309396E-2</v>
      </c>
      <c r="G16" cm="1">
        <f t="array" ref="G16">MMULT(Traw!$B7:$HJ7, raw!AA$3:AA$219)/G$3</f>
        <v>3.4988831440833305E-2</v>
      </c>
      <c r="H16" cm="1">
        <f t="array" ref="H16">MMULT(Traw!$B7:$HJ7, raw!AB$3:AB$219)/H$3</f>
        <v>1.6105441918912031E-2</v>
      </c>
      <c r="I16" cm="1">
        <f t="array" ref="I16">MMULT(Traw!$B7:$HJ7, raw!AC$3:AC$219)/I$3</f>
        <v>-1.357363866409529E-2</v>
      </c>
      <c r="J16" cm="1">
        <f t="array" ref="J16">MMULT(Traw!$B7:$HJ7, raw!AD$3:AD$219)/J$3</f>
        <v>3.2414525487254098E-2</v>
      </c>
      <c r="K16" cm="1">
        <f t="array" ref="K16">MMULT(Traw!$B7:$HJ7, raw!AE$3:AE$219)/K$3</f>
        <v>-6.1443569052562087E-3</v>
      </c>
      <c r="L16" cm="1">
        <f t="array" ref="L16">MMULT(Traw!$B7:$HJ7, raw!AF$3:AF$219)/L$3</f>
        <v>1.9315538915641958E-2</v>
      </c>
      <c r="M16" cm="1">
        <f t="array" ref="M16">MMULT(Traw!$B7:$HJ7, raw!AG$3:AG$219)/M$3</f>
        <v>6.6278493742128478E-2</v>
      </c>
      <c r="N16" cm="1">
        <f t="array" ref="N16">MMULT(Traw!$B7:$HJ7, raw!AH$3:AH$219)/N$3</f>
        <v>4.1869668303569571E-2</v>
      </c>
      <c r="O16" cm="1">
        <f t="array" ref="O16">MMULT(Traw!$B7:$HJ7, raw!AI$3:AI$219)/O$3</f>
        <v>3.7274164408310745E-2</v>
      </c>
    </row>
    <row r="17" spans="1:15" x14ac:dyDescent="0.3">
      <c r="A17" t="s">
        <v>2367</v>
      </c>
      <c r="B17" t="str">
        <f>Traw!A8</f>
        <v>zSTL</v>
      </c>
      <c r="C17" cm="1">
        <f t="array" ref="C17">MMULT(Traw!$B8:$FA8, raw!W$3:W$158)/C$3</f>
        <v>1.28462537216746E-3</v>
      </c>
      <c r="D17" cm="1">
        <f t="array" ref="D17">MMULT(Traw!$B8:$HJ8, raw!X$3:X$219)/D$3</f>
        <v>1.1253762140989016E-2</v>
      </c>
      <c r="E17" cm="1">
        <f t="array" ref="E17">MMULT(Traw!$B8:$HJ8, raw!Y$3:Y$219)/E$3</f>
        <v>1.9571104759534351E-2</v>
      </c>
      <c r="F17" cm="1">
        <f t="array" ref="F17">MMULT(Traw!$B8:$HJ8, raw!Z$3:Z$219)/F$3</f>
        <v>1.7048346177125716E-2</v>
      </c>
      <c r="G17" cm="1">
        <f t="array" ref="G17">MMULT(Traw!$B8:$HJ8, raw!AA$3:AA$219)/G$3</f>
        <v>1.5674219397433055E-2</v>
      </c>
      <c r="H17" cm="1">
        <f t="array" ref="H17">MMULT(Traw!$B8:$HJ8, raw!AB$3:AB$219)/H$3</f>
        <v>-7.8177003234281145E-3</v>
      </c>
      <c r="I17" cm="1">
        <f t="array" ref="I17">MMULT(Traw!$B8:$HJ8, raw!AC$3:AC$219)/I$3</f>
        <v>1.9722014122219085E-2</v>
      </c>
      <c r="J17" cm="1">
        <f t="array" ref="J17">MMULT(Traw!$B8:$HJ8, raw!AD$3:AD$219)/J$3</f>
        <v>1.5812410101760689E-2</v>
      </c>
      <c r="K17" cm="1">
        <f t="array" ref="K17">MMULT(Traw!$B8:$HJ8, raw!AE$3:AE$219)/K$3</f>
        <v>-2.8749969510577277E-3</v>
      </c>
      <c r="L17" cm="1">
        <f t="array" ref="L17">MMULT(Traw!$B8:$HJ8, raw!AF$3:AF$219)/L$3</f>
        <v>-1.4173787964112269E-2</v>
      </c>
      <c r="M17" cm="1">
        <f t="array" ref="M17">MMULT(Traw!$B8:$HJ8, raw!AG$3:AG$219)/M$3</f>
        <v>1.0834017195864985E-2</v>
      </c>
      <c r="N17" cm="1">
        <f t="array" ref="N17">MMULT(Traw!$B8:$HJ8, raw!AH$3:AH$219)/N$3</f>
        <v>-2.1401618421891893E-3</v>
      </c>
      <c r="O17" cm="1">
        <f t="array" ref="O17">MMULT(Traw!$B8:$HJ8, raw!AI$3:AI$219)/O$3</f>
        <v>1.5772357723577234E-2</v>
      </c>
    </row>
    <row r="18" spans="1:15" x14ac:dyDescent="0.3">
      <c r="A18" t="s">
        <v>2367</v>
      </c>
      <c r="B18" t="str">
        <f>Traw!A9</f>
        <v>zBLK</v>
      </c>
      <c r="C18" cm="1">
        <f t="array" ref="C18">MMULT(Traw!$B9:$FA9, raw!W$3:W$158)/C$3</f>
        <v>1.7171808217533387E-2</v>
      </c>
      <c r="D18" cm="1">
        <f t="array" ref="D18">MMULT(Traw!$B9:$HJ9, raw!X$3:X$219)/D$3</f>
        <v>-1.7199221049869626E-2</v>
      </c>
      <c r="E18" cm="1">
        <f t="array" ref="E18">MMULT(Traw!$B9:$HJ9, raw!Y$3:Y$219)/E$3</f>
        <v>3.6918615542058074E-2</v>
      </c>
      <c r="F18" cm="1">
        <f t="array" ref="F18">MMULT(Traw!$B9:$HJ9, raw!Z$3:Z$219)/F$3</f>
        <v>-3.2345954237126429E-3</v>
      </c>
      <c r="G18" cm="1">
        <f t="array" ref="G18">MMULT(Traw!$B9:$HJ9, raw!AA$3:AA$219)/G$3</f>
        <v>-1.0053576779705652E-2</v>
      </c>
      <c r="H18" cm="1">
        <f t="array" ref="H18">MMULT(Traw!$B9:$HJ9, raw!AB$3:AB$219)/H$3</f>
        <v>3.1887730463285698E-2</v>
      </c>
      <c r="I18" cm="1">
        <f t="array" ref="I18">MMULT(Traw!$B9:$HJ9, raw!AC$3:AC$219)/I$3</f>
        <v>7.7572540204118981E-2</v>
      </c>
      <c r="J18" cm="1">
        <f t="array" ref="J18">MMULT(Traw!$B9:$HJ9, raw!AD$3:AD$219)/J$3</f>
        <v>-8.1271656352360222E-3</v>
      </c>
      <c r="K18" cm="1">
        <f t="array" ref="K18">MMULT(Traw!$B9:$HJ9, raw!AE$3:AE$219)/K$3</f>
        <v>4.2750989349094527E-2</v>
      </c>
      <c r="L18" cm="1">
        <f t="array" ref="L18">MMULT(Traw!$B9:$HJ9, raw!AF$3:AF$219)/L$3</f>
        <v>2.6972860707625026E-2</v>
      </c>
      <c r="M18" cm="1">
        <f t="array" ref="M18">MMULT(Traw!$B9:$HJ9, raw!AG$3:AG$219)/M$3</f>
        <v>7.7556544731695017E-3</v>
      </c>
      <c r="N18" cm="1">
        <f t="array" ref="N18">MMULT(Traw!$B9:$HJ9, raw!AH$3:AH$219)/N$3</f>
        <v>-1.1123557229156155E-2</v>
      </c>
      <c r="O18" cm="1">
        <f t="array" ref="O18">MMULT(Traw!$B9:$HJ9, raw!AI$3:AI$219)/O$3</f>
        <v>5.5645889792231258E-3</v>
      </c>
    </row>
    <row r="19" spans="1:15" x14ac:dyDescent="0.3">
      <c r="A19" t="s">
        <v>2367</v>
      </c>
      <c r="B19" t="str">
        <f>Traw!A10</f>
        <v>zTO</v>
      </c>
      <c r="C19" cm="1">
        <f t="array" ref="C19">MMULT(Traw!$B10:$FA10, raw!W$3:W$158)/C$3</f>
        <v>-6.3714665481020985E-3</v>
      </c>
      <c r="D19" cm="1">
        <f t="array" ref="D19">MMULT(Traw!$B10:$HJ10, raw!X$3:X$219)/D$3</f>
        <v>-3.3000681833820239E-2</v>
      </c>
      <c r="E19" cm="1">
        <f t="array" ref="E19">MMULT(Traw!$B10:$HJ10, raw!Y$3:Y$219)/E$3</f>
        <v>-5.4946463484703334E-2</v>
      </c>
      <c r="F19" cm="1">
        <f t="array" ref="F19">MMULT(Traw!$B10:$HJ10, raw!Z$3:Z$219)/F$3</f>
        <v>-2.832139161422324E-2</v>
      </c>
      <c r="G19" cm="1">
        <f t="array" ref="G19">MMULT(Traw!$B10:$HJ10, raw!AA$3:AA$219)/G$3</f>
        <v>-5.6857678955054704E-2</v>
      </c>
      <c r="H19" cm="1">
        <f t="array" ref="H19">MMULT(Traw!$B10:$HJ10, raw!AB$3:AB$219)/H$3</f>
        <v>-3.6043025875279008E-2</v>
      </c>
      <c r="I19" cm="1">
        <f t="array" ref="I19">MMULT(Traw!$B10:$HJ10, raw!AC$3:AC$219)/I$3</f>
        <v>-9.0337125622939312E-3</v>
      </c>
      <c r="J19" cm="1">
        <f t="array" ref="J19">MMULT(Traw!$B10:$HJ10, raw!AD$3:AD$219)/J$3</f>
        <v>-3.6729140448045421E-2</v>
      </c>
      <c r="K19" cm="1">
        <f t="array" ref="K19">MMULT(Traw!$B10:$HJ10, raw!AE$3:AE$219)/K$3</f>
        <v>-3.7949506463153808E-2</v>
      </c>
      <c r="L19" cm="1">
        <f t="array" ref="L19">MMULT(Traw!$B10:$HJ10, raw!AF$3:AF$219)/L$3</f>
        <v>-3.7104669896687217E-2</v>
      </c>
      <c r="M19" cm="1">
        <f t="array" ref="M19">MMULT(Traw!$B10:$HJ10, raw!AG$3:AG$219)/M$3</f>
        <v>-4.4469237593380263E-2</v>
      </c>
      <c r="N19" cm="1">
        <f t="array" ref="N19">MMULT(Traw!$B10:$HJ10, raw!AH$3:AH$219)/N$3</f>
        <v>-2.7945405453770767E-2</v>
      </c>
      <c r="O19" cm="1">
        <f t="array" ref="O19">MMULT(Traw!$B10:$HJ10, raw!AI$3:AI$219)/O$3</f>
        <v>-2.5477077687443544E-2</v>
      </c>
    </row>
    <row r="21" spans="1:15" x14ac:dyDescent="0.3">
      <c r="A21" t="s">
        <v>1927</v>
      </c>
      <c r="B21" t="str">
        <f>Tsorted!A1</f>
        <v>Punt</v>
      </c>
      <c r="C21" cm="1">
        <f t="array" ref="C21">MMULT(Tsorted!$B1:$FA1, raw!W$3:W$158)</f>
        <v>117.63182926829276</v>
      </c>
      <c r="D21" cm="1">
        <f t="array" ref="D21">MMULT(Tsorted!$B1:$DY1, raw!X$3:X$130)</f>
        <v>10.150609756097559</v>
      </c>
      <c r="E21" cm="1">
        <f t="array" ref="E21">MMULT(Tsorted!$B1:$DY1, raw!Y$3:Y$130)</f>
        <v>4.1159349593495929</v>
      </c>
      <c r="F21" cm="1">
        <f t="array" ref="F21">MMULT(Tsorted!$B1:$DY1, raw!Z$3:Z$130)</f>
        <v>6.8965853658536593</v>
      </c>
      <c r="G21" cm="1">
        <f t="array" ref="G21">MMULT(Tsorted!$B1:$DY1, raw!AA$3:AA$130)</f>
        <v>5.7799999999999994</v>
      </c>
      <c r="H21" cm="1">
        <f t="array" ref="H21">MMULT(Tsorted!$B1:$DY1, raw!AB$3:AB$130)</f>
        <v>5.7822764227642276</v>
      </c>
      <c r="I21" cm="1">
        <f t="array" ref="I21">MMULT(Tsorted!$B1:$DY1, raw!AC$3:AC$130)</f>
        <v>2.6306097560975608</v>
      </c>
      <c r="J21" cm="1">
        <f t="array" ref="J21">MMULT(Tsorted!$B1:$DY1, raw!AD$3:AD$130)</f>
        <v>7.2699999999999978</v>
      </c>
      <c r="K21" cm="1">
        <f t="array" ref="K21">MMULT(Tsorted!$B1:$DY1, raw!AE$3:AE$130)</f>
        <v>3.7319105691056915</v>
      </c>
      <c r="L21" cm="1">
        <f t="array" ref="L21">MMULT(Tsorted!$B1:$DY1, raw!AF$3:AF$130)</f>
        <v>6.2302439024390237</v>
      </c>
      <c r="M21" cm="1">
        <f t="array" ref="M21">MMULT(Tsorted!$B1:$DY1, raw!AG$3:AG$130)</f>
        <v>8.4251626016260168</v>
      </c>
      <c r="N21" cm="1">
        <f t="array" ref="N21">MMULT(Tsorted!$B1:$DY1, raw!AH$3:AH$130)</f>
        <v>8.8282926829268291</v>
      </c>
      <c r="O21" cm="1">
        <f t="array" ref="O21">MMULT(Tsorted!$B1:$DY1, raw!AI$3:AI$130)</f>
        <v>12.270934959349592</v>
      </c>
    </row>
    <row r="22" spans="1:15" x14ac:dyDescent="0.3">
      <c r="A22" t="s">
        <v>1927</v>
      </c>
      <c r="B22" t="str">
        <f>Tsorted!A2</f>
        <v>Normal</v>
      </c>
      <c r="C22" cm="1">
        <f t="array" ref="C22">MMULT(Tsorted!$B2:$FA2, raw!W$3:W$158)</f>
        <v>150.89869918699188</v>
      </c>
      <c r="D22" cm="1">
        <f t="array" ref="D22">MMULT(Tsorted!$B2:$DY2, raw!X$3:X$130)</f>
        <v>9.0971951219512182</v>
      </c>
      <c r="E22" cm="1">
        <f t="array" ref="E22">MMULT(Tsorted!$B2:$DY2, raw!Y$3:Y$130)</f>
        <v>5.4968292682926823</v>
      </c>
      <c r="F22" cm="1">
        <f t="array" ref="F22">MMULT(Tsorted!$B2:$DY2, raw!Z$3:Z$130)</f>
        <v>6.7487804878048783</v>
      </c>
      <c r="G22" cm="1">
        <f t="array" ref="G22">MMULT(Tsorted!$B2:$DY2, raw!AA$3:AA$130)</f>
        <v>5.409756097560976</v>
      </c>
      <c r="H22" cm="1">
        <f t="array" ref="H22">MMULT(Tsorted!$B2:$DY2, raw!AB$3:AB$130)</f>
        <v>7.3707317073170735</v>
      </c>
      <c r="I22" cm="1">
        <f t="array" ref="I22">MMULT(Tsorted!$B2:$DY2, raw!AC$3:AC$130)</f>
        <v>5.5693902439024399</v>
      </c>
      <c r="J22" cm="1">
        <f t="array" ref="J22">MMULT(Tsorted!$B2:$DY2, raw!AD$3:AD$130)</f>
        <v>6.8909756097560955</v>
      </c>
      <c r="K22" cm="1">
        <f t="array" ref="K22">MMULT(Tsorted!$B2:$DY2, raw!AE$3:AE$130)</f>
        <v>5.2654471544715449</v>
      </c>
      <c r="L22" cm="1">
        <f t="array" ref="L22">MMULT(Tsorted!$B2:$DY2, raw!AF$3:AF$130)</f>
        <v>7.618048780487805</v>
      </c>
      <c r="M22" cm="1">
        <f t="array" ref="M22">MMULT(Tsorted!$B2:$DY2, raw!AG$3:AG$130)</f>
        <v>8.8895121951219522</v>
      </c>
      <c r="N22" cm="1">
        <f t="array" ref="N22">MMULT(Tsorted!$B2:$DY2, raw!AH$3:AH$130)</f>
        <v>8.2121951219512201</v>
      </c>
      <c r="O22" cm="1">
        <f t="array" ref="O22">MMULT(Tsorted!$B2:$DY2, raw!AI$3:AI$130)</f>
        <v>12.671585365853657</v>
      </c>
    </row>
    <row r="23" spans="1:15" x14ac:dyDescent="0.3">
      <c r="A23" t="s">
        <v>1927</v>
      </c>
      <c r="B23" t="str">
        <f>Tsorted!A3</f>
        <v>PAst</v>
      </c>
      <c r="C23" cm="1">
        <f t="array" ref="C23">MMULT(Tsorted!$B3:$FA3, raw!W$3:W$158)</f>
        <v>121.3274390243903</v>
      </c>
      <c r="D23" cm="1">
        <f t="array" ref="D23">MMULT(Tsorted!$B3:$DY3, raw!X$3:X$130)</f>
        <v>7.6240243902439007</v>
      </c>
      <c r="E23" cm="1">
        <f t="array" ref="E23">MMULT(Tsorted!$B3:$DY3, raw!Y$3:Y$130)</f>
        <v>3.9470731707317066</v>
      </c>
      <c r="F23" cm="1">
        <f t="array" ref="F23">MMULT(Tsorted!$B3:$DY3, raw!Z$3:Z$130)</f>
        <v>5.8248780487804881</v>
      </c>
      <c r="G23" cm="1">
        <f t="array" ref="G23">MMULT(Tsorted!$B3:$DY3, raw!AA$3:AA$130)</f>
        <v>4.1212195121951218</v>
      </c>
      <c r="H23" cm="1">
        <f t="array" ref="H23">MMULT(Tsorted!$B3:$DY3, raw!AB$3:AB$130)</f>
        <v>6.5684552845528454</v>
      </c>
      <c r="I23" cm="1">
        <f t="array" ref="I23">MMULT(Tsorted!$B3:$DY3, raw!AC$3:AC$130)</f>
        <v>6.0836178861788621</v>
      </c>
      <c r="J23" cm="1">
        <f t="array" ref="J23">MMULT(Tsorted!$B3:$DY3, raw!AD$3:AD$130)</f>
        <v>5.3792682926829265</v>
      </c>
      <c r="K23" cm="1">
        <f t="array" ref="K23">MMULT(Tsorted!$B3:$DY3, raw!AE$3:AE$130)</f>
        <v>5.4858536585365867</v>
      </c>
      <c r="L23" cm="1">
        <f t="array" ref="L23">MMULT(Tsorted!$B3:$DY3, raw!AF$3:AF$130)</f>
        <v>6.6242276422764226</v>
      </c>
      <c r="M23" cm="1">
        <f t="array" ref="M23">MMULT(Tsorted!$B3:$DY3, raw!AG$3:AG$130)</f>
        <v>4.9212601626016257</v>
      </c>
      <c r="N23" cm="1">
        <f t="array" ref="N23">MMULT(Tsorted!$B3:$DY3, raw!AH$3:AH$130)</f>
        <v>5.8931707317073174</v>
      </c>
      <c r="O23" cm="1">
        <f t="array" ref="O23">MMULT(Tsorted!$B3:$DY3, raw!AI$3:AI$130)</f>
        <v>9.9878455284552832</v>
      </c>
    </row>
    <row r="24" spans="1:15" x14ac:dyDescent="0.3">
      <c r="A24" t="s">
        <v>1927</v>
      </c>
      <c r="B24" t="str">
        <f>Tsorted!A4</f>
        <v>PFT</v>
      </c>
      <c r="C24" cm="1">
        <f t="array" ref="C24">MMULT(Tsorted!$B4:$FA4, raw!W$3:W$158)</f>
        <v>130.21398373983749</v>
      </c>
      <c r="D24" cm="1">
        <f t="array" ref="D24">MMULT(Tsorted!$B4:$DY4, raw!X$3:X$130)</f>
        <v>5.6207317073170717</v>
      </c>
      <c r="E24" cm="1">
        <f t="array" ref="E24">MMULT(Tsorted!$B4:$DY4, raw!Y$3:Y$130)</f>
        <v>9.2809756097560978</v>
      </c>
      <c r="F24" cm="1">
        <f t="array" ref="F24">MMULT(Tsorted!$B4:$DY4, raw!Z$3:Z$130)</f>
        <v>4.7595121951219515</v>
      </c>
      <c r="G24" cm="1">
        <f t="array" ref="G24">MMULT(Tsorted!$B4:$DY4, raw!AA$3:AA$130)</f>
        <v>3.5341463414634147</v>
      </c>
      <c r="H24" cm="1">
        <f t="array" ref="H24">MMULT(Tsorted!$B4:$DY4, raw!AB$3:AB$130)</f>
        <v>5.4056910569105705</v>
      </c>
      <c r="I24" cm="1">
        <f t="array" ref="I24">MMULT(Tsorted!$B4:$DY4, raw!AC$3:AC$130)</f>
        <v>5.7609349593495942</v>
      </c>
      <c r="J24" cm="1">
        <f t="array" ref="J24">MMULT(Tsorted!$B4:$DY4, raw!AD$3:AD$130)</f>
        <v>3.6746341463414636</v>
      </c>
      <c r="K24" cm="1">
        <f t="array" ref="K24">MMULT(Tsorted!$B4:$DY4, raw!AE$3:AE$130)</f>
        <v>3.5460569105691069</v>
      </c>
      <c r="L24" cm="1">
        <f t="array" ref="L24">MMULT(Tsorted!$B4:$DY4, raw!AF$3:AF$130)</f>
        <v>4.7721951219512198</v>
      </c>
      <c r="M24" cm="1">
        <f t="array" ref="M24">MMULT(Tsorted!$B4:$DY4, raw!AG$3:AG$130)</f>
        <v>6.3354878048780501</v>
      </c>
      <c r="N24" cm="1">
        <f t="array" ref="N24">MMULT(Tsorted!$B4:$DY4, raw!AH$3:AH$130)</f>
        <v>3.7448780487804871</v>
      </c>
      <c r="O24" cm="1">
        <f t="array" ref="O24">MMULT(Tsorted!$B4:$DY4, raw!AI$3:AI$130)</f>
        <v>10.419146341463415</v>
      </c>
    </row>
    <row r="25" spans="1:15" x14ac:dyDescent="0.3">
      <c r="A25" t="s">
        <v>1927</v>
      </c>
      <c r="B25" t="str">
        <f>Tsorted!A5</f>
        <v>PTO</v>
      </c>
      <c r="C25" cm="1">
        <f t="array" ref="C25">MMULT(Tsorted!$B5:$FA5, raw!W$3:W$158)</f>
        <v>163.24211382113825</v>
      </c>
      <c r="D25" cm="1">
        <f t="array" ref="D25">MMULT(Tsorted!$B5:$DY5, raw!X$3:X$130)</f>
        <v>11.11841463414634</v>
      </c>
      <c r="E25" cm="1">
        <f t="array" ref="E25">MMULT(Tsorted!$B5:$DY5, raw!Y$3:Y$130)</f>
        <v>7.552032520325203</v>
      </c>
      <c r="F25" cm="1">
        <f t="array" ref="F25">MMULT(Tsorted!$B5:$DY5, raw!Z$3:Z$130)</f>
        <v>8.0429268292682927</v>
      </c>
      <c r="G25" cm="1">
        <f t="array" ref="G25">MMULT(Tsorted!$B5:$DY5, raw!AA$3:AA$130)</f>
        <v>7.5036585365853661</v>
      </c>
      <c r="H25" cm="1">
        <f t="array" ref="H25">MMULT(Tsorted!$B5:$DY5, raw!AB$3:AB$130)</f>
        <v>9.1661788617886177</v>
      </c>
      <c r="I25" cm="1">
        <f t="array" ref="I25">MMULT(Tsorted!$B5:$DY5, raw!AC$3:AC$130)</f>
        <v>5.911626016260163</v>
      </c>
      <c r="J25" cm="1">
        <f t="array" ref="J25">MMULT(Tsorted!$B5:$DY5, raw!AD$3:AD$130)</f>
        <v>8.6039024390243881</v>
      </c>
      <c r="K25" cm="1">
        <f t="array" ref="K25">MMULT(Tsorted!$B5:$DY5, raw!AE$3:AE$130)</f>
        <v>6.626747967479675</v>
      </c>
      <c r="L25" cm="1">
        <f t="array" ref="L25">MMULT(Tsorted!$B5:$DY5, raw!AF$3:AF$130)</f>
        <v>9.5271544715447156</v>
      </c>
      <c r="M25" cm="1">
        <f t="array" ref="M25">MMULT(Tsorted!$B5:$DY5, raw!AG$3:AG$130)</f>
        <v>11.5519918699187</v>
      </c>
      <c r="N25" cm="1">
        <f t="array" ref="N25">MMULT(Tsorted!$B5:$DY5, raw!AH$3:AH$130)</f>
        <v>9.76</v>
      </c>
      <c r="O25" cm="1">
        <f t="array" ref="O25">MMULT(Tsorted!$B5:$DY5, raw!AI$3:AI$130)</f>
        <v>14.505934959349592</v>
      </c>
    </row>
    <row r="26" spans="1:15" x14ac:dyDescent="0.3">
      <c r="A26" t="s">
        <v>1927</v>
      </c>
      <c r="B26" t="str">
        <f>Traw!A2</f>
        <v>zFG%</v>
      </c>
      <c r="C26" cm="1">
        <f t="array" ref="C26">MMULT(Traw!$B2:$FA2, raw!W$3:W$158)</f>
        <v>62.06093495934963</v>
      </c>
      <c r="D26" cm="1">
        <f t="array" ref="D26">MMULT(Traw!$B2:$HJ2, raw!X$3:X$219)</f>
        <v>0.52012195121951221</v>
      </c>
      <c r="E26" cm="1">
        <f t="array" ref="E26">MMULT(Traw!$B2:$HJ2, raw!Y$3:Y$219)</f>
        <v>3.8590243902439023</v>
      </c>
      <c r="F26" cm="1">
        <f t="array" ref="F26">MMULT(Traw!$B2:$HJ2, raw!Z$3:Z$219)</f>
        <v>0.1429268292682927</v>
      </c>
      <c r="G26" cm="1">
        <f t="array" ref="G26">MMULT(Traw!$B2:$HJ2, raw!AA$3:AA$219)</f>
        <v>-8.8292682926829277E-2</v>
      </c>
      <c r="H26" cm="1">
        <f t="array" ref="H26">MMULT(Traw!$B2:$HJ2, raw!AB$3:AB$219)</f>
        <v>0.7876422764227643</v>
      </c>
      <c r="I26" cm="1">
        <f t="array" ref="I26">MMULT(Traw!$B2:$HJ2, raw!AC$3:AC$219)</f>
        <v>1.2545121951219511</v>
      </c>
      <c r="J26" cm="1">
        <f t="array" ref="J26">MMULT(Traw!$B2:$HJ2, raw!AD$3:AD$219)</f>
        <v>0.1251219512195122</v>
      </c>
      <c r="K26" cm="1">
        <f t="array" ref="K26">MMULT(Traw!$B2:$HJ2, raw!AE$3:AE$219)</f>
        <v>1.1443495934959351</v>
      </c>
      <c r="L26" cm="1">
        <f t="array" ref="L26">MMULT(Traw!$B2:$HJ2, raw!AF$3:AF$219)</f>
        <v>2.18390243902439</v>
      </c>
      <c r="M26" cm="1">
        <f t="array" ref="M26">MMULT(Traw!$B2:$HJ2, raw!AG$3:AG$219)</f>
        <v>0.20170731707317074</v>
      </c>
      <c r="N26" cm="1">
        <f t="array" ref="N26">MMULT(Traw!$B2:$HJ2, raw!AH$3:AH$219)</f>
        <v>-0.42292682926829267</v>
      </c>
      <c r="O26" cm="1">
        <f t="array" ref="O26">MMULT(Traw!$B2:$HJ2, raw!AI$3:AI$219)</f>
        <v>3.8260162601626018</v>
      </c>
    </row>
    <row r="27" spans="1:15" x14ac:dyDescent="0.3">
      <c r="A27" t="s">
        <v>1927</v>
      </c>
      <c r="B27" t="str">
        <f>Traw!A3</f>
        <v>zFT%</v>
      </c>
      <c r="C27" cm="1">
        <f t="array" ref="C27">MMULT(Traw!$B3:$FA3, raw!W$3:W$158)</f>
        <v>20.684715447154478</v>
      </c>
      <c r="D27" cm="1">
        <f t="array" ref="D27">MMULT(Traw!$B3:$HJ3, raw!X$3:X$219)</f>
        <v>3.476463414634146</v>
      </c>
      <c r="E27" cm="1">
        <f t="array" ref="E27">MMULT(Traw!$B3:$HJ3, raw!Y$3:Y$219)</f>
        <v>-3.7841463414634151</v>
      </c>
      <c r="F27" cm="1">
        <f t="array" ref="F27">MMULT(Traw!$B3:$HJ3, raw!Z$3:Z$219)</f>
        <v>1.9892682926829268</v>
      </c>
      <c r="G27" cm="1">
        <f t="array" ref="G27">MMULT(Traw!$B3:$HJ3, raw!AA$3:AA$219)</f>
        <v>1.8756097560975611</v>
      </c>
      <c r="H27" cm="1">
        <f t="array" ref="H27">MMULT(Traw!$B3:$HJ3, raw!AB$3:AB$219)</f>
        <v>1.9650406504065039</v>
      </c>
      <c r="I27" cm="1">
        <f t="array" ref="I27">MMULT(Traw!$B3:$HJ3, raw!AC$3:AC$219)</f>
        <v>-0.19154471544715448</v>
      </c>
      <c r="J27" cm="1">
        <f t="array" ref="J27">MMULT(Traw!$B3:$HJ3, raw!AD$3:AD$219)</f>
        <v>3.2163414634146341</v>
      </c>
      <c r="K27" cm="1">
        <f t="array" ref="K27">MMULT(Traw!$B3:$HJ3, raw!AE$3:AE$219)</f>
        <v>1.7193902439024391</v>
      </c>
      <c r="L27" cm="1">
        <f t="array" ref="L27">MMULT(Traw!$B3:$HJ3, raw!AF$3:AF$219)</f>
        <v>2.8458536585365852</v>
      </c>
      <c r="M27" cm="1">
        <f t="array" ref="M27">MMULT(Traw!$B3:$HJ3, raw!AG$3:AG$219)</f>
        <v>2.5540243902439026</v>
      </c>
      <c r="N27" cm="1">
        <f t="array" ref="N27">MMULT(Traw!$B3:$HJ3, raw!AH$3:AH$219)</f>
        <v>4.4673170731707312</v>
      </c>
      <c r="O27" cm="1">
        <f t="array" ref="O27">MMULT(Traw!$B3:$HJ3, raw!AI$3:AI$219)</f>
        <v>2.2524390243902439</v>
      </c>
    </row>
    <row r="28" spans="1:15" x14ac:dyDescent="0.3">
      <c r="A28" t="s">
        <v>1927</v>
      </c>
      <c r="B28" t="str">
        <f>Traw!A4</f>
        <v>z3PM</v>
      </c>
      <c r="C28" cm="1">
        <f t="array" ref="C28">MMULT(Traw!$B4:$FA4, raw!W$3:W$158)</f>
        <v>-22.65670731707317</v>
      </c>
      <c r="D28" cm="1">
        <f t="array" ref="D28">MMULT(Traw!$B4:$HJ4, raw!X$3:X$219)</f>
        <v>3.406219512195122</v>
      </c>
      <c r="E28" cm="1">
        <f t="array" ref="E28">MMULT(Traw!$B4:$HJ4, raw!Y$3:Y$219)</f>
        <v>-0.67626016260162602</v>
      </c>
      <c r="F28" cm="1">
        <f t="array" ref="F28">MMULT(Traw!$B4:$HJ4, raw!Z$3:Z$219)</f>
        <v>1.357560975609756</v>
      </c>
      <c r="G28" cm="1">
        <f t="array" ref="G28">MMULT(Traw!$B4:$HJ4, raw!AA$3:AA$219)</f>
        <v>1.8682113821138211</v>
      </c>
      <c r="H28" cm="1">
        <f t="array" ref="H28">MMULT(Traw!$B4:$HJ4, raw!AB$3:AB$219)</f>
        <v>0.65235772357723576</v>
      </c>
      <c r="I28" cm="1">
        <f t="array" ref="I28">MMULT(Traw!$B4:$HJ4, raw!AC$3:AC$219)</f>
        <v>-0.9258536585365853</v>
      </c>
      <c r="J28" cm="1">
        <f t="array" ref="J28">MMULT(Traw!$B4:$HJ4, raw!AD$3:AD$219)</f>
        <v>0.89170731707317075</v>
      </c>
      <c r="K28" cm="1">
        <f t="array" ref="K28">MMULT(Traw!$B4:$HJ4, raw!AE$3:AE$219)</f>
        <v>-0.83109756097560972</v>
      </c>
      <c r="L28" cm="1">
        <f t="array" ref="L28">MMULT(Traw!$B4:$HJ4, raw!AF$3:AF$219)</f>
        <v>0.47756097560975602</v>
      </c>
      <c r="M28" cm="1">
        <f t="array" ref="M28">MMULT(Traw!$B4:$HJ4, raw!AG$3:AG$219)</f>
        <v>1.0359756097560975</v>
      </c>
      <c r="N28" cm="1">
        <f t="array" ref="N28">MMULT(Traw!$B4:$HJ4, raw!AH$3:AH$219)</f>
        <v>2.3917073170731706</v>
      </c>
      <c r="O28" cm="1">
        <f t="array" ref="O28">MMULT(Traw!$B4:$HJ4, raw!AI$3:AI$219)</f>
        <v>-0.41483739837398376</v>
      </c>
    </row>
    <row r="29" spans="1:15" ht="13.95" customHeight="1" x14ac:dyDescent="0.3">
      <c r="A29" t="s">
        <v>1927</v>
      </c>
      <c r="B29" t="str">
        <f>Traw!A5</f>
        <v>zPTS</v>
      </c>
      <c r="C29" cm="1">
        <f t="array" ref="C29">MMULT(Traw!$B5:$FA5, raw!W$3:W$158)</f>
        <v>21.661056910569123</v>
      </c>
      <c r="D29" cm="1">
        <f t="array" ref="D29">MMULT(Traw!$B5:$HJ5, raw!X$3:X$219)</f>
        <v>2.5060975609756095</v>
      </c>
      <c r="E29" cm="1">
        <f t="array" ref="E29">MMULT(Traw!$B5:$HJ5, raw!Y$3:Y$219)</f>
        <v>2.1279674796747967</v>
      </c>
      <c r="F29" cm="1">
        <f t="array" ref="F29">MMULT(Traw!$B5:$HJ5, raw!Z$3:Z$219)</f>
        <v>2.0443902439024391</v>
      </c>
      <c r="G29" cm="1">
        <f t="array" ref="G29">MMULT(Traw!$B5:$HJ5, raw!AA$3:AA$219)</f>
        <v>1.6829268292682926</v>
      </c>
      <c r="H29" cm="1">
        <f t="array" ref="H29">MMULT(Traw!$B5:$HJ5, raw!AB$3:AB$219)</f>
        <v>1.5856910569105691</v>
      </c>
      <c r="I29" cm="1">
        <f t="array" ref="I29">MMULT(Traw!$B5:$HJ5, raw!AC$3:AC$219)</f>
        <v>1.2661382113821138</v>
      </c>
      <c r="J29" cm="1">
        <f t="array" ref="J29">MMULT(Traw!$B5:$HJ5, raw!AD$3:AD$219)</f>
        <v>2.7084146341463415</v>
      </c>
      <c r="K29" cm="1">
        <f t="array" ref="K29">MMULT(Traw!$B5:$HJ5, raw!AE$3:AE$219)</f>
        <v>1.6194715447154471</v>
      </c>
      <c r="L29" cm="1">
        <f t="array" ref="L29">MMULT(Traw!$B5:$HJ5, raw!AF$3:AF$219)</f>
        <v>1.7143089430894309</v>
      </c>
      <c r="M29" cm="1">
        <f t="array" ref="M29">MMULT(Traw!$B5:$HJ5, raw!AG$3:AG$219)</f>
        <v>1.5132520325203251</v>
      </c>
      <c r="N29" cm="1">
        <f t="array" ref="N29">MMULT(Traw!$B5:$HJ5, raw!AH$3:AH$219)</f>
        <v>2.161463414634146</v>
      </c>
      <c r="O29" cm="1">
        <f t="array" ref="O29">MMULT(Traw!$B5:$HJ5, raw!AI$3:AI$219)</f>
        <v>2.1780894308943091</v>
      </c>
    </row>
    <row r="30" spans="1:15" x14ac:dyDescent="0.3">
      <c r="A30" t="s">
        <v>1927</v>
      </c>
      <c r="B30" t="str">
        <f>Traw!A6</f>
        <v>zREB</v>
      </c>
      <c r="C30" cm="1">
        <f t="array" ref="C30">MMULT(Traw!$B6:$FA6, raw!W$3:W$158)</f>
        <v>16.165284552845527</v>
      </c>
      <c r="D30" cm="1">
        <f t="array" ref="D30">MMULT(Traw!$B6:$HJ6, raw!X$3:X$219)</f>
        <v>0.10048780487804881</v>
      </c>
      <c r="E30" cm="1">
        <f t="array" ref="E30">MMULT(Traw!$B6:$HJ6, raw!Y$3:Y$219)</f>
        <v>2.3627642276422764</v>
      </c>
      <c r="F30" cm="1">
        <f t="array" ref="F30">MMULT(Traw!$B6:$HJ6, raw!Z$3:Z$219)</f>
        <v>0.95365853658536592</v>
      </c>
      <c r="G30" cm="1">
        <f t="array" ref="G30">MMULT(Traw!$B6:$HJ6, raw!AA$3:AA$219)</f>
        <v>0.66967479674796748</v>
      </c>
      <c r="H30" cm="1">
        <f t="array" ref="H30">MMULT(Traw!$B6:$HJ6, raw!AB$3:AB$219)</f>
        <v>2.1741463414634148</v>
      </c>
      <c r="I30" cm="1">
        <f t="array" ref="I30">MMULT(Traw!$B6:$HJ6, raw!AC$3:AC$219)</f>
        <v>1.3366666666666667</v>
      </c>
      <c r="J30" cm="1">
        <f t="array" ref="J30">MMULT(Traw!$B6:$HJ6, raw!AD$3:AD$219)</f>
        <v>-0.20780487804878045</v>
      </c>
      <c r="K30" cm="1">
        <f t="array" ref="K30">MMULT(Traw!$B6:$HJ6, raw!AE$3:AE$219)</f>
        <v>1.7646341463414639</v>
      </c>
      <c r="L30" cm="1">
        <f t="array" ref="L30">MMULT(Traw!$B6:$HJ6, raw!AF$3:AF$219)</f>
        <v>0.65317073170731699</v>
      </c>
      <c r="M30" cm="1">
        <f t="array" ref="M30">MMULT(Traw!$B6:$HJ6, raw!AG$3:AG$219)</f>
        <v>1.1657723577235772</v>
      </c>
      <c r="N30" cm="1">
        <f t="array" ref="N30">MMULT(Traw!$B6:$HJ6, raw!AH$3:AH$219)</f>
        <v>-0.42195121951219511</v>
      </c>
      <c r="O30" cm="1">
        <f t="array" ref="O30">MMULT(Traw!$B6:$HJ6, raw!AI$3:AI$219)</f>
        <v>2.4442276422764229</v>
      </c>
    </row>
    <row r="31" spans="1:15" x14ac:dyDescent="0.3">
      <c r="A31" t="s">
        <v>1927</v>
      </c>
      <c r="B31" t="str">
        <f>Traw!A7</f>
        <v>zAST</v>
      </c>
      <c r="C31" cm="1">
        <f t="array" ref="C31">MMULT(Traw!$B7:$FA7, raw!W$3:W$158)</f>
        <v>29.571260162601629</v>
      </c>
      <c r="D31" cm="1">
        <f t="array" ref="D31">MMULT(Traw!$B7:$HJ7, raw!X$3:X$219)</f>
        <v>1.4731707317073168</v>
      </c>
      <c r="E31" cm="1">
        <f t="array" ref="E31">MMULT(Traw!$B7:$HJ7, raw!Y$3:Y$219)</f>
        <v>1.5497560975609757</v>
      </c>
      <c r="F31" cm="1">
        <f t="array" ref="F31">MMULT(Traw!$B7:$HJ7, raw!Z$3:Z$219)</f>
        <v>0.92390243902439029</v>
      </c>
      <c r="G31" cm="1">
        <f t="array" ref="G31">MMULT(Traw!$B7:$HJ7, raw!AA$3:AA$219)</f>
        <v>1.2885365853658537</v>
      </c>
      <c r="H31" cm="1">
        <f t="array" ref="H31">MMULT(Traw!$B7:$HJ7, raw!AB$3:AB$219)</f>
        <v>0.80227642276422761</v>
      </c>
      <c r="I31" cm="1">
        <f t="array" ref="I31">MMULT(Traw!$B7:$HJ7, raw!AC$3:AC$219)</f>
        <v>-0.5142276422764227</v>
      </c>
      <c r="J31" cm="1">
        <f t="array" ref="J31">MMULT(Traw!$B7:$HJ7, raw!AD$3:AD$219)</f>
        <v>1.5117073170731705</v>
      </c>
      <c r="K31" cm="1">
        <f t="array" ref="K31">MMULT(Traw!$B7:$HJ7, raw!AE$3:AE$219)</f>
        <v>-0.22040650406504061</v>
      </c>
      <c r="L31" cm="1">
        <f t="array" ref="L31">MMULT(Traw!$B7:$HJ7, raw!AF$3:AF$219)</f>
        <v>0.99382113821138196</v>
      </c>
      <c r="M31" cm="1">
        <f t="array" ref="M31">MMULT(Traw!$B7:$HJ7, raw!AG$3:AG$219)</f>
        <v>3.9682520325203257</v>
      </c>
      <c r="N31" cm="1">
        <f t="array" ref="N31">MMULT(Traw!$B7:$HJ7, raw!AH$3:AH$219)</f>
        <v>2.3190243902439023</v>
      </c>
      <c r="O31" cm="1">
        <f t="array" ref="O31">MMULT(Traw!$B7:$HJ7, raw!AI$3:AI$219)</f>
        <v>2.6837398373983739</v>
      </c>
    </row>
    <row r="32" spans="1:15" x14ac:dyDescent="0.3">
      <c r="A32" t="s">
        <v>1927</v>
      </c>
      <c r="B32" t="str">
        <f>Traw!A8</f>
        <v>zSTL</v>
      </c>
      <c r="C32" cm="1">
        <f t="array" ref="C32">MMULT(Traw!$B8:$FA8, raw!W$3:W$158)</f>
        <v>2.4886991869918589</v>
      </c>
      <c r="D32" cm="1">
        <f t="array" ref="D32">MMULT(Traw!$B8:$HJ8, raw!X$3:X$219)</f>
        <v>0.68926829268292678</v>
      </c>
      <c r="E32" cm="1">
        <f t="array" ref="E32">MMULT(Traw!$B8:$HJ8, raw!Y$3:Y$219)</f>
        <v>0.73203252032520327</v>
      </c>
      <c r="F32" cm="1">
        <f t="array" ref="F32">MMULT(Traw!$B8:$HJ8, raw!Z$3:Z$219)</f>
        <v>0.77902439024390246</v>
      </c>
      <c r="G32" cm="1">
        <f t="array" ref="G32">MMULT(Traw!$B8:$HJ8, raw!AA$3:AA$219)</f>
        <v>0.57723577235772361</v>
      </c>
      <c r="H32" cm="1">
        <f t="array" ref="H32">MMULT(Traw!$B8:$HJ8, raw!AB$3:AB$219)</f>
        <v>-0.38943089430894312</v>
      </c>
      <c r="I32" cm="1">
        <f t="array" ref="I32">MMULT(Traw!$B8:$HJ8, raw!AC$3:AC$219)</f>
        <v>0.74715447154471537</v>
      </c>
      <c r="J32" cm="1">
        <f t="array" ref="J32">MMULT(Traw!$B8:$HJ8, raw!AD$3:AD$219)</f>
        <v>0.73743902439024378</v>
      </c>
      <c r="K32" cm="1">
        <f t="array" ref="K32">MMULT(Traw!$B8:$HJ8, raw!AE$3:AE$219)</f>
        <v>-0.10313008130081297</v>
      </c>
      <c r="L32" cm="1">
        <f t="array" ref="L32">MMULT(Traw!$B8:$HJ8, raw!AF$3:AF$219)</f>
        <v>-0.72926829268292681</v>
      </c>
      <c r="M32" cm="1">
        <f t="array" ref="M32">MMULT(Traw!$B8:$HJ8, raw!AG$3:AG$219)</f>
        <v>0.64865853658536587</v>
      </c>
      <c r="N32" cm="1">
        <f t="array" ref="N32">MMULT(Traw!$B8:$HJ8, raw!AH$3:AH$219)</f>
        <v>-0.11853658536585365</v>
      </c>
      <c r="O32" cm="1">
        <f t="array" ref="O32">MMULT(Traw!$B8:$HJ8, raw!AI$3:AI$219)</f>
        <v>1.1356097560975609</v>
      </c>
    </row>
    <row r="33" spans="1:15" x14ac:dyDescent="0.3">
      <c r="A33" t="s">
        <v>1927</v>
      </c>
      <c r="B33" t="str">
        <f>Traw!A9</f>
        <v>zBLK</v>
      </c>
      <c r="C33" cm="1">
        <f t="array" ref="C33">MMULT(Traw!$B9:$FA9, raw!W$3:W$158)</f>
        <v>33.266869918699221</v>
      </c>
      <c r="D33" cm="1">
        <f t="array" ref="D33">MMULT(Traw!$B9:$HJ9, raw!X$3:X$219)</f>
        <v>-1.0534146341463415</v>
      </c>
      <c r="E33" cm="1">
        <f t="array" ref="E33">MMULT(Traw!$B9:$HJ9, raw!Y$3:Y$219)</f>
        <v>1.3808943089430894</v>
      </c>
      <c r="F33" cm="1">
        <f t="array" ref="F33">MMULT(Traw!$B9:$HJ9, raw!Z$3:Z$219)</f>
        <v>-0.14780487804878048</v>
      </c>
      <c r="G33" cm="1">
        <f t="array" ref="G33">MMULT(Traw!$B9:$HJ9, raw!AA$3:AA$219)</f>
        <v>-0.37024390243902439</v>
      </c>
      <c r="H33" cm="1">
        <f t="array" ref="H33">MMULT(Traw!$B9:$HJ9, raw!AB$3:AB$219)</f>
        <v>1.5884552845528455</v>
      </c>
      <c r="I33" cm="1">
        <f t="array" ref="I33">MMULT(Traw!$B9:$HJ9, raw!AC$3:AC$219)</f>
        <v>2.9387804878048782</v>
      </c>
      <c r="J33" cm="1">
        <f t="array" ref="J33">MMULT(Traw!$B9:$HJ9, raw!AD$3:AD$219)</f>
        <v>-0.37902439024390244</v>
      </c>
      <c r="K33" cm="1">
        <f t="array" ref="K33">MMULT(Traw!$B9:$HJ9, raw!AE$3:AE$219)</f>
        <v>1.5335365853658538</v>
      </c>
      <c r="L33" cm="1">
        <f t="array" ref="L33">MMULT(Traw!$B9:$HJ9, raw!AF$3:AF$219)</f>
        <v>1.3878048780487808</v>
      </c>
      <c r="M33" cm="1">
        <f t="array" ref="M33">MMULT(Traw!$B9:$HJ9, raw!AG$3:AG$219)</f>
        <v>0.46434959349593502</v>
      </c>
      <c r="N33" cm="1">
        <f t="array" ref="N33">MMULT(Traw!$B9:$HJ9, raw!AH$3:AH$219)</f>
        <v>-0.61609756097560964</v>
      </c>
      <c r="O33" cm="1">
        <f t="array" ref="O33">MMULT(Traw!$B9:$HJ9, raw!AI$3:AI$219)</f>
        <v>0.40065040650406508</v>
      </c>
    </row>
    <row r="34" spans="1:15" x14ac:dyDescent="0.3">
      <c r="A34" t="s">
        <v>1927</v>
      </c>
      <c r="B34" t="str">
        <f>Traw!A10</f>
        <v>zTO</v>
      </c>
      <c r="C34" cm="1">
        <f t="array" ref="C34">MMULT(Traw!$B10:$FA10, raw!W$3:W$158)</f>
        <v>-12.343414634146344</v>
      </c>
      <c r="D34" cm="1">
        <f t="array" ref="D34">MMULT(Traw!$B10:$HJ10, raw!X$3:X$219)</f>
        <v>-2.0212195121951222</v>
      </c>
      <c r="E34" cm="1">
        <f t="array" ref="E34">MMULT(Traw!$B10:$HJ10, raw!Y$3:Y$219)</f>
        <v>-2.0552032520325203</v>
      </c>
      <c r="F34" cm="1">
        <f t="array" ref="F34">MMULT(Traw!$B10:$HJ10, raw!Z$3:Z$219)</f>
        <v>-1.2941463414634145</v>
      </c>
      <c r="G34" cm="1">
        <f t="array" ref="G34">MMULT(Traw!$B10:$HJ10, raw!AA$3:AA$219)</f>
        <v>-2.0939024390243905</v>
      </c>
      <c r="H34" cm="1">
        <f t="array" ref="H34">MMULT(Traw!$B10:$HJ10, raw!AB$3:AB$219)</f>
        <v>-1.7954471544715445</v>
      </c>
      <c r="I34" cm="1">
        <f t="array" ref="I34">MMULT(Traw!$B10:$HJ10, raw!AC$3:AC$219)</f>
        <v>-0.34223577235772351</v>
      </c>
      <c r="J34" cm="1">
        <f t="array" ref="J34">MMULT(Traw!$B10:$HJ10, raw!AD$3:AD$219)</f>
        <v>-1.7129268292682926</v>
      </c>
      <c r="K34" cm="1">
        <f t="array" ref="K34">MMULT(Traw!$B10:$HJ10, raw!AE$3:AE$219)</f>
        <v>-1.3613008130081301</v>
      </c>
      <c r="L34" cm="1">
        <f t="array" ref="L34">MMULT(Traw!$B10:$HJ10, raw!AF$3:AF$219)</f>
        <v>-1.9091056910569106</v>
      </c>
      <c r="M34" cm="1">
        <f t="array" ref="M34">MMULT(Traw!$B10:$HJ10, raw!AG$3:AG$219)</f>
        <v>-2.6624796747967481</v>
      </c>
      <c r="N34" cm="1">
        <f t="array" ref="N34">MMULT(Traw!$B10:$HJ10, raw!AH$3:AH$219)</f>
        <v>-1.5478048780487803</v>
      </c>
      <c r="O34" cm="1">
        <f t="array" ref="O34">MMULT(Traw!$B10:$HJ10, raw!AI$3:AI$219)</f>
        <v>-1.8343495934959351</v>
      </c>
    </row>
    <row r="36" spans="1:15" x14ac:dyDescent="0.3">
      <c r="A36" t="s">
        <v>1929</v>
      </c>
      <c r="B36" t="s">
        <v>13</v>
      </c>
      <c r="C36">
        <f>COUNTIFS(raw!$P$3:$P$158, GMs!C$1, raw!$R$3:$R$158, "*PG*")</f>
        <v>43</v>
      </c>
      <c r="D36">
        <f>COUNTIFS(raw!$P$3:$P$202, GMs!D$1, raw!$R$3:$R$202, "*PG*")</f>
        <v>1</v>
      </c>
      <c r="E36">
        <f>COUNTIFS(raw!$P$3:$P$202, GMs!E$1, raw!$R$3:$R$202, "*PG*")</f>
        <v>0</v>
      </c>
      <c r="F36">
        <f>COUNTIFS(raw!$P$3:$P$202, GMs!F$1, raw!$R$3:$R$202, "*PG*")</f>
        <v>0</v>
      </c>
      <c r="G36">
        <f>COUNTIFS(raw!$P$3:$P$202, GMs!G$1, raw!$R$3:$R$202, "*PG*")</f>
        <v>0</v>
      </c>
      <c r="H36">
        <f>COUNTIFS(raw!$P$3:$P$202, GMs!H$1, raw!$R$3:$R$202, "*PG*")</f>
        <v>0</v>
      </c>
      <c r="I36">
        <f>COUNTIFS(raw!$P$3:$P$202, GMs!I$1, raw!$R$3:$R$202, "*PG*")</f>
        <v>0</v>
      </c>
      <c r="J36">
        <f>COUNTIFS(raw!$P$3:$P$202, GMs!J$1, raw!$R$3:$R$202, "*PG*")</f>
        <v>0</v>
      </c>
      <c r="K36">
        <f>COUNTIFS(raw!$P$3:$P$202, GMs!K$1, raw!$R$3:$R$202, "*PG*")</f>
        <v>0</v>
      </c>
      <c r="L36">
        <f>COUNTIFS(raw!$P$3:$P$202, GMs!L$1, raw!$R$3:$R$202, "*PG*")</f>
        <v>0</v>
      </c>
      <c r="M36">
        <f>COUNTIFS(raw!$P$3:$P$202, GMs!M$1, raw!$R$3:$R$202, "*PG*")</f>
        <v>1</v>
      </c>
      <c r="N36">
        <f>COUNTIFS(raw!$P$3:$P$202, GMs!N$1, raw!$R$3:$R$202, "*PG*")</f>
        <v>1</v>
      </c>
      <c r="O36">
        <f>COUNTIFS(raw!$P$3:$P$202, GMs!O$1, raw!$R$3:$R$202, "*PG*")</f>
        <v>0</v>
      </c>
    </row>
    <row r="37" spans="1:15" x14ac:dyDescent="0.3">
      <c r="A37" t="s">
        <v>1929</v>
      </c>
      <c r="B37" t="s">
        <v>91</v>
      </c>
      <c r="C37">
        <f>COUNTIFS(raw!$P$3:$P$158, GMs!C$1, raw!$R$3:$R$158, "*SG*")</f>
        <v>50</v>
      </c>
      <c r="D37">
        <f>COUNTIFS(raw!$P$3:$P$202, GMs!D$1, raw!$R$3:$R$202, "*SG*")</f>
        <v>0</v>
      </c>
      <c r="E37">
        <f>COUNTIFS(raw!$P$3:$P$202, GMs!E$1, raw!$R$3:$R$202, "*SG*")</f>
        <v>0</v>
      </c>
      <c r="F37">
        <f>COUNTIFS(raw!$P$3:$P$202, GMs!F$1, raw!$R$3:$R$202, "*SG*")</f>
        <v>0</v>
      </c>
      <c r="G37">
        <f>COUNTIFS(raw!$P$3:$P$202, GMs!G$1, raw!$R$3:$R$202, "*SG*")</f>
        <v>1</v>
      </c>
      <c r="H37">
        <f>COUNTIFS(raw!$P$3:$P$202, GMs!H$1, raw!$R$3:$R$202, "*SG*")</f>
        <v>0</v>
      </c>
      <c r="I37">
        <f>COUNTIFS(raw!$P$3:$P$202, GMs!I$1, raw!$R$3:$R$202, "*SG*")</f>
        <v>0</v>
      </c>
      <c r="J37">
        <f>COUNTIFS(raw!$P$3:$P$202, GMs!J$1, raw!$R$3:$R$202, "*SG*")</f>
        <v>1</v>
      </c>
      <c r="K37">
        <f>COUNTIFS(raw!$P$3:$P$202, GMs!K$1, raw!$R$3:$R$202, "*SG*")</f>
        <v>0</v>
      </c>
      <c r="L37">
        <f>COUNTIFS(raw!$P$3:$P$202, GMs!L$1, raw!$R$3:$R$202, "*SG*")</f>
        <v>0</v>
      </c>
      <c r="M37">
        <f>COUNTIFS(raw!$P$3:$P$202, GMs!M$1, raw!$R$3:$R$202, "*SG*")</f>
        <v>1</v>
      </c>
      <c r="N37">
        <f>COUNTIFS(raw!$P$3:$P$202, GMs!N$1, raw!$R$3:$R$202, "*SG*")</f>
        <v>0</v>
      </c>
      <c r="O37">
        <f>COUNTIFS(raw!$P$3:$P$202, GMs!O$1, raw!$R$3:$R$202, "*SG*")</f>
        <v>0</v>
      </c>
    </row>
    <row r="38" spans="1:15" x14ac:dyDescent="0.3">
      <c r="A38" t="s">
        <v>1929</v>
      </c>
      <c r="B38" t="s">
        <v>172</v>
      </c>
      <c r="C38">
        <f>COUNTIFS(raw!$P$3:$P$158, GMs!C$1, raw!$R$3:$R$158, "*SF*")</f>
        <v>50</v>
      </c>
      <c r="D38">
        <f>COUNTIFS(raw!$P$3:$P$202, GMs!D$1, raw!$R$3:$R$202, "*SF*")</f>
        <v>0</v>
      </c>
      <c r="E38">
        <f>COUNTIFS(raw!$P$3:$P$202, GMs!E$1, raw!$R$3:$R$202, "*SF*")</f>
        <v>0</v>
      </c>
      <c r="F38">
        <f>COUNTIFS(raw!$P$3:$P$202, GMs!F$1, raw!$R$3:$R$202, "*SF*")</f>
        <v>1</v>
      </c>
      <c r="G38">
        <f>COUNTIFS(raw!$P$3:$P$202, GMs!G$1, raw!$R$3:$R$202, "*SF*")</f>
        <v>1</v>
      </c>
      <c r="H38">
        <f>COUNTIFS(raw!$P$3:$P$202, GMs!H$1, raw!$R$3:$R$202, "*SF*")</f>
        <v>0</v>
      </c>
      <c r="I38">
        <f>COUNTIFS(raw!$P$3:$P$202, GMs!I$1, raw!$R$3:$R$202, "*SF*")</f>
        <v>0</v>
      </c>
      <c r="J38">
        <f>COUNTIFS(raw!$P$3:$P$202, GMs!J$1, raw!$R$3:$R$202, "*SF*")</f>
        <v>0</v>
      </c>
      <c r="K38">
        <f>COUNTIFS(raw!$P$3:$P$202, GMs!K$1, raw!$R$3:$R$202, "*SF*")</f>
        <v>0</v>
      </c>
      <c r="L38">
        <f>COUNTIFS(raw!$P$3:$P$202, GMs!L$1, raw!$R$3:$R$202, "*SF*")</f>
        <v>1</v>
      </c>
      <c r="M38">
        <f>COUNTIFS(raw!$P$3:$P$202, GMs!M$1, raw!$R$3:$R$202, "*SF*")</f>
        <v>0</v>
      </c>
      <c r="N38">
        <f>COUNTIFS(raw!$P$3:$P$202, GMs!N$1, raw!$R$3:$R$202, "*SF*")</f>
        <v>0</v>
      </c>
      <c r="O38">
        <f>COUNTIFS(raw!$P$3:$P$202, GMs!O$1, raw!$R$3:$R$202, "*SF*")</f>
        <v>0</v>
      </c>
    </row>
    <row r="39" spans="1:15" x14ac:dyDescent="0.3">
      <c r="A39" t="s">
        <v>1929</v>
      </c>
      <c r="B39" t="s">
        <v>105</v>
      </c>
      <c r="C39">
        <f>COUNTIFS(raw!$P$3:$P$158, GMs!C$1, raw!$R$3:$R$158,"*PF*")</f>
        <v>52</v>
      </c>
      <c r="D39">
        <f>COUNTIFS(raw!$P$3:$P$202, GMs!D$1, raw!$R$3:$R$202, "*PF*")</f>
        <v>0</v>
      </c>
      <c r="E39">
        <f>COUNTIFS(raw!$P$3:$P$202, GMs!E$1, raw!$R$3:$R$202, "*PF*")</f>
        <v>1</v>
      </c>
      <c r="F39">
        <f>COUNTIFS(raw!$P$3:$P$202, GMs!F$1, raw!$R$3:$R$202, "*PF*")</f>
        <v>1</v>
      </c>
      <c r="G39">
        <f>COUNTIFS(raw!$P$3:$P$202, GMs!G$1, raw!$R$3:$R$202, "*PF*")</f>
        <v>0</v>
      </c>
      <c r="H39">
        <f>COUNTIFS(raw!$P$3:$P$202, GMs!H$1, raw!$R$3:$R$202, "*PF*")</f>
        <v>0</v>
      </c>
      <c r="I39">
        <f>COUNTIFS(raw!$P$3:$P$202, GMs!I$1, raw!$R$3:$R$202, "*PF*")</f>
        <v>1</v>
      </c>
      <c r="J39">
        <f>COUNTIFS(raw!$P$3:$P$202, GMs!J$1, raw!$R$3:$R$202, "*PF*")</f>
        <v>0</v>
      </c>
      <c r="K39">
        <f>COUNTIFS(raw!$P$3:$P$202, GMs!K$1, raw!$R$3:$R$202, "*PF*")</f>
        <v>0</v>
      </c>
      <c r="L39">
        <f>COUNTIFS(raw!$P$3:$P$202, GMs!L$1, raw!$R$3:$R$202, "*PF*")</f>
        <v>1</v>
      </c>
      <c r="M39">
        <f>COUNTIFS(raw!$P$3:$P$202, GMs!M$1, raw!$R$3:$R$202, "*PF*")</f>
        <v>0</v>
      </c>
      <c r="N39">
        <f>COUNTIFS(raw!$P$3:$P$202, GMs!N$1, raw!$R$3:$R$202, "*PF*")</f>
        <v>0</v>
      </c>
      <c r="O39">
        <f>COUNTIFS(raw!$P$3:$P$202, GMs!O$1, raw!$R$3:$R$202, "*PF*")</f>
        <v>0</v>
      </c>
    </row>
    <row r="40" spans="1:15" x14ac:dyDescent="0.3">
      <c r="A40" t="s">
        <v>1929</v>
      </c>
      <c r="B40" t="s">
        <v>8</v>
      </c>
      <c r="C40">
        <f>COUNTIFS(raw!$P$3:$P$158, GMs!C$1, raw!$R$3:$R$158, "*C*")</f>
        <v>35</v>
      </c>
      <c r="D40">
        <f>COUNTIFS(raw!$P$3:$P$202, GMs!D$1, raw!$R$3:$R$202, "*C*")</f>
        <v>0</v>
      </c>
      <c r="E40">
        <f>COUNTIFS(raw!$P$3:$P$202, GMs!E$1, raw!$R$3:$R$202, "*C*")</f>
        <v>0</v>
      </c>
      <c r="F40">
        <f>COUNTIFS(raw!$P$3:$P$202, GMs!F$1, raw!$R$3:$R$202, "*C*")</f>
        <v>0</v>
      </c>
      <c r="G40">
        <f>COUNTIFS(raw!$P$3:$P$202, GMs!G$1, raw!$R$3:$R$202, "*C*")</f>
        <v>0</v>
      </c>
      <c r="H40">
        <f>COUNTIFS(raw!$P$3:$P$202, GMs!H$1, raw!$R$3:$R$202, "*C*")</f>
        <v>1</v>
      </c>
      <c r="I40">
        <f>COUNTIFS(raw!$P$3:$P$202, GMs!I$1, raw!$R$3:$R$202, "*C*")</f>
        <v>0</v>
      </c>
      <c r="J40">
        <f>COUNTIFS(raw!$P$3:$P$202, GMs!J$1, raw!$R$3:$R$202, "*C*")</f>
        <v>0</v>
      </c>
      <c r="K40">
        <f>COUNTIFS(raw!$P$3:$P$202, GMs!K$1, raw!$R$3:$R$202, "*C*")</f>
        <v>1</v>
      </c>
      <c r="L40">
        <f>COUNTIFS(raw!$P$3:$P$202, GMs!L$1, raw!$R$3:$R$202, "*C*")</f>
        <v>0</v>
      </c>
      <c r="M40">
        <f>COUNTIFS(raw!$P$3:$P$202, GMs!M$1, raw!$R$3:$R$202, "*C*")</f>
        <v>0</v>
      </c>
      <c r="N40">
        <f>COUNTIFS(raw!$P$3:$P$202, GMs!N$1, raw!$R$3:$R$202, "*C*")</f>
        <v>0</v>
      </c>
      <c r="O40">
        <f>COUNTIFS(raw!$P$3:$P$202, GMs!O$1, raw!$R$3:$R$202, "*C*")</f>
        <v>1</v>
      </c>
    </row>
    <row r="41" spans="1:15" x14ac:dyDescent="0.3">
      <c r="A41" t="s">
        <v>1929</v>
      </c>
      <c r="B41" t="s">
        <v>610</v>
      </c>
      <c r="C41">
        <f>COUNTIFS(raw!$P$3:$P$158, GMs!C$1, raw!$R$3:$R$158, "*G*")</f>
        <v>70</v>
      </c>
      <c r="D41">
        <f>COUNTIFS(raw!$P$3:$P$202, GMs!D$1, raw!$R$3:$R$202, "*G*")</f>
        <v>1</v>
      </c>
      <c r="E41">
        <f>COUNTIFS(raw!$P$3:$P$202, GMs!E$1, raw!$R$3:$R$202, "*G*")</f>
        <v>0</v>
      </c>
      <c r="F41">
        <f>COUNTIFS(raw!$P$3:$P$202, GMs!F$1, raw!$R$3:$R$202, "*G*")</f>
        <v>0</v>
      </c>
      <c r="G41">
        <f>COUNTIFS(raw!$P$3:$P$202, GMs!G$1, raw!$R$3:$R$202, "*G*")</f>
        <v>1</v>
      </c>
      <c r="H41">
        <f>COUNTIFS(raw!$P$3:$P$202, GMs!H$1, raw!$R$3:$R$202, "*G*")</f>
        <v>0</v>
      </c>
      <c r="I41">
        <f>COUNTIFS(raw!$P$3:$P$202, GMs!I$1, raw!$R$3:$R$202, "*G*")</f>
        <v>0</v>
      </c>
      <c r="J41">
        <f>COUNTIFS(raw!$P$3:$P$202, GMs!J$1, raw!$R$3:$R$202, "*G*")</f>
        <v>1</v>
      </c>
      <c r="K41">
        <f>COUNTIFS(raw!$P$3:$P$202, GMs!K$1, raw!$R$3:$R$202, "*G*")</f>
        <v>0</v>
      </c>
      <c r="L41">
        <f>COUNTIFS(raw!$P$3:$P$202, GMs!L$1, raw!$R$3:$R$202, "*G*")</f>
        <v>0</v>
      </c>
      <c r="M41">
        <f>COUNTIFS(raw!$P$3:$P$202, GMs!M$1, raw!$R$3:$R$202, "*G*")</f>
        <v>1</v>
      </c>
      <c r="N41">
        <f>COUNTIFS(raw!$P$3:$P$202, GMs!N$1, raw!$R$3:$R$202, "*G*")</f>
        <v>1</v>
      </c>
      <c r="O41">
        <f>COUNTIFS(raw!$P$3:$P$202, GMs!O$1, raw!$R$3:$R$202, "*G*")</f>
        <v>0</v>
      </c>
    </row>
    <row r="42" spans="1:15" x14ac:dyDescent="0.3">
      <c r="A42" t="s">
        <v>1929</v>
      </c>
      <c r="B42" t="s">
        <v>611</v>
      </c>
      <c r="C42">
        <f>COUNTIFS(raw!$P$3:$P$158, GMs!C$1, raw!$R$3:$R$158, "*F*")</f>
        <v>80</v>
      </c>
      <c r="D42">
        <f>COUNTIFS(raw!$P$3:$P$202, GMs!D$1, raw!$R$3:$R$202, "*F*")</f>
        <v>0</v>
      </c>
      <c r="E42">
        <f>COUNTIFS(raw!$P$3:$P$202, GMs!E$1, raw!$R$3:$R$202, "*F*")</f>
        <v>1</v>
      </c>
      <c r="F42">
        <f>COUNTIFS(raw!$P$3:$P$202, GMs!F$1, raw!$R$3:$R$202, "*F*")</f>
        <v>1</v>
      </c>
      <c r="G42">
        <f>COUNTIFS(raw!$P$3:$P$202, GMs!G$1, raw!$R$3:$R$202, "*F*")</f>
        <v>1</v>
      </c>
      <c r="H42">
        <f>COUNTIFS(raw!$P$3:$P$202, GMs!H$1, raw!$R$3:$R$202, "*F*")</f>
        <v>0</v>
      </c>
      <c r="I42">
        <f>COUNTIFS(raw!$P$3:$P$202, GMs!I$1, raw!$R$3:$R$202, "*F*")</f>
        <v>1</v>
      </c>
      <c r="J42">
        <f>COUNTIFS(raw!$P$3:$P$202, GMs!J$1, raw!$R$3:$R$202, "*F*")</f>
        <v>0</v>
      </c>
      <c r="K42">
        <f>COUNTIFS(raw!$P$3:$P$202, GMs!K$1, raw!$R$3:$R$202, "*F*")</f>
        <v>0</v>
      </c>
      <c r="L42">
        <f>COUNTIFS(raw!$P$3:$P$202, GMs!L$1, raw!$R$3:$R$202, "*F*")</f>
        <v>1</v>
      </c>
      <c r="M42">
        <f>COUNTIFS(raw!$P$3:$P$202, GMs!M$1, raw!$R$3:$R$202, "*F*")</f>
        <v>0</v>
      </c>
      <c r="N42">
        <f>COUNTIFS(raw!$P$3:$P$202, GMs!N$1, raw!$R$3:$R$202, "*F*")</f>
        <v>0</v>
      </c>
      <c r="O42">
        <f>COUNTIFS(raw!$P$3:$P$202, GMs!O$1, raw!$R$3:$R$202, "*F*")</f>
        <v>0</v>
      </c>
    </row>
    <row r="43" spans="1:15" x14ac:dyDescent="0.3">
      <c r="A43" t="s">
        <v>1929</v>
      </c>
      <c r="B43" t="s">
        <v>612</v>
      </c>
      <c r="C43">
        <f>COUNTIFS(raw!$P$3:$P$158, GMs!C$1)</f>
        <v>144</v>
      </c>
      <c r="D43">
        <f>COUNTIFS(raw!$P$3:$P$202, GMs!D$1)</f>
        <v>1</v>
      </c>
      <c r="E43">
        <f>COUNTIFS(raw!$P$3:$P$202, GMs!E$1)</f>
        <v>1</v>
      </c>
      <c r="F43">
        <f>COUNTIFS(raw!$P$3:$P$202, GMs!F$1)</f>
        <v>1</v>
      </c>
      <c r="G43">
        <f>COUNTIFS(raw!$P$3:$P$202, GMs!G$1)</f>
        <v>1</v>
      </c>
      <c r="H43">
        <f>COUNTIFS(raw!$P$3:$P$202, GMs!H$1)</f>
        <v>1</v>
      </c>
      <c r="I43">
        <f>COUNTIFS(raw!$P$3:$P$202, GMs!I$1)</f>
        <v>1</v>
      </c>
      <c r="J43">
        <f>COUNTIFS(raw!$P$3:$P$202, GMs!J$1)</f>
        <v>1</v>
      </c>
      <c r="K43">
        <f>COUNTIFS(raw!$P$3:$P$202, GMs!K$1)</f>
        <v>1</v>
      </c>
      <c r="L43">
        <f>COUNTIFS(raw!$P$3:$P$202, GMs!L$1)</f>
        <v>1</v>
      </c>
      <c r="M43">
        <f>COUNTIFS(raw!$P$3:$P$202, GMs!M$1)</f>
        <v>1</v>
      </c>
      <c r="N43">
        <f>COUNTIFS(raw!$P$3:$P$202, GMs!N$1)</f>
        <v>1</v>
      </c>
      <c r="O43">
        <f>COUNTIFS(raw!$P$3:$P$202, GMs!O$1)</f>
        <v>1</v>
      </c>
    </row>
    <row r="45" spans="1:15" x14ac:dyDescent="0.3">
      <c r="A45" t="s">
        <v>1928</v>
      </c>
      <c r="B45" t="s">
        <v>13</v>
      </c>
      <c r="C45">
        <f>_xlfn.MAXIFS(raw!$N$3:$N$202,raw!$P$3:$P$202, GMs!C$1, raw!$R$3:$R$202, "*PG*")</f>
        <v>5.0336585365853654</v>
      </c>
      <c r="D45">
        <f>_xlfn.MAXIFS(raw!$N$3:$N$202,raw!$P$3:$P$202, GMs!D$1, raw!$R$3:$R$202, "*PG*")</f>
        <v>9.0971951219512182</v>
      </c>
      <c r="E45">
        <f>_xlfn.MAXIFS(raw!$N$3:$N$202,raw!$P$3:$P$202, GMs!E$1, raw!$R$3:$R$202, "*PG*")</f>
        <v>0</v>
      </c>
      <c r="F45">
        <f>_xlfn.MAXIFS(raw!$N$3:$N$202,raw!$P$3:$P$202, GMs!F$1, raw!$R$3:$R$202, "*PG*")</f>
        <v>0</v>
      </c>
      <c r="G45">
        <f>_xlfn.MAXIFS(raw!$N$3:$N$202,raw!$P$3:$P$202, GMs!G$1, raw!$R$3:$R$202, "*PG*")</f>
        <v>0</v>
      </c>
      <c r="H45">
        <f>_xlfn.MAXIFS(raw!$N$3:$N$202,raw!$P$3:$P$202, GMs!H$1, raw!$R$3:$R$202, "*PG*")</f>
        <v>0</v>
      </c>
      <c r="I45">
        <f>_xlfn.MAXIFS(raw!$N$3:$N$202,raw!$P$3:$P$202, GMs!I$1, raw!$R$3:$R$202, "*PG*")</f>
        <v>0</v>
      </c>
      <c r="J45">
        <f>_xlfn.MAXIFS(raw!$N$3:$N$202,raw!$P$3:$P$202, GMs!J$1, raw!$R$3:$R$202, "*PG*")</f>
        <v>0</v>
      </c>
      <c r="K45">
        <f>_xlfn.MAXIFS(raw!$N$3:$N$202,raw!$P$3:$P$202, GMs!K$1, raw!$R$3:$R$202, "*PG*")</f>
        <v>0</v>
      </c>
      <c r="L45">
        <f>_xlfn.MAXIFS(raw!$N$3:$N$202,raw!$P$3:$P$202, GMs!L$1, raw!$R$3:$R$202, "*PG*")</f>
        <v>0</v>
      </c>
      <c r="M45">
        <f>_xlfn.MAXIFS(raw!$N$3:$N$202,raw!$P$3:$P$202, GMs!M$1, raw!$R$3:$R$202, "*PG*")</f>
        <v>8.8895121951219522</v>
      </c>
      <c r="N45">
        <f>_xlfn.MAXIFS(raw!$N$3:$N$202,raw!$P$3:$P$202, GMs!N$1, raw!$R$3:$R$202, "*PG*")</f>
        <v>8.2121951219512201</v>
      </c>
      <c r="O45">
        <f>_xlfn.MAXIFS(raw!$N$3:$N$202,raw!$P$3:$P$202, GMs!O$1, raw!$R$3:$R$202, "*PG*")</f>
        <v>0</v>
      </c>
    </row>
    <row r="46" spans="1:15" x14ac:dyDescent="0.3">
      <c r="A46" t="s">
        <v>1928</v>
      </c>
      <c r="B46" t="s">
        <v>91</v>
      </c>
      <c r="C46">
        <f>_xlfn.MAXIFS(raw!$N$3:$N$202,raw!$P$3:$P$202, GMs!C$1, raw!$R$3:$R$202, "*SG*")</f>
        <v>5.0336585365853654</v>
      </c>
      <c r="D46">
        <f>_xlfn.MAXIFS(raw!$N$3:$N$202,raw!$P$3:$P$202, GMs!D$1, raw!$R$3:$R$202, "*SG*")</f>
        <v>0</v>
      </c>
      <c r="E46">
        <f>_xlfn.MAXIFS(raw!$N$3:$N$202,raw!$P$3:$P$202, GMs!E$1, raw!$R$3:$R$202, "*SG*")</f>
        <v>0</v>
      </c>
      <c r="F46">
        <f>_xlfn.MAXIFS(raw!$N$3:$N$202,raw!$P$3:$P$202, GMs!F$1, raw!$R$3:$R$202, "*SG*")</f>
        <v>0</v>
      </c>
      <c r="G46">
        <f>_xlfn.MAXIFS(raw!$N$3:$N$202,raw!$P$3:$P$202, GMs!G$1, raw!$R$3:$R$202, "*SG*")</f>
        <v>5.409756097560976</v>
      </c>
      <c r="H46">
        <f>_xlfn.MAXIFS(raw!$N$3:$N$202,raw!$P$3:$P$202, GMs!H$1, raw!$R$3:$R$202, "*SG*")</f>
        <v>0</v>
      </c>
      <c r="I46">
        <f>_xlfn.MAXIFS(raw!$N$3:$N$202,raw!$P$3:$P$202, GMs!I$1, raw!$R$3:$R$202, "*SG*")</f>
        <v>0</v>
      </c>
      <c r="J46">
        <f>_xlfn.MAXIFS(raw!$N$3:$N$202,raw!$P$3:$P$202, GMs!J$1, raw!$R$3:$R$202, "*SG*")</f>
        <v>6.8909756097560955</v>
      </c>
      <c r="K46">
        <f>_xlfn.MAXIFS(raw!$N$3:$N$202,raw!$P$3:$P$202, GMs!K$1, raw!$R$3:$R$202, "*SG*")</f>
        <v>0</v>
      </c>
      <c r="L46">
        <f>_xlfn.MAXIFS(raw!$N$3:$N$202,raw!$P$3:$P$202, GMs!L$1, raw!$R$3:$R$202, "*SG*")</f>
        <v>0</v>
      </c>
      <c r="M46">
        <f>_xlfn.MAXIFS(raw!$N$3:$N$202,raw!$P$3:$P$202, GMs!M$1, raw!$R$3:$R$202, "*SG*")</f>
        <v>8.8895121951219522</v>
      </c>
      <c r="N46">
        <f>_xlfn.MAXIFS(raw!$N$3:$N$202,raw!$P$3:$P$202, GMs!N$1, raw!$R$3:$R$202, "*SG*")</f>
        <v>0</v>
      </c>
      <c r="O46">
        <f>_xlfn.MAXIFS(raw!$N$3:$N$202,raw!$P$3:$P$202, GMs!O$1, raw!$R$3:$R$202, "*SG*")</f>
        <v>0</v>
      </c>
    </row>
    <row r="47" spans="1:15" x14ac:dyDescent="0.3">
      <c r="A47" t="s">
        <v>1928</v>
      </c>
      <c r="B47" t="s">
        <v>172</v>
      </c>
      <c r="C47">
        <f>_xlfn.MAXIFS(raw!$N$3:$N$202,raw!$P$3:$P$202, GMs!C$1, raw!$R$3:$R$202, "*SF*")</f>
        <v>4.8380487804878038</v>
      </c>
      <c r="D47">
        <f>_xlfn.MAXIFS(raw!$N$3:$N$202,raw!$P$3:$P$202, GMs!D$1, raw!$R$3:$R$202, "*SF*")</f>
        <v>0</v>
      </c>
      <c r="E47">
        <f>_xlfn.MAXIFS(raw!$N$3:$N$202,raw!$P$3:$P$202, GMs!E$1, raw!$R$3:$R$202, "*SF*")</f>
        <v>0</v>
      </c>
      <c r="F47">
        <f>_xlfn.MAXIFS(raw!$N$3:$N$202,raw!$P$3:$P$202, GMs!F$1, raw!$R$3:$R$202, "*SF*")</f>
        <v>6.7487804878048783</v>
      </c>
      <c r="G47">
        <f>_xlfn.MAXIFS(raw!$N$3:$N$202,raw!$P$3:$P$202, GMs!G$1, raw!$R$3:$R$202, "*SF*")</f>
        <v>5.409756097560976</v>
      </c>
      <c r="H47">
        <f>_xlfn.MAXIFS(raw!$N$3:$N$202,raw!$P$3:$P$202, GMs!H$1, raw!$R$3:$R$202, "*SF*")</f>
        <v>0</v>
      </c>
      <c r="I47">
        <f>_xlfn.MAXIFS(raw!$N$3:$N$202,raw!$P$3:$P$202, GMs!I$1, raw!$R$3:$R$202, "*SF*")</f>
        <v>0</v>
      </c>
      <c r="J47">
        <f>_xlfn.MAXIFS(raw!$N$3:$N$202,raw!$P$3:$P$202, GMs!J$1, raw!$R$3:$R$202, "*SF*")</f>
        <v>0</v>
      </c>
      <c r="K47">
        <f>_xlfn.MAXIFS(raw!$N$3:$N$202,raw!$P$3:$P$202, GMs!K$1, raw!$R$3:$R$202, "*SF*")</f>
        <v>0</v>
      </c>
      <c r="L47">
        <f>_xlfn.MAXIFS(raw!$N$3:$N$202,raw!$P$3:$P$202, GMs!L$1, raw!$R$3:$R$202, "*SF*")</f>
        <v>7.618048780487805</v>
      </c>
      <c r="M47">
        <f>_xlfn.MAXIFS(raw!$N$3:$N$202,raw!$P$3:$P$202, GMs!M$1, raw!$R$3:$R$202, "*SF*")</f>
        <v>0</v>
      </c>
      <c r="N47">
        <f>_xlfn.MAXIFS(raw!$N$3:$N$202,raw!$P$3:$P$202, GMs!N$1, raw!$R$3:$R$202, "*SF*")</f>
        <v>0</v>
      </c>
      <c r="O47">
        <f>_xlfn.MAXIFS(raw!$N$3:$N$202,raw!$P$3:$P$202, GMs!O$1, raw!$R$3:$R$202, "*SF*")</f>
        <v>0</v>
      </c>
    </row>
    <row r="48" spans="1:15" x14ac:dyDescent="0.3">
      <c r="A48" t="s">
        <v>1928</v>
      </c>
      <c r="B48" t="s">
        <v>105</v>
      </c>
      <c r="C48">
        <f>_xlfn.MAXIFS(raw!$N$3:$N$202,raw!$P$3:$P$202, GMs!C$1, raw!$R$3:$R$202, "*PF*")</f>
        <v>4.8365853658536597</v>
      </c>
      <c r="D48">
        <f>_xlfn.MAXIFS(raw!$N$3:$N$202,raw!$P$3:$P$202, GMs!D$1, raw!$R$3:$R$202, "*PF*")</f>
        <v>0</v>
      </c>
      <c r="E48">
        <f>_xlfn.MAXIFS(raw!$N$3:$N$202,raw!$P$3:$P$202, GMs!E$1, raw!$R$3:$R$202, "*PF*")</f>
        <v>5.4968292682926823</v>
      </c>
      <c r="F48">
        <f>_xlfn.MAXIFS(raw!$N$3:$N$202,raw!$P$3:$P$202, GMs!F$1, raw!$R$3:$R$202, "*PF*")</f>
        <v>6.7487804878048783</v>
      </c>
      <c r="G48">
        <f>_xlfn.MAXIFS(raw!$N$3:$N$202,raw!$P$3:$P$202, GMs!G$1, raw!$R$3:$R$202, "*PF*")</f>
        <v>0</v>
      </c>
      <c r="H48">
        <f>_xlfn.MAXIFS(raw!$N$3:$N$202,raw!$P$3:$P$202, GMs!H$1, raw!$R$3:$R$202, "*PF*")</f>
        <v>0</v>
      </c>
      <c r="I48">
        <f>_xlfn.MAXIFS(raw!$N$3:$N$202,raw!$P$3:$P$202, GMs!I$1, raw!$R$3:$R$202, "*PF*")</f>
        <v>5.5693902439024399</v>
      </c>
      <c r="J48">
        <f>_xlfn.MAXIFS(raw!$N$3:$N$202,raw!$P$3:$P$202, GMs!J$1, raw!$R$3:$R$202, "*PF*")</f>
        <v>0</v>
      </c>
      <c r="K48">
        <f>_xlfn.MAXIFS(raw!$N$3:$N$202,raw!$P$3:$P$202, GMs!K$1, raw!$R$3:$R$202, "*PF*")</f>
        <v>0</v>
      </c>
      <c r="L48">
        <f>_xlfn.MAXIFS(raw!$N$3:$N$202,raw!$P$3:$P$202, GMs!L$1, raw!$R$3:$R$202, "*PF*")</f>
        <v>7.618048780487805</v>
      </c>
      <c r="M48">
        <f>_xlfn.MAXIFS(raw!$N$3:$N$202,raw!$P$3:$P$202, GMs!M$1, raw!$R$3:$R$202, "*PF*")</f>
        <v>0</v>
      </c>
      <c r="N48">
        <f>_xlfn.MAXIFS(raw!$N$3:$N$202,raw!$P$3:$P$202, GMs!N$1, raw!$R$3:$R$202, "*PF*")</f>
        <v>0</v>
      </c>
      <c r="O48">
        <f>_xlfn.MAXIFS(raw!$N$3:$N$202,raw!$P$3:$P$202, GMs!O$1, raw!$R$3:$R$202, "*PF*")</f>
        <v>0</v>
      </c>
    </row>
    <row r="49" spans="1:15" x14ac:dyDescent="0.3">
      <c r="A49" t="s">
        <v>1928</v>
      </c>
      <c r="B49" t="s">
        <v>8</v>
      </c>
      <c r="C49">
        <f>_xlfn.MAXIFS(raw!$N$3:$N$202,raw!$P$3:$P$202, GMs!C$1, raw!$R$3:$R$202, "*C*")</f>
        <v>5.1975609756097567</v>
      </c>
      <c r="D49">
        <f>_xlfn.MAXIFS(raw!$N$3:$N$202,raw!$P$3:$P$202, GMs!D$1, raw!$R$3:$R$202, "*C*")</f>
        <v>0</v>
      </c>
      <c r="E49">
        <f>_xlfn.MAXIFS(raw!$N$3:$N$202,raw!$P$3:$P$202, GMs!E$1, raw!$R$3:$R$202, "*C*")</f>
        <v>0</v>
      </c>
      <c r="F49">
        <f>_xlfn.MAXIFS(raw!$N$3:$N$202,raw!$P$3:$P$202, GMs!F$1, raw!$R$3:$R$202, "*C*")</f>
        <v>0</v>
      </c>
      <c r="G49">
        <f>_xlfn.MAXIFS(raw!$N$3:$N$202,raw!$P$3:$P$202, GMs!G$1, raw!$R$3:$R$202, "*C*")</f>
        <v>0</v>
      </c>
      <c r="H49">
        <f>_xlfn.MAXIFS(raw!$N$3:$N$202,raw!$P$3:$P$202, GMs!H$1, raw!$R$3:$R$202, "*C*")</f>
        <v>7.3707317073170735</v>
      </c>
      <c r="I49">
        <f>_xlfn.MAXIFS(raw!$N$3:$N$202,raw!$P$3:$P$202, GMs!I$1, raw!$R$3:$R$202, "*C*")</f>
        <v>0</v>
      </c>
      <c r="J49">
        <f>_xlfn.MAXIFS(raw!$N$3:$N$202,raw!$P$3:$P$202, GMs!J$1, raw!$R$3:$R$202, "*C*")</f>
        <v>0</v>
      </c>
      <c r="K49">
        <f>_xlfn.MAXIFS(raw!$N$3:$N$202,raw!$P$3:$P$202, GMs!K$1, raw!$R$3:$R$202, "*C*")</f>
        <v>5.2654471544715449</v>
      </c>
      <c r="L49">
        <f>_xlfn.MAXIFS(raw!$N$3:$N$202,raw!$P$3:$P$202, GMs!L$1, raw!$R$3:$R$202, "*C*")</f>
        <v>0</v>
      </c>
      <c r="M49">
        <f>_xlfn.MAXIFS(raw!$N$3:$N$202,raw!$P$3:$P$202, GMs!M$1, raw!$R$3:$R$202, "*C*")</f>
        <v>0</v>
      </c>
      <c r="N49">
        <f>_xlfn.MAXIFS(raw!$N$3:$N$202,raw!$P$3:$P$202, GMs!N$1, raw!$R$3:$R$202, "*C*")</f>
        <v>0</v>
      </c>
      <c r="O49">
        <f>_xlfn.MAXIFS(raw!$N$3:$N$202,raw!$P$3:$P$202, GMs!O$1, raw!$R$3:$R$202, "*C*")</f>
        <v>12.671585365853657</v>
      </c>
    </row>
    <row r="50" spans="1:15" x14ac:dyDescent="0.3">
      <c r="A50" t="s">
        <v>1928</v>
      </c>
      <c r="B50" t="s">
        <v>610</v>
      </c>
      <c r="C50">
        <f>_xlfn.MAXIFS(raw!$N$3:$N$202,raw!$P$3:$P$202, GMs!C$1, raw!$R$3:$R$202, "*G*")</f>
        <v>5.0336585365853654</v>
      </c>
      <c r="D50">
        <f>_xlfn.MAXIFS(raw!$N$3:$N$202,raw!$P$3:$P$202, GMs!D$1, raw!$R$3:$R$202, "*G*")</f>
        <v>9.0971951219512182</v>
      </c>
      <c r="E50">
        <f>_xlfn.MAXIFS(raw!$N$3:$N$202,raw!$P$3:$P$202, GMs!E$1, raw!$R$3:$R$202, "*G*")</f>
        <v>0</v>
      </c>
      <c r="F50">
        <f>_xlfn.MAXIFS(raw!$N$3:$N$202,raw!$P$3:$P$202, GMs!F$1, raw!$R$3:$R$202, "*G*")</f>
        <v>0</v>
      </c>
      <c r="G50">
        <f>_xlfn.MAXIFS(raw!$N$3:$N$202,raw!$P$3:$P$202, GMs!G$1, raw!$R$3:$R$202, "*G*")</f>
        <v>5.409756097560976</v>
      </c>
      <c r="H50">
        <f>_xlfn.MAXIFS(raw!$N$3:$N$202,raw!$P$3:$P$202, GMs!H$1, raw!$R$3:$R$202, "*G*")</f>
        <v>0</v>
      </c>
      <c r="I50">
        <f>_xlfn.MAXIFS(raw!$N$3:$N$202,raw!$P$3:$P$202, GMs!I$1, raw!$R$3:$R$202, "*G*")</f>
        <v>0</v>
      </c>
      <c r="J50">
        <f>_xlfn.MAXIFS(raw!$N$3:$N$202,raw!$P$3:$P$202, GMs!J$1, raw!$R$3:$R$202, "*G*")</f>
        <v>6.8909756097560955</v>
      </c>
      <c r="K50">
        <f>_xlfn.MAXIFS(raw!$N$3:$N$202,raw!$P$3:$P$202, GMs!K$1, raw!$R$3:$R$202, "*G*")</f>
        <v>0</v>
      </c>
      <c r="L50">
        <f>_xlfn.MAXIFS(raw!$N$3:$N$202,raw!$P$3:$P$202, GMs!L$1, raw!$R$3:$R$202, "*G*")</f>
        <v>0</v>
      </c>
      <c r="M50">
        <f>_xlfn.MAXIFS(raw!$N$3:$N$202,raw!$P$3:$P$202, GMs!M$1, raw!$R$3:$R$202, "*G*")</f>
        <v>8.8895121951219522</v>
      </c>
      <c r="N50">
        <f>_xlfn.MAXIFS(raw!$N$3:$N$202,raw!$P$3:$P$202, GMs!N$1, raw!$R$3:$R$202, "*G*")</f>
        <v>8.2121951219512201</v>
      </c>
      <c r="O50">
        <f>_xlfn.MAXIFS(raw!$N$3:$N$202,raw!$P$3:$P$202, GMs!O$1, raw!$R$3:$R$202, "*G*")</f>
        <v>0</v>
      </c>
    </row>
    <row r="51" spans="1:15" x14ac:dyDescent="0.3">
      <c r="A51" t="s">
        <v>1928</v>
      </c>
      <c r="B51" t="s">
        <v>611</v>
      </c>
      <c r="C51">
        <f>_xlfn.MAXIFS(raw!$N$3:$N$202,raw!$P$3:$P$202, GMs!C$1, raw!$R$3:$R$202, "*F*")</f>
        <v>4.8380487804878038</v>
      </c>
      <c r="D51">
        <f>_xlfn.MAXIFS(raw!$N$3:$N$202,raw!$P$3:$P$202, GMs!D$1, raw!$R$3:$R$202, "*F*")</f>
        <v>0</v>
      </c>
      <c r="E51">
        <f>_xlfn.MAXIFS(raw!$N$3:$N$202,raw!$P$3:$P$202, GMs!E$1, raw!$R$3:$R$202, "*F*")</f>
        <v>5.4968292682926823</v>
      </c>
      <c r="F51">
        <f>_xlfn.MAXIFS(raw!$N$3:$N$202,raw!$P$3:$P$202, GMs!F$1, raw!$R$3:$R$202, "*F*")</f>
        <v>6.7487804878048783</v>
      </c>
      <c r="G51">
        <f>_xlfn.MAXIFS(raw!$N$3:$N$202,raw!$P$3:$P$202, GMs!G$1, raw!$R$3:$R$202, "*F*")</f>
        <v>5.409756097560976</v>
      </c>
      <c r="H51">
        <f>_xlfn.MAXIFS(raw!$N$3:$N$202,raw!$P$3:$P$202, GMs!H$1, raw!$R$3:$R$202, "*F*")</f>
        <v>0</v>
      </c>
      <c r="I51">
        <f>_xlfn.MAXIFS(raw!$N$3:$N$202,raw!$P$3:$P$202, GMs!I$1, raw!$R$3:$R$202, "*F*")</f>
        <v>5.5693902439024399</v>
      </c>
      <c r="J51">
        <f>_xlfn.MAXIFS(raw!$N$3:$N$202,raw!$P$3:$P$202, GMs!J$1, raw!$R$3:$R$202, "*F*")</f>
        <v>0</v>
      </c>
      <c r="K51">
        <f>_xlfn.MAXIFS(raw!$N$3:$N$202,raw!$P$3:$P$202, GMs!K$1, raw!$R$3:$R$202, "*F*")</f>
        <v>0</v>
      </c>
      <c r="L51">
        <f>_xlfn.MAXIFS(raw!$N$3:$N$202,raw!$P$3:$P$202, GMs!L$1, raw!$R$3:$R$202, "*F*")</f>
        <v>7.618048780487805</v>
      </c>
      <c r="M51">
        <f>_xlfn.MAXIFS(raw!$N$3:$N$202,raw!$P$3:$P$202, GMs!M$1, raw!$R$3:$R$202, "*F*")</f>
        <v>0</v>
      </c>
      <c r="N51">
        <f>_xlfn.MAXIFS(raw!$N$3:$N$202,raw!$P$3:$P$202, GMs!N$1, raw!$R$3:$R$202, "*F*")</f>
        <v>0</v>
      </c>
      <c r="O51">
        <f>_xlfn.MAXIFS(raw!$N$3:$N$202,raw!$P$3:$P$202, GMs!O$1, raw!$R$3:$R$202, "*F*")</f>
        <v>0</v>
      </c>
    </row>
    <row r="52" spans="1:15" x14ac:dyDescent="0.3">
      <c r="A52" t="s">
        <v>1928</v>
      </c>
      <c r="B52" t="s">
        <v>612</v>
      </c>
      <c r="C52">
        <f>_xlfn.MAXIFS(raw!$N$3:$N$202,raw!$P$3:$P$202, GMs!C$1, raw!$R$3:$R$202, "*")</f>
        <v>5.1975609756097567</v>
      </c>
      <c r="D52">
        <f>_xlfn.MAXIFS(raw!$N$3:$N$202,raw!$P$3:$P$202, GMs!D$1, raw!$R$3:$R$202, "*")</f>
        <v>9.0971951219512182</v>
      </c>
      <c r="E52">
        <f>_xlfn.MAXIFS(raw!$N$3:$N$202,raw!$P$3:$P$202, GMs!E$1, raw!$R$3:$R$202, "*")</f>
        <v>5.4968292682926823</v>
      </c>
      <c r="F52">
        <f>_xlfn.MAXIFS(raw!$N$3:$N$202,raw!$P$3:$P$202, GMs!F$1, raw!$R$3:$R$202, "*")</f>
        <v>6.7487804878048783</v>
      </c>
      <c r="G52">
        <f>_xlfn.MAXIFS(raw!$N$3:$N$202,raw!$P$3:$P$202, GMs!G$1, raw!$R$3:$R$202, "*")</f>
        <v>5.409756097560976</v>
      </c>
      <c r="H52">
        <f>_xlfn.MAXIFS(raw!$N$3:$N$202,raw!$P$3:$P$202, GMs!H$1, raw!$R$3:$R$202, "*")</f>
        <v>7.3707317073170735</v>
      </c>
      <c r="I52">
        <f>_xlfn.MAXIFS(raw!$N$3:$N$202,raw!$P$3:$P$202, GMs!I$1, raw!$R$3:$R$202, "*")</f>
        <v>5.5693902439024399</v>
      </c>
      <c r="J52">
        <f>_xlfn.MAXIFS(raw!$N$3:$N$202,raw!$P$3:$P$202, GMs!J$1, raw!$R$3:$R$202, "*")</f>
        <v>6.8909756097560955</v>
      </c>
      <c r="K52">
        <f>_xlfn.MAXIFS(raw!$N$3:$N$202,raw!$P$3:$P$202, GMs!K$1, raw!$R$3:$R$202, "*")</f>
        <v>5.2654471544715449</v>
      </c>
      <c r="L52">
        <f>_xlfn.MAXIFS(raw!$N$3:$N$202,raw!$P$3:$P$202, GMs!L$1, raw!$R$3:$R$202, "*")</f>
        <v>7.618048780487805</v>
      </c>
      <c r="M52">
        <f>_xlfn.MAXIFS(raw!$N$3:$N$202,raw!$P$3:$P$202, GMs!M$1, raw!$R$3:$R$202, "*")</f>
        <v>8.8895121951219522</v>
      </c>
      <c r="N52">
        <f>_xlfn.MAXIFS(raw!$N$3:$N$202,raw!$P$3:$P$202, GMs!N$1, raw!$R$3:$R$202, "*")</f>
        <v>8.2121951219512201</v>
      </c>
      <c r="O52">
        <f>_xlfn.MAXIFS(raw!$N$3:$N$202,raw!$P$3:$P$202, GMs!O$1, raw!$R$3:$R$202, "*")</f>
        <v>12.671585365853657</v>
      </c>
    </row>
    <row r="54" spans="1:15" x14ac:dyDescent="0.3">
      <c r="A54" t="s">
        <v>1935</v>
      </c>
      <c r="B54" t="s">
        <v>13</v>
      </c>
      <c r="C54">
        <f>_xlfn.MAXIFS(raw!$N$3:$N$202,raw!$P$3:$P$202, GMs!C$1, raw!$R$3:$R$202, "*PG*")</f>
        <v>5.0336585365853654</v>
      </c>
      <c r="D54">
        <f>_xlfn.MAXIFS(raw!$O$3:$O$202,raw!$P$3:$P$202, GMs!D$1, raw!$R$3:$R$202, "*PG*")</f>
        <v>10.150609756097559</v>
      </c>
      <c r="E54">
        <f>_xlfn.MAXIFS(raw!$O$3:$O$202,raw!$P$3:$P$202, GMs!E$1, raw!$R$3:$R$202, "*PG*")</f>
        <v>0</v>
      </c>
      <c r="F54">
        <f>_xlfn.MAXIFS(raw!$O$3:$O$202,raw!$P$3:$P$202, GMs!F$1, raw!$R$3:$R$202, "*PG*")</f>
        <v>0</v>
      </c>
      <c r="G54">
        <f>_xlfn.MAXIFS(raw!$O$3:$O$202,raw!$P$3:$P$202, GMs!G$1, raw!$R$3:$R$202, "*PG*")</f>
        <v>0</v>
      </c>
      <c r="H54">
        <f>_xlfn.MAXIFS(raw!$O$3:$O$202,raw!$P$3:$P$202, GMs!H$1, raw!$R$3:$R$202, "*PG*")</f>
        <v>0</v>
      </c>
      <c r="I54">
        <f>_xlfn.MAXIFS(raw!$O$3:$O$202,raw!$P$3:$P$202, GMs!I$1, raw!$R$3:$R$202, "*PG*")</f>
        <v>0</v>
      </c>
      <c r="J54">
        <f>_xlfn.MAXIFS(raw!$O$3:$O$202,raw!$P$3:$P$202, GMs!J$1, raw!$R$3:$R$202, "*PG*")</f>
        <v>0</v>
      </c>
      <c r="K54">
        <f>_xlfn.MAXIFS(raw!$O$3:$O$202,raw!$P$3:$P$202, GMs!K$1, raw!$R$3:$R$202, "*PG*")</f>
        <v>0</v>
      </c>
      <c r="L54">
        <f>_xlfn.MAXIFS(raw!$O$3:$O$202,raw!$P$3:$P$202, GMs!L$1, raw!$R$3:$R$202, "*PG*")</f>
        <v>0</v>
      </c>
      <c r="M54">
        <f>_xlfn.MAXIFS(raw!$O$3:$O$202,raw!$P$3:$P$202, GMs!M$1, raw!$R$3:$R$202, "*PG*")</f>
        <v>8.4251626016260168</v>
      </c>
      <c r="N54">
        <f>_xlfn.MAXIFS(raw!$O$3:$O$202,raw!$P$3:$P$202, GMs!N$1, raw!$R$3:$R$202, "*PG*")</f>
        <v>8.8282926829268291</v>
      </c>
      <c r="O54">
        <f>_xlfn.MAXIFS(raw!$O$3:$O$202,raw!$P$3:$P$202, GMs!O$1, raw!$R$3:$R$202, "*PG*")</f>
        <v>0</v>
      </c>
    </row>
    <row r="55" spans="1:15" x14ac:dyDescent="0.3">
      <c r="A55" t="s">
        <v>1935</v>
      </c>
      <c r="B55" t="s">
        <v>91</v>
      </c>
      <c r="C55">
        <f>_xlfn.MAXIFS(raw!$N$3:$N$202,raw!$P$3:$P$202, GMs!C$1, raw!$R$3:$R$202, "*SG*")</f>
        <v>5.0336585365853654</v>
      </c>
      <c r="D55">
        <f>_xlfn.MAXIFS(raw!$O$3:$O$202,raw!$P$3:$P$202, GMs!D$1, raw!$R$3:$R$202, "*SG*")</f>
        <v>0</v>
      </c>
      <c r="E55">
        <f>_xlfn.MAXIFS(raw!$O$3:$O$202,raw!$P$3:$P$202, GMs!E$1, raw!$R$3:$R$202, "*SG*")</f>
        <v>0</v>
      </c>
      <c r="F55">
        <f>_xlfn.MAXIFS(raw!$O$3:$O$202,raw!$P$3:$P$202, GMs!F$1, raw!$R$3:$R$202, "*SG*")</f>
        <v>0</v>
      </c>
      <c r="G55">
        <f>_xlfn.MAXIFS(raw!$O$3:$O$202,raw!$P$3:$P$202, GMs!G$1, raw!$R$3:$R$202, "*SG*")</f>
        <v>5.7799999999999994</v>
      </c>
      <c r="H55">
        <f>_xlfn.MAXIFS(raw!$O$3:$O$202,raw!$P$3:$P$202, GMs!H$1, raw!$R$3:$R$202, "*SG*")</f>
        <v>0</v>
      </c>
      <c r="I55">
        <f>_xlfn.MAXIFS(raw!$O$3:$O$202,raw!$P$3:$P$202, GMs!I$1, raw!$R$3:$R$202, "*SG*")</f>
        <v>0</v>
      </c>
      <c r="J55">
        <f>_xlfn.MAXIFS(raw!$O$3:$O$202,raw!$P$3:$P$202, GMs!J$1, raw!$R$3:$R$202, "*SG*")</f>
        <v>7.2699999999999978</v>
      </c>
      <c r="K55">
        <f>_xlfn.MAXIFS(raw!$O$3:$O$202,raw!$P$3:$P$202, GMs!K$1, raw!$R$3:$R$202, "*SG*")</f>
        <v>0</v>
      </c>
      <c r="L55">
        <f>_xlfn.MAXIFS(raw!$O$3:$O$202,raw!$P$3:$P$202, GMs!L$1, raw!$R$3:$R$202, "*SG*")</f>
        <v>0</v>
      </c>
      <c r="M55">
        <f>_xlfn.MAXIFS(raw!$O$3:$O$202,raw!$P$3:$P$202, GMs!M$1, raw!$R$3:$R$202, "*SG*")</f>
        <v>8.4251626016260168</v>
      </c>
      <c r="N55">
        <f>_xlfn.MAXIFS(raw!$O$3:$O$202,raw!$P$3:$P$202, GMs!N$1, raw!$R$3:$R$202, "*SG*")</f>
        <v>0</v>
      </c>
      <c r="O55">
        <f>_xlfn.MAXIFS(raw!$O$3:$O$202,raw!$P$3:$P$202, GMs!O$1, raw!$R$3:$R$202, "*SG*")</f>
        <v>0</v>
      </c>
    </row>
    <row r="56" spans="1:15" x14ac:dyDescent="0.3">
      <c r="A56" t="s">
        <v>1935</v>
      </c>
      <c r="B56" t="s">
        <v>172</v>
      </c>
      <c r="C56">
        <f>_xlfn.MAXIFS(raw!$N$3:$N$202,raw!$P$3:$P$202, GMs!C$1, raw!$R$3:$R$202, "*SF*")</f>
        <v>4.8380487804878038</v>
      </c>
      <c r="D56">
        <f>_xlfn.MAXIFS(raw!$O$3:$O$202,raw!$P$3:$P$202, GMs!D$1, raw!$R$3:$R$202, "*SF*")</f>
        <v>0</v>
      </c>
      <c r="E56">
        <f>_xlfn.MAXIFS(raw!$O$3:$O$202,raw!$P$3:$P$202, GMs!E$1, raw!$R$3:$R$202, "*SF*")</f>
        <v>0</v>
      </c>
      <c r="F56">
        <f>_xlfn.MAXIFS(raw!$O$3:$O$202,raw!$P$3:$P$202, GMs!F$1, raw!$R$3:$R$202, "*SF*")</f>
        <v>6.8965853658536593</v>
      </c>
      <c r="G56">
        <f>_xlfn.MAXIFS(raw!$O$3:$O$202,raw!$P$3:$P$202, GMs!G$1, raw!$R$3:$R$202, "*SF*")</f>
        <v>5.7799999999999994</v>
      </c>
      <c r="H56">
        <f>_xlfn.MAXIFS(raw!$O$3:$O$202,raw!$P$3:$P$202, GMs!H$1, raw!$R$3:$R$202, "*SF*")</f>
        <v>0</v>
      </c>
      <c r="I56">
        <f>_xlfn.MAXIFS(raw!$O$3:$O$202,raw!$P$3:$P$202, GMs!I$1, raw!$R$3:$R$202, "*SF*")</f>
        <v>0</v>
      </c>
      <c r="J56">
        <f>_xlfn.MAXIFS(raw!$O$3:$O$202,raw!$P$3:$P$202, GMs!J$1, raw!$R$3:$R$202, "*SF*")</f>
        <v>0</v>
      </c>
      <c r="K56">
        <f>_xlfn.MAXIFS(raw!$O$3:$O$202,raw!$P$3:$P$202, GMs!K$1, raw!$R$3:$R$202, "*SF*")</f>
        <v>0</v>
      </c>
      <c r="L56">
        <f>_xlfn.MAXIFS(raw!$O$3:$O$202,raw!$P$3:$P$202, GMs!L$1, raw!$R$3:$R$202, "*SF*")</f>
        <v>6.2302439024390237</v>
      </c>
      <c r="M56">
        <f>_xlfn.MAXIFS(raw!$O$3:$O$202,raw!$P$3:$P$202, GMs!M$1, raw!$R$3:$R$202, "*SF*")</f>
        <v>0</v>
      </c>
      <c r="N56">
        <f>_xlfn.MAXIFS(raw!$O$3:$O$202,raw!$P$3:$P$202, GMs!N$1, raw!$R$3:$R$202, "*SF*")</f>
        <v>0</v>
      </c>
      <c r="O56">
        <f>_xlfn.MAXIFS(raw!$O$3:$O$202,raw!$P$3:$P$202, GMs!O$1, raw!$R$3:$R$202, "*SF*")</f>
        <v>0</v>
      </c>
    </row>
    <row r="57" spans="1:15" x14ac:dyDescent="0.3">
      <c r="A57" t="s">
        <v>1935</v>
      </c>
      <c r="B57" t="s">
        <v>105</v>
      </c>
      <c r="C57">
        <f>_xlfn.MAXIFS(raw!$N$3:$N$202,raw!$P$3:$P$202, GMs!C$1, raw!$R$3:$R$202, "*PF*")</f>
        <v>4.8365853658536597</v>
      </c>
      <c r="D57">
        <f>_xlfn.MAXIFS(raw!$O$3:$O$202,raw!$P$3:$P$202, GMs!D$1, raw!$R$3:$R$202, "*PF*")</f>
        <v>0</v>
      </c>
      <c r="E57">
        <f>_xlfn.MAXIFS(raw!$O$3:$O$202,raw!$P$3:$P$202, GMs!E$1, raw!$R$3:$R$202, "*PF*")</f>
        <v>4.1159349593495929</v>
      </c>
      <c r="F57">
        <f>_xlfn.MAXIFS(raw!$O$3:$O$202,raw!$P$3:$P$202, GMs!F$1, raw!$R$3:$R$202, "*PF*")</f>
        <v>6.8965853658536593</v>
      </c>
      <c r="G57">
        <f>_xlfn.MAXIFS(raw!$O$3:$O$202,raw!$P$3:$P$202, GMs!G$1, raw!$R$3:$R$202, "*PF*")</f>
        <v>0</v>
      </c>
      <c r="H57">
        <f>_xlfn.MAXIFS(raw!$O$3:$O$202,raw!$P$3:$P$202, GMs!H$1, raw!$R$3:$R$202, "*PF*")</f>
        <v>0</v>
      </c>
      <c r="I57">
        <f>_xlfn.MAXIFS(raw!$O$3:$O$202,raw!$P$3:$P$202, GMs!I$1, raw!$R$3:$R$202, "*PF*")</f>
        <v>2.6306097560975608</v>
      </c>
      <c r="J57">
        <f>_xlfn.MAXIFS(raw!$O$3:$O$202,raw!$P$3:$P$202, GMs!J$1, raw!$R$3:$R$202, "*PF*")</f>
        <v>0</v>
      </c>
      <c r="K57">
        <f>_xlfn.MAXIFS(raw!$O$3:$O$202,raw!$P$3:$P$202, GMs!K$1, raw!$R$3:$R$202, "*PF*")</f>
        <v>0</v>
      </c>
      <c r="L57">
        <f>_xlfn.MAXIFS(raw!$O$3:$O$202,raw!$P$3:$P$202, GMs!L$1, raw!$R$3:$R$202, "*PF*")</f>
        <v>6.2302439024390237</v>
      </c>
      <c r="M57">
        <f>_xlfn.MAXIFS(raw!$O$3:$O$202,raw!$P$3:$P$202, GMs!M$1, raw!$R$3:$R$202, "*PF*")</f>
        <v>0</v>
      </c>
      <c r="N57">
        <f>_xlfn.MAXIFS(raw!$O$3:$O$202,raw!$P$3:$P$202, GMs!N$1, raw!$R$3:$R$202, "*PF*")</f>
        <v>0</v>
      </c>
      <c r="O57">
        <f>_xlfn.MAXIFS(raw!$O$3:$O$202,raw!$P$3:$P$202, GMs!O$1, raw!$R$3:$R$202, "*PF*")</f>
        <v>0</v>
      </c>
    </row>
    <row r="58" spans="1:15" x14ac:dyDescent="0.3">
      <c r="A58" t="s">
        <v>1935</v>
      </c>
      <c r="B58" t="s">
        <v>8</v>
      </c>
      <c r="C58">
        <f>_xlfn.MAXIFS(raw!$N$3:$N$202,raw!$P$3:$P$202, GMs!C$1, raw!$R$3:$R$202, "*C*")</f>
        <v>5.1975609756097567</v>
      </c>
      <c r="D58">
        <f>_xlfn.MAXIFS(raw!$O$3:$O$202,raw!$P$3:$P$202, GMs!D$1, raw!$R$3:$R$202, "*C*")</f>
        <v>0</v>
      </c>
      <c r="E58">
        <f>_xlfn.MAXIFS(raw!$O$3:$O$202,raw!$P$3:$P$202, GMs!E$1, raw!$R$3:$R$202, "*C*")</f>
        <v>0</v>
      </c>
      <c r="F58">
        <f>_xlfn.MAXIFS(raw!$O$3:$O$202,raw!$P$3:$P$202, GMs!F$1, raw!$R$3:$R$202, "*C*")</f>
        <v>0</v>
      </c>
      <c r="G58">
        <f>_xlfn.MAXIFS(raw!$O$3:$O$202,raw!$P$3:$P$202, GMs!G$1, raw!$R$3:$R$202, "*C*")</f>
        <v>0</v>
      </c>
      <c r="H58">
        <f>_xlfn.MAXIFS(raw!$O$3:$O$202,raw!$P$3:$P$202, GMs!H$1, raw!$R$3:$R$202, "*C*")</f>
        <v>5.7822764227642276</v>
      </c>
      <c r="I58">
        <f>_xlfn.MAXIFS(raw!$O$3:$O$202,raw!$P$3:$P$202, GMs!I$1, raw!$R$3:$R$202, "*C*")</f>
        <v>0</v>
      </c>
      <c r="J58">
        <f>_xlfn.MAXIFS(raw!$O$3:$O$202,raw!$P$3:$P$202, GMs!J$1, raw!$R$3:$R$202, "*C*")</f>
        <v>0</v>
      </c>
      <c r="K58">
        <f>_xlfn.MAXIFS(raw!$O$3:$O$202,raw!$P$3:$P$202, GMs!K$1, raw!$R$3:$R$202, "*C*")</f>
        <v>3.7319105691056915</v>
      </c>
      <c r="L58">
        <f>_xlfn.MAXIFS(raw!$O$3:$O$202,raw!$P$3:$P$202, GMs!L$1, raw!$R$3:$R$202, "*C*")</f>
        <v>0</v>
      </c>
      <c r="M58">
        <f>_xlfn.MAXIFS(raw!$O$3:$O$202,raw!$P$3:$P$202, GMs!M$1, raw!$R$3:$R$202, "*C*")</f>
        <v>0</v>
      </c>
      <c r="N58">
        <f>_xlfn.MAXIFS(raw!$O$3:$O$202,raw!$P$3:$P$202, GMs!N$1, raw!$R$3:$R$202, "*C*")</f>
        <v>0</v>
      </c>
      <c r="O58">
        <f>_xlfn.MAXIFS(raw!$O$3:$O$202,raw!$P$3:$P$202, GMs!O$1, raw!$R$3:$R$202, "*C*")</f>
        <v>12.270934959349592</v>
      </c>
    </row>
    <row r="59" spans="1:15" x14ac:dyDescent="0.3">
      <c r="A59" t="s">
        <v>1935</v>
      </c>
      <c r="B59" t="s">
        <v>610</v>
      </c>
      <c r="C59">
        <f>_xlfn.MAXIFS(raw!$N$3:$N$202,raw!$P$3:$P$202, GMs!C$1, raw!$R$3:$R$202, "*G*")</f>
        <v>5.0336585365853654</v>
      </c>
      <c r="D59">
        <f>_xlfn.MAXIFS(raw!$O$3:$O$202,raw!$P$3:$P$202, GMs!D$1, raw!$R$3:$R$202, "*G*")</f>
        <v>10.150609756097559</v>
      </c>
      <c r="E59">
        <f>_xlfn.MAXIFS(raw!$O$3:$O$202,raw!$P$3:$P$202, GMs!E$1, raw!$R$3:$R$202, "*G*")</f>
        <v>0</v>
      </c>
      <c r="F59">
        <f>_xlfn.MAXIFS(raw!$O$3:$O$202,raw!$P$3:$P$202, GMs!F$1, raw!$R$3:$R$202, "*G*")</f>
        <v>0</v>
      </c>
      <c r="G59">
        <f>_xlfn.MAXIFS(raw!$O$3:$O$202,raw!$P$3:$P$202, GMs!G$1, raw!$R$3:$R$202, "*G*")</f>
        <v>5.7799999999999994</v>
      </c>
      <c r="H59">
        <f>_xlfn.MAXIFS(raw!$O$3:$O$202,raw!$P$3:$P$202, GMs!H$1, raw!$R$3:$R$202, "*G*")</f>
        <v>0</v>
      </c>
      <c r="I59">
        <f>_xlfn.MAXIFS(raw!$O$3:$O$202,raw!$P$3:$P$202, GMs!I$1, raw!$R$3:$R$202, "*G*")</f>
        <v>0</v>
      </c>
      <c r="J59">
        <f>_xlfn.MAXIFS(raw!$O$3:$O$202,raw!$P$3:$P$202, GMs!J$1, raw!$R$3:$R$202, "*G*")</f>
        <v>7.2699999999999978</v>
      </c>
      <c r="K59">
        <f>_xlfn.MAXIFS(raw!$O$3:$O$202,raw!$P$3:$P$202, GMs!K$1, raw!$R$3:$R$202, "*G*")</f>
        <v>0</v>
      </c>
      <c r="L59">
        <f>_xlfn.MAXIFS(raw!$O$3:$O$202,raw!$P$3:$P$202, GMs!L$1, raw!$R$3:$R$202, "*G*")</f>
        <v>0</v>
      </c>
      <c r="M59">
        <f>_xlfn.MAXIFS(raw!$O$3:$O$202,raw!$P$3:$P$202, GMs!M$1, raw!$R$3:$R$202, "*G*")</f>
        <v>8.4251626016260168</v>
      </c>
      <c r="N59">
        <f>_xlfn.MAXIFS(raw!$O$3:$O$202,raw!$P$3:$P$202, GMs!N$1, raw!$R$3:$R$202, "*G*")</f>
        <v>8.8282926829268291</v>
      </c>
      <c r="O59">
        <f>_xlfn.MAXIFS(raw!$O$3:$O$202,raw!$P$3:$P$202, GMs!O$1, raw!$R$3:$R$202, "*G*")</f>
        <v>0</v>
      </c>
    </row>
    <row r="60" spans="1:15" x14ac:dyDescent="0.3">
      <c r="A60" t="s">
        <v>1935</v>
      </c>
      <c r="B60" t="s">
        <v>611</v>
      </c>
      <c r="C60">
        <f>_xlfn.MAXIFS(raw!$N$3:$N$202,raw!$P$3:$P$202, GMs!C$1, raw!$R$3:$R$202, "*F*")</f>
        <v>4.8380487804878038</v>
      </c>
      <c r="D60">
        <f>_xlfn.MAXIFS(raw!$O$3:$O$202,raw!$P$3:$P$202, GMs!D$1, raw!$R$3:$R$202, "*F*")</f>
        <v>0</v>
      </c>
      <c r="E60">
        <f>_xlfn.MAXIFS(raw!$O$3:$O$202,raw!$P$3:$P$202, GMs!E$1, raw!$R$3:$R$202, "*F*")</f>
        <v>4.1159349593495929</v>
      </c>
      <c r="F60">
        <f>_xlfn.MAXIFS(raw!$O$3:$O$202,raw!$P$3:$P$202, GMs!F$1, raw!$R$3:$R$202, "*F*")</f>
        <v>6.8965853658536593</v>
      </c>
      <c r="G60">
        <f>_xlfn.MAXIFS(raw!$O$3:$O$202,raw!$P$3:$P$202, GMs!G$1, raw!$R$3:$R$202, "*F*")</f>
        <v>5.7799999999999994</v>
      </c>
      <c r="H60">
        <f>_xlfn.MAXIFS(raw!$O$3:$O$202,raw!$P$3:$P$202, GMs!H$1, raw!$R$3:$R$202, "*F*")</f>
        <v>0</v>
      </c>
      <c r="I60">
        <f>_xlfn.MAXIFS(raw!$O$3:$O$202,raw!$P$3:$P$202, GMs!I$1, raw!$R$3:$R$202, "*F*")</f>
        <v>2.6306097560975608</v>
      </c>
      <c r="J60">
        <f>_xlfn.MAXIFS(raw!$O$3:$O$202,raw!$P$3:$P$202, GMs!J$1, raw!$R$3:$R$202, "*F*")</f>
        <v>0</v>
      </c>
      <c r="K60">
        <f>_xlfn.MAXIFS(raw!$O$3:$O$202,raw!$P$3:$P$202, GMs!K$1, raw!$R$3:$R$202, "*F*")</f>
        <v>0</v>
      </c>
      <c r="L60">
        <f>_xlfn.MAXIFS(raw!$O$3:$O$202,raw!$P$3:$P$202, GMs!L$1, raw!$R$3:$R$202, "*F*")</f>
        <v>6.2302439024390237</v>
      </c>
      <c r="M60">
        <f>_xlfn.MAXIFS(raw!$O$3:$O$202,raw!$P$3:$P$202, GMs!M$1, raw!$R$3:$R$202, "*F*")</f>
        <v>0</v>
      </c>
      <c r="N60">
        <f>_xlfn.MAXIFS(raw!$O$3:$O$202,raw!$P$3:$P$202, GMs!N$1, raw!$R$3:$R$202, "*F*")</f>
        <v>0</v>
      </c>
      <c r="O60">
        <f>_xlfn.MAXIFS(raw!$O$3:$O$202,raw!$P$3:$P$202, GMs!O$1, raw!$R$3:$R$202, "*F*")</f>
        <v>0</v>
      </c>
    </row>
    <row r="61" spans="1:15" x14ac:dyDescent="0.3">
      <c r="A61" t="s">
        <v>1935</v>
      </c>
      <c r="B61" t="s">
        <v>612</v>
      </c>
      <c r="C61">
        <f>_xlfn.MAXIFS(raw!$N$3:$N$202,raw!$P$3:$P$202, GMs!C$1, raw!$R$3:$R$202, "*")</f>
        <v>5.1975609756097567</v>
      </c>
      <c r="D61">
        <f>_xlfn.MAXIFS(raw!$O$3:$O$202,raw!$P$3:$P$202, GMs!D$1, raw!$R$3:$R$202, "*")</f>
        <v>10.150609756097559</v>
      </c>
      <c r="E61">
        <f>_xlfn.MAXIFS(raw!$O$3:$O$202,raw!$P$3:$P$202, GMs!E$1, raw!$R$3:$R$202, "*")</f>
        <v>4.1159349593495929</v>
      </c>
      <c r="F61">
        <f>_xlfn.MAXIFS(raw!$O$3:$O$202,raw!$P$3:$P$202, GMs!F$1, raw!$R$3:$R$202, "*")</f>
        <v>6.8965853658536593</v>
      </c>
      <c r="G61">
        <f>_xlfn.MAXIFS(raw!$O$3:$O$202,raw!$P$3:$P$202, GMs!G$1, raw!$R$3:$R$202, "*")</f>
        <v>5.7799999999999994</v>
      </c>
      <c r="H61">
        <f>_xlfn.MAXIFS(raw!$O$3:$O$202,raw!$P$3:$P$202, GMs!H$1, raw!$R$3:$R$202, "*")</f>
        <v>5.7822764227642276</v>
      </c>
      <c r="I61">
        <f>_xlfn.MAXIFS(raw!$O$3:$O$202,raw!$P$3:$P$202, GMs!I$1, raw!$R$3:$R$202, "*")</f>
        <v>2.6306097560975608</v>
      </c>
      <c r="J61">
        <f>_xlfn.MAXIFS(raw!$O$3:$O$202,raw!$P$3:$P$202, GMs!J$1, raw!$R$3:$R$202, "*")</f>
        <v>7.2699999999999978</v>
      </c>
      <c r="K61">
        <f>_xlfn.MAXIFS(raw!$O$3:$O$202,raw!$P$3:$P$202, GMs!K$1, raw!$R$3:$R$202, "*")</f>
        <v>3.7319105691056915</v>
      </c>
      <c r="L61">
        <f>_xlfn.MAXIFS(raw!$O$3:$O$202,raw!$P$3:$P$202, GMs!L$1, raw!$R$3:$R$202, "*")</f>
        <v>6.2302439024390237</v>
      </c>
      <c r="M61">
        <f>_xlfn.MAXIFS(raw!$O$3:$O$202,raw!$P$3:$P$202, GMs!M$1, raw!$R$3:$R$202, "*")</f>
        <v>8.4251626016260168</v>
      </c>
      <c r="N61">
        <f>_xlfn.MAXIFS(raw!$O$3:$O$202,raw!$P$3:$P$202, GMs!N$1, raw!$R$3:$R$202, "*")</f>
        <v>8.8282926829268291</v>
      </c>
      <c r="O61">
        <f>_xlfn.MAXIFS(raw!$O$3:$O$202,raw!$P$3:$P$202, GMs!O$1, raw!$R$3:$R$202, "*")</f>
        <v>12.270934959349592</v>
      </c>
    </row>
  </sheetData>
  <conditionalFormatting sqref="D36:M43">
    <cfRule type="colorScale" priority="18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:M52">
    <cfRule type="colorScale" priority="18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14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:M61">
    <cfRule type="colorScale" priority="13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O3">
    <cfRule type="colorScale" priority="103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8:M8">
    <cfRule type="colorScale" priority="10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O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6:O43">
    <cfRule type="colorScale" priority="9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5:O52">
    <cfRule type="colorScale" priority="9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0:O10">
    <cfRule type="colorScale" priority="9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4:O61">
    <cfRule type="colorScale" priority="9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O3">
    <cfRule type="colorScale" priority="85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8:O8">
    <cfRule type="colorScale" priority="8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O11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O12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1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O21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1:O21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M34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O34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4:O34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O13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O14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O15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O16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M18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O1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O17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9:M1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O19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M22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O22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2:O2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M2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O23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3:O23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M24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O24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:O24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M25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O25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O25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M26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O26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6:O26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M27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O27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7:O27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M28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O28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8:O28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M29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O29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9:O29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M30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O30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0:O30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M31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O31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:O31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M3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O3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2:O3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M33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O33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3:O33">
    <cfRule type="colorScale" priority="18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M35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O35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5:O35">
    <cfRule type="colorScale" priority="19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7:O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7:O7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O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:O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O5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O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M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O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:O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O205"/>
  <sheetViews>
    <sheetView tabSelected="1" topLeftCell="A2" workbookViewId="0">
      <selection activeCell="D4" sqref="D4"/>
    </sheetView>
  </sheetViews>
  <sheetFormatPr defaultRowHeight="14.4" x14ac:dyDescent="0.3"/>
  <cols>
    <col min="1" max="3" width="4.21875" customWidth="1"/>
    <col min="4" max="4" width="3.88671875" customWidth="1"/>
    <col min="5" max="5" width="4.21875" customWidth="1"/>
    <col min="6" max="6" width="18.77734375" customWidth="1"/>
    <col min="7" max="20" width="4.88671875" customWidth="1"/>
    <col min="21" max="27" width="5.109375" customWidth="1"/>
    <col min="28" max="28" width="6.21875" customWidth="1"/>
    <col min="29" max="29" width="5.109375" customWidth="1"/>
    <col min="30" max="34" width="8.109375" customWidth="1"/>
    <col min="35" max="37" width="5.109375" customWidth="1"/>
    <col min="38" max="40" width="7" customWidth="1"/>
  </cols>
  <sheetData>
    <row r="2" spans="1:41" x14ac:dyDescent="0.3">
      <c r="A2" t="s">
        <v>2358</v>
      </c>
      <c r="B2" t="s">
        <v>2357</v>
      </c>
      <c r="C2" t="s">
        <v>2356</v>
      </c>
      <c r="D2" t="s">
        <v>204</v>
      </c>
      <c r="E2" t="s">
        <v>205</v>
      </c>
      <c r="F2" t="str" cm="1">
        <f t="array" ref="F2:W179">_xlfn._xlws.SORT(raw!A2:R179, 15, -1,FALSE)</f>
        <v>PLAYER</v>
      </c>
      <c r="G2" t="str">
        <v>zFG%</v>
      </c>
      <c r="H2" t="str">
        <v>zFT%</v>
      </c>
      <c r="I2" t="str">
        <v>z3PM</v>
      </c>
      <c r="J2" t="str">
        <v>zPTS</v>
      </c>
      <c r="K2" t="str">
        <v>zREB</v>
      </c>
      <c r="L2" t="str">
        <v>zAST</v>
      </c>
      <c r="M2" t="str">
        <v>zSTL</v>
      </c>
      <c r="N2" t="str">
        <v>zBLK</v>
      </c>
      <c r="O2" t="str">
        <v>zTO</v>
      </c>
      <c r="P2" t="str">
        <v>PFT</v>
      </c>
      <c r="Q2" t="str">
        <v>PTO</v>
      </c>
      <c r="R2" t="str">
        <v>PAst</v>
      </c>
      <c r="S2" t="str">
        <v>Normal</v>
      </c>
      <c r="T2" t="str">
        <v>Punt</v>
      </c>
      <c r="U2" t="str">
        <v>GM</v>
      </c>
      <c r="V2" t="str">
        <v>$pent</v>
      </c>
      <c r="W2" t="str">
        <v>POS</v>
      </c>
      <c r="AD2" t="s">
        <v>1925</v>
      </c>
      <c r="AE2" t="s">
        <v>1926</v>
      </c>
      <c r="AF2" t="s">
        <v>1924</v>
      </c>
      <c r="AG2" t="s">
        <v>917</v>
      </c>
      <c r="AH2" t="s">
        <v>1923</v>
      </c>
    </row>
    <row r="3" spans="1:41" x14ac:dyDescent="0.3">
      <c r="A3">
        <f>2400 * AD3/AK$7</f>
        <v>55.972673362816302</v>
      </c>
      <c r="B3">
        <f>2400 * AE3/AL$7</f>
        <v>60.641269530443125</v>
      </c>
      <c r="C3">
        <f>2400 * AF3/AM$7</f>
        <v>57.399050921385843</v>
      </c>
      <c r="D3">
        <f>2400 * AG3/AN$7</f>
        <v>64.277982051412991</v>
      </c>
      <c r="E3">
        <f>2400 * AH3/AO$7</f>
        <v>63.334886014476403</v>
      </c>
      <c r="F3" t="str">
        <v>Nikola Jokic</v>
      </c>
      <c r="G3">
        <v>3.8260162601626018</v>
      </c>
      <c r="H3">
        <v>2.2524390243902439</v>
      </c>
      <c r="I3">
        <v>-0.41483739837398376</v>
      </c>
      <c r="J3">
        <v>2.1780894308943091</v>
      </c>
      <c r="K3">
        <v>2.4442276422764229</v>
      </c>
      <c r="L3">
        <v>2.6837398373983739</v>
      </c>
      <c r="M3">
        <v>1.1356097560975609</v>
      </c>
      <c r="N3">
        <v>0.40065040650406508</v>
      </c>
      <c r="O3">
        <v>-1.8343495934959351</v>
      </c>
      <c r="P3">
        <v>10.419146341463415</v>
      </c>
      <c r="Q3">
        <v>14.505934959349592</v>
      </c>
      <c r="R3">
        <v>9.9878455284552832</v>
      </c>
      <c r="S3">
        <v>12.671585365853657</v>
      </c>
      <c r="T3">
        <v>12.270934959349592</v>
      </c>
      <c r="U3" t="str">
        <v>mark</v>
      </c>
      <c r="V3">
        <v>72</v>
      </c>
      <c r="W3" t="str">
        <v xml:space="preserve"> C</v>
      </c>
      <c r="AD3">
        <f>P3 - sorted!T$158</f>
        <v>12.49979674796748</v>
      </c>
      <c r="AE3">
        <f>Q3 - sorted!U$158</f>
        <v>16.931544715447153</v>
      </c>
      <c r="AF3">
        <f>R3 - sorted!V$158</f>
        <v>11.822235772357722</v>
      </c>
      <c r="AG3">
        <f>S3 - sorted!W$158</f>
        <v>14.564024390243901</v>
      </c>
      <c r="AH3">
        <f>T3 - sorted!X$158</f>
        <v>14.377601626016258</v>
      </c>
    </row>
    <row r="4" spans="1:41" x14ac:dyDescent="0.3">
      <c r="A4">
        <f t="shared" ref="A4:A67" si="0">2400 * AD4/AK$7</f>
        <v>34.485916386539614</v>
      </c>
      <c r="B4">
        <f t="shared" ref="B4:E67" si="1">2400 * AE4/AL$7</f>
        <v>48.508676991908189</v>
      </c>
      <c r="C4">
        <f t="shared" si="1"/>
        <v>45.922280157053144</v>
      </c>
      <c r="D4">
        <f t="shared" si="1"/>
        <v>48.502494055374349</v>
      </c>
      <c r="E4">
        <f t="shared" si="1"/>
        <v>53.994624783521829</v>
      </c>
      <c r="F4" t="str">
        <v>Stephen Curry</v>
      </c>
      <c r="G4">
        <v>0.52012195121951221</v>
      </c>
      <c r="H4">
        <v>3.476463414634146</v>
      </c>
      <c r="I4">
        <v>3.406219512195122</v>
      </c>
      <c r="J4">
        <v>2.5060975609756095</v>
      </c>
      <c r="K4">
        <v>0.10048780487804881</v>
      </c>
      <c r="L4">
        <v>1.4731707317073168</v>
      </c>
      <c r="M4">
        <v>0.68926829268292678</v>
      </c>
      <c r="N4">
        <v>-1.0534146341463415</v>
      </c>
      <c r="O4">
        <v>-2.0212195121951222</v>
      </c>
      <c r="P4">
        <v>5.6207317073170717</v>
      </c>
      <c r="Q4">
        <v>11.11841463414634</v>
      </c>
      <c r="R4">
        <v>7.6240243902439007</v>
      </c>
      <c r="S4">
        <v>9.0971951219512182</v>
      </c>
      <c r="T4">
        <v>10.150609756097559</v>
      </c>
      <c r="U4" t="str">
        <v>rob</v>
      </c>
      <c r="V4">
        <v>61.247810647466885</v>
      </c>
      <c r="W4" t="str">
        <v xml:space="preserve"> PG</v>
      </c>
      <c r="AD4">
        <f>P4 - sorted!T$158</f>
        <v>7.7013821138211362</v>
      </c>
      <c r="AE4">
        <f>Q4 - sorted!U$158</f>
        <v>13.544024390243901</v>
      </c>
      <c r="AF4">
        <f>R4 - sorted!V$158</f>
        <v>9.4584146341463402</v>
      </c>
      <c r="AG4">
        <f>S4 - sorted!W$158</f>
        <v>10.989634146341462</v>
      </c>
      <c r="AH4">
        <f>T4 - sorted!X$158</f>
        <v>12.257276422764225</v>
      </c>
    </row>
    <row r="5" spans="1:41" x14ac:dyDescent="0.3">
      <c r="A5">
        <f t="shared" si="0"/>
        <v>26.086056274991389</v>
      </c>
      <c r="B5">
        <f t="shared" si="1"/>
        <v>43.643439392635131</v>
      </c>
      <c r="C5">
        <f t="shared" si="1"/>
        <v>37.518678740466356</v>
      </c>
      <c r="D5">
        <f t="shared" si="1"/>
        <v>44.596567191257932</v>
      </c>
      <c r="E5">
        <f t="shared" si="1"/>
        <v>48.169675443381486</v>
      </c>
      <c r="F5" t="str">
        <v>Damian Lillard</v>
      </c>
      <c r="G5">
        <v>-0.42292682926829267</v>
      </c>
      <c r="H5">
        <v>4.4673170731707312</v>
      </c>
      <c r="I5">
        <v>2.3917073170731706</v>
      </c>
      <c r="J5">
        <v>2.161463414634146</v>
      </c>
      <c r="K5">
        <v>-0.42195121951219511</v>
      </c>
      <c r="L5">
        <v>2.3190243902439023</v>
      </c>
      <c r="M5">
        <v>-0.11853658536585365</v>
      </c>
      <c r="N5">
        <v>-0.61609756097560964</v>
      </c>
      <c r="O5">
        <v>-1.5478048780487803</v>
      </c>
      <c r="P5">
        <v>3.7448780487804871</v>
      </c>
      <c r="Q5">
        <v>9.76</v>
      </c>
      <c r="R5">
        <v>5.8931707317073174</v>
      </c>
      <c r="S5">
        <v>8.2121951219512201</v>
      </c>
      <c r="T5">
        <v>8.8282926829268291</v>
      </c>
      <c r="U5" t="str">
        <v>andy</v>
      </c>
      <c r="V5">
        <v>55.386738997552449</v>
      </c>
      <c r="W5" t="str">
        <v xml:space="preserve"> PG</v>
      </c>
      <c r="AD5">
        <f>P5 - sorted!T$158</f>
        <v>5.8255284552845517</v>
      </c>
      <c r="AE5">
        <f>Q5 - sorted!U$158</f>
        <v>12.185609756097561</v>
      </c>
      <c r="AF5">
        <f>R5 - sorted!V$158</f>
        <v>7.7275609756097561</v>
      </c>
      <c r="AG5">
        <f>S5 - sorted!W$158</f>
        <v>10.104634146341464</v>
      </c>
      <c r="AH5">
        <f>T5 - sorted!X$158</f>
        <v>10.934959349593495</v>
      </c>
    </row>
    <row r="6" spans="1:41" x14ac:dyDescent="0.3">
      <c r="A6">
        <f t="shared" si="0"/>
        <v>37.686513195393104</v>
      </c>
      <c r="B6">
        <f t="shared" si="1"/>
        <v>50.06155798762434</v>
      </c>
      <c r="C6">
        <f t="shared" si="1"/>
        <v>32.799880594216468</v>
      </c>
      <c r="D6">
        <f t="shared" si="1"/>
        <v>47.585890300435643</v>
      </c>
      <c r="E6">
        <f t="shared" si="1"/>
        <v>46.393843951292219</v>
      </c>
      <c r="F6" t="str">
        <v>James Harden</v>
      </c>
      <c r="G6">
        <v>0.20170731707317074</v>
      </c>
      <c r="H6">
        <v>2.5540243902439026</v>
      </c>
      <c r="I6">
        <v>1.0359756097560975</v>
      </c>
      <c r="J6">
        <v>1.5132520325203251</v>
      </c>
      <c r="K6">
        <v>1.1657723577235772</v>
      </c>
      <c r="L6">
        <v>3.9682520325203257</v>
      </c>
      <c r="M6">
        <v>0.64865853658536587</v>
      </c>
      <c r="N6">
        <v>0.46434959349593502</v>
      </c>
      <c r="O6">
        <v>-2.6624796747967481</v>
      </c>
      <c r="P6">
        <v>6.3354878048780501</v>
      </c>
      <c r="Q6">
        <v>11.5519918699187</v>
      </c>
      <c r="R6">
        <v>4.9212601626016257</v>
      </c>
      <c r="S6">
        <v>8.8895121951219522</v>
      </c>
      <c r="T6">
        <v>8.4251626016260168</v>
      </c>
      <c r="U6" t="str">
        <v>ii</v>
      </c>
      <c r="V6">
        <v>59.872393116833813</v>
      </c>
      <c r="W6" t="str">
        <v xml:space="preserve"> SG, PG</v>
      </c>
      <c r="AD6">
        <f>P6 - sorted!T$158</f>
        <v>8.4161382113821155</v>
      </c>
      <c r="AE6">
        <f>Q6 - sorted!U$158</f>
        <v>13.977601626016261</v>
      </c>
      <c r="AF6">
        <f>R6 - sorted!V$158</f>
        <v>6.7556504065040643</v>
      </c>
      <c r="AG6">
        <f>S6 - sorted!W$158</f>
        <v>10.781951219512196</v>
      </c>
      <c r="AH6">
        <f>T6 - sorted!X$158</f>
        <v>10.531829268292682</v>
      </c>
      <c r="AK6" t="s">
        <v>1933</v>
      </c>
      <c r="AL6" t="s">
        <v>1934</v>
      </c>
      <c r="AM6" t="s">
        <v>1932</v>
      </c>
      <c r="AN6" t="s">
        <v>1931</v>
      </c>
      <c r="AO6" t="s">
        <v>1930</v>
      </c>
    </row>
    <row r="7" spans="1:41" x14ac:dyDescent="0.3">
      <c r="A7">
        <f t="shared" si="0"/>
        <v>25.771512039895061</v>
      </c>
      <c r="B7">
        <f t="shared" si="1"/>
        <v>39.502811648572944</v>
      </c>
      <c r="C7">
        <f t="shared" si="1"/>
        <v>35.023591276963444</v>
      </c>
      <c r="D7">
        <f t="shared" si="1"/>
        <v>38.765395681565579</v>
      </c>
      <c r="E7">
        <f t="shared" si="1"/>
        <v>41.305228088561464</v>
      </c>
      <c r="F7" t="str">
        <v>Bradley Beal</v>
      </c>
      <c r="G7">
        <v>0.1251219512195122</v>
      </c>
      <c r="H7">
        <v>3.2163414634146341</v>
      </c>
      <c r="I7">
        <v>0.89170731707317075</v>
      </c>
      <c r="J7">
        <v>2.7084146341463415</v>
      </c>
      <c r="K7">
        <v>-0.20780487804878045</v>
      </c>
      <c r="L7">
        <v>1.5117073170731705</v>
      </c>
      <c r="M7">
        <v>0.73743902439024378</v>
      </c>
      <c r="N7">
        <v>-0.37902439024390244</v>
      </c>
      <c r="O7">
        <v>-1.7129268292682926</v>
      </c>
      <c r="P7">
        <v>3.6746341463414636</v>
      </c>
      <c r="Q7">
        <v>8.6039024390243881</v>
      </c>
      <c r="R7">
        <v>5.3792682926829265</v>
      </c>
      <c r="S7">
        <v>6.8909756097560955</v>
      </c>
      <c r="T7">
        <v>7.2699999999999978</v>
      </c>
      <c r="U7" t="str">
        <v>cock</v>
      </c>
      <c r="V7">
        <v>46.636725182591299</v>
      </c>
      <c r="W7" t="str">
        <v xml:space="preserve"> SG</v>
      </c>
      <c r="AD7">
        <f>P7 - sorted!T$158</f>
        <v>5.7552845528455281</v>
      </c>
      <c r="AE7">
        <f>Q7 - sorted!U$158</f>
        <v>11.029512195121949</v>
      </c>
      <c r="AF7">
        <f>R7 - sorted!V$158</f>
        <v>7.2136585365853652</v>
      </c>
      <c r="AG7">
        <f>S7 - sorted!W$158</f>
        <v>8.7834146341463395</v>
      </c>
      <c r="AH7">
        <f>T7 - sorted!X$158</f>
        <v>9.3766666666666652</v>
      </c>
      <c r="AK7">
        <f>SUM(sorted!T3:T158) - sorted!T158*156</f>
        <v>535.96711382113813</v>
      </c>
      <c r="AL7">
        <f>SUM(sorted!U3:U158) - sorted!U158*156</f>
        <v>670.09987804878051</v>
      </c>
      <c r="AM7">
        <f>SUM(sorted!V3:V158) - sorted!V158*156</f>
        <v>494.31768292682921</v>
      </c>
      <c r="AN7">
        <f>SUM(sorted!W3:W158) - sorted!W158*156</f>
        <v>543.78898373983714</v>
      </c>
      <c r="AO7">
        <f>SUM(sorted!X3:X158) - sorted!X158*156</f>
        <v>544.82207317073176</v>
      </c>
    </row>
    <row r="8" spans="1:41" x14ac:dyDescent="0.3">
      <c r="A8">
        <f t="shared" si="0"/>
        <v>30.62947300416063</v>
      </c>
      <c r="B8">
        <f t="shared" si="1"/>
        <v>37.493646287530126</v>
      </c>
      <c r="C8">
        <f t="shared" si="1"/>
        <v>37.187105655615468</v>
      </c>
      <c r="D8">
        <f t="shared" si="1"/>
        <v>38.137820826451929</v>
      </c>
      <c r="E8">
        <f t="shared" si="1"/>
        <v>39.66029634646889</v>
      </c>
      <c r="F8" t="str">
        <v>Jayson Tatum</v>
      </c>
      <c r="G8">
        <v>0.1429268292682927</v>
      </c>
      <c r="H8">
        <v>1.9892682926829268</v>
      </c>
      <c r="I8">
        <v>1.357560975609756</v>
      </c>
      <c r="J8">
        <v>2.0443902439024391</v>
      </c>
      <c r="K8">
        <v>0.95365853658536592</v>
      </c>
      <c r="L8">
        <v>0.92390243902439029</v>
      </c>
      <c r="M8">
        <v>0.77902439024390246</v>
      </c>
      <c r="N8">
        <v>-0.14780487804878048</v>
      </c>
      <c r="O8">
        <v>-1.2941463414634145</v>
      </c>
      <c r="P8">
        <v>4.7595121951219515</v>
      </c>
      <c r="Q8">
        <v>8.0429268292682927</v>
      </c>
      <c r="R8">
        <v>5.8248780487804881</v>
      </c>
      <c r="S8">
        <v>6.7487804878048783</v>
      </c>
      <c r="T8">
        <v>6.8965853658536593</v>
      </c>
      <c r="U8" t="str">
        <v>death</v>
      </c>
      <c r="V8">
        <v>45.695012416462028</v>
      </c>
      <c r="W8" t="str">
        <v xml:space="preserve"> PF, SF</v>
      </c>
      <c r="AD8">
        <f>P8 - sorted!T$158</f>
        <v>6.840162601626016</v>
      </c>
      <c r="AE8">
        <f>Q8 - sorted!U$158</f>
        <v>10.468536585365854</v>
      </c>
      <c r="AF8">
        <f>R8 - sorted!V$158</f>
        <v>7.6592682926829267</v>
      </c>
      <c r="AG8">
        <f>S8 - sorted!W$158</f>
        <v>8.6412195121951214</v>
      </c>
      <c r="AH8">
        <f>T8 - sorted!X$158</f>
        <v>9.0032520325203258</v>
      </c>
    </row>
    <row r="9" spans="1:41" x14ac:dyDescent="0.3">
      <c r="A9">
        <f t="shared" si="0"/>
        <v>30.686265713275251</v>
      </c>
      <c r="B9">
        <f t="shared" si="1"/>
        <v>42.809490176109534</v>
      </c>
      <c r="C9">
        <f t="shared" si="1"/>
        <v>41.068089667822491</v>
      </c>
      <c r="D9">
        <f t="shared" si="1"/>
        <v>41.974316167146696</v>
      </c>
      <c r="E9">
        <f t="shared" si="1"/>
        <v>36.724990324655103</v>
      </c>
      <c r="F9" t="str">
        <v>Kevin Durant</v>
      </c>
      <c r="G9">
        <v>2.18390243902439</v>
      </c>
      <c r="H9">
        <v>2.8458536585365852</v>
      </c>
      <c r="I9">
        <v>0.47756097560975602</v>
      </c>
      <c r="J9">
        <v>1.7143089430894309</v>
      </c>
      <c r="K9">
        <v>0.65317073170731699</v>
      </c>
      <c r="L9">
        <v>0.99382113821138196</v>
      </c>
      <c r="M9">
        <v>-0.72926829268292681</v>
      </c>
      <c r="N9">
        <v>1.3878048780487808</v>
      </c>
      <c r="O9">
        <v>-1.9091056910569106</v>
      </c>
      <c r="P9">
        <v>4.7721951219512198</v>
      </c>
      <c r="Q9">
        <v>9.5271544715447156</v>
      </c>
      <c r="R9">
        <v>6.6242276422764226</v>
      </c>
      <c r="S9">
        <v>7.618048780487805</v>
      </c>
      <c r="T9">
        <v>6.2302439024390237</v>
      </c>
      <c r="U9" t="str">
        <v>other</v>
      </c>
      <c r="V9">
        <v>51.451898005629737</v>
      </c>
      <c r="W9" t="str">
        <v xml:space="preserve"> SF, PF</v>
      </c>
      <c r="AD9">
        <f>P9 - sorted!T$158</f>
        <v>6.8528455284552843</v>
      </c>
      <c r="AE9">
        <f>Q9 - sorted!U$158</f>
        <v>11.952764227642277</v>
      </c>
      <c r="AF9">
        <f>R9 - sorted!V$158</f>
        <v>8.4586178861788621</v>
      </c>
      <c r="AG9">
        <f>S9 - sorted!W$158</f>
        <v>9.5104878048780499</v>
      </c>
      <c r="AH9">
        <f>T9 - sorted!X$158</f>
        <v>8.3369105691056902</v>
      </c>
    </row>
    <row r="10" spans="1:41" x14ac:dyDescent="0.3">
      <c r="A10">
        <f t="shared" si="0"/>
        <v>33.52298872238476</v>
      </c>
      <c r="B10">
        <f t="shared" si="1"/>
        <v>41.516635943786319</v>
      </c>
      <c r="C10">
        <f t="shared" si="1"/>
        <v>40.797304981860933</v>
      </c>
      <c r="D10">
        <f t="shared" si="1"/>
        <v>40.882788031494485</v>
      </c>
      <c r="E10">
        <f t="shared" si="1"/>
        <v>34.751645256305423</v>
      </c>
      <c r="F10" t="str">
        <v>Karl-Anthony Towns</v>
      </c>
      <c r="G10">
        <v>0.7876422764227643</v>
      </c>
      <c r="H10">
        <v>1.9650406504065039</v>
      </c>
      <c r="I10">
        <v>0.65235772357723576</v>
      </c>
      <c r="J10">
        <v>1.5856910569105691</v>
      </c>
      <c r="K10">
        <v>2.1741463414634148</v>
      </c>
      <c r="L10">
        <v>0.80227642276422761</v>
      </c>
      <c r="M10">
        <v>-0.38943089430894312</v>
      </c>
      <c r="N10">
        <v>1.5884552845528455</v>
      </c>
      <c r="O10">
        <v>-1.7954471544715445</v>
      </c>
      <c r="P10">
        <v>5.4056910569105705</v>
      </c>
      <c r="Q10">
        <v>9.1661788617886177</v>
      </c>
      <c r="R10">
        <v>6.5684552845528454</v>
      </c>
      <c r="S10">
        <v>7.3707317073170735</v>
      </c>
      <c r="T10">
        <v>5.7822764227642276</v>
      </c>
      <c r="U10" t="str">
        <v>weed</v>
      </c>
      <c r="V10">
        <v>49.813996213425462</v>
      </c>
      <c r="W10" t="str">
        <v xml:space="preserve"> C</v>
      </c>
      <c r="AD10">
        <f>P10 - sorted!T$158</f>
        <v>7.486341463414635</v>
      </c>
      <c r="AE10">
        <f>Q10 - sorted!U$158</f>
        <v>11.591788617886179</v>
      </c>
      <c r="AF10">
        <f>R10 - sorted!V$158</f>
        <v>8.4028455284552841</v>
      </c>
      <c r="AG10">
        <f>S10 - sorted!W$158</f>
        <v>9.2631707317073175</v>
      </c>
      <c r="AH10">
        <f>T10 - sorted!X$158</f>
        <v>7.8889430894308941</v>
      </c>
    </row>
    <row r="11" spans="1:41" x14ac:dyDescent="0.3">
      <c r="A11">
        <f t="shared" si="0"/>
        <v>25.142423569702395</v>
      </c>
      <c r="B11">
        <f t="shared" si="1"/>
        <v>35.562226890458085</v>
      </c>
      <c r="C11">
        <f t="shared" si="1"/>
        <v>28.915541378174648</v>
      </c>
      <c r="D11">
        <f t="shared" si="1"/>
        <v>32.228067902654452</v>
      </c>
      <c r="E11">
        <f t="shared" si="1"/>
        <v>34.741617368480775</v>
      </c>
      <c r="F11" t="str">
        <v>Paul George</v>
      </c>
      <c r="G11">
        <v>-8.8292682926829277E-2</v>
      </c>
      <c r="H11">
        <v>1.8756097560975611</v>
      </c>
      <c r="I11">
        <v>1.8682113821138211</v>
      </c>
      <c r="J11">
        <v>1.6829268292682926</v>
      </c>
      <c r="K11">
        <v>0.66967479674796748</v>
      </c>
      <c r="L11">
        <v>1.2885365853658537</v>
      </c>
      <c r="M11">
        <v>0.57723577235772361</v>
      </c>
      <c r="N11">
        <v>-0.37024390243902439</v>
      </c>
      <c r="O11">
        <v>-2.0939024390243905</v>
      </c>
      <c r="P11">
        <v>3.5341463414634147</v>
      </c>
      <c r="Q11">
        <v>7.5036585365853661</v>
      </c>
      <c r="R11">
        <v>4.1212195121951218</v>
      </c>
      <c r="S11">
        <v>5.409756097560976</v>
      </c>
      <c r="T11">
        <v>5.7799999999999994</v>
      </c>
      <c r="U11" t="str">
        <v>choi</v>
      </c>
      <c r="V11">
        <v>36.827082594764285</v>
      </c>
      <c r="W11" t="str">
        <v xml:space="preserve"> SF, SG</v>
      </c>
      <c r="AD11">
        <f>P11 - sorted!T$158</f>
        <v>5.6147967479674792</v>
      </c>
      <c r="AE11">
        <f>Q11 - sorted!U$158</f>
        <v>9.9292682926829272</v>
      </c>
      <c r="AF11">
        <f>R11 - sorted!V$158</f>
        <v>5.9556097560975605</v>
      </c>
      <c r="AG11">
        <f>S11 - sorted!W$158</f>
        <v>7.30219512195122</v>
      </c>
      <c r="AH11">
        <f>T11 - sorted!X$158</f>
        <v>7.8866666666666658</v>
      </c>
    </row>
    <row r="12" spans="1:41" x14ac:dyDescent="0.3">
      <c r="A12">
        <f t="shared" si="0"/>
        <v>19.045944679745016</v>
      </c>
      <c r="B12">
        <f t="shared" si="1"/>
        <v>27.394824106126151</v>
      </c>
      <c r="C12">
        <f t="shared" si="1"/>
        <v>29.013039654315325</v>
      </c>
      <c r="D12">
        <f t="shared" si="1"/>
        <v>29.704850989470234</v>
      </c>
      <c r="E12">
        <f t="shared" si="1"/>
        <v>33.526094108593512</v>
      </c>
      <c r="F12" t="str">
        <v>Jimmy Butler</v>
      </c>
      <c r="G12">
        <v>0.81642276422764226</v>
      </c>
      <c r="H12">
        <v>2.6653658536585367</v>
      </c>
      <c r="I12">
        <v>-1.3430894308943089</v>
      </c>
      <c r="J12">
        <v>0.93333333333333335</v>
      </c>
      <c r="K12">
        <v>6.3577235772357715E-2</v>
      </c>
      <c r="L12">
        <v>0.69674796747967482</v>
      </c>
      <c r="M12">
        <v>2.0569105691056908</v>
      </c>
      <c r="N12">
        <v>-0.66601626016260163</v>
      </c>
      <c r="O12">
        <v>-0.38520325203252043</v>
      </c>
      <c r="P12">
        <v>2.172682926829268</v>
      </c>
      <c r="Q12">
        <v>5.2232520325203247</v>
      </c>
      <c r="R12">
        <v>4.1413008130081295</v>
      </c>
      <c r="S12">
        <v>4.8380487804878038</v>
      </c>
      <c r="T12">
        <v>5.5040650406504055</v>
      </c>
      <c r="U12" t="str">
        <v>_______</v>
      </c>
      <c r="V12">
        <v>33.040848077084945</v>
      </c>
      <c r="W12" t="str">
        <v xml:space="preserve"> SF, SG</v>
      </c>
      <c r="AD12">
        <f>P12 - sorted!T$158</f>
        <v>4.2533333333333321</v>
      </c>
      <c r="AE12">
        <f>Q12 - sorted!U$158</f>
        <v>7.6488617886178858</v>
      </c>
      <c r="AF12">
        <f>R12 - sorted!V$158</f>
        <v>5.9756910569105681</v>
      </c>
      <c r="AG12">
        <f>S12 - sorted!W$158</f>
        <v>6.7304878048780479</v>
      </c>
      <c r="AH12">
        <f>T12 - sorted!X$158</f>
        <v>7.6107317073170719</v>
      </c>
    </row>
    <row r="13" spans="1:41" x14ac:dyDescent="0.3">
      <c r="A13">
        <f t="shared" si="0"/>
        <v>12.495124116870718</v>
      </c>
      <c r="B13">
        <f t="shared" si="1"/>
        <v>34.192791427706716</v>
      </c>
      <c r="C13">
        <f t="shared" si="1"/>
        <v>12.102022867194377</v>
      </c>
      <c r="D13">
        <f t="shared" si="1"/>
        <v>26.894937501537139</v>
      </c>
      <c r="E13">
        <f t="shared" si="1"/>
        <v>31.343954090180709</v>
      </c>
      <c r="F13" t="str">
        <v>Trae Young</v>
      </c>
      <c r="G13">
        <v>-0.81227642276422762</v>
      </c>
      <c r="H13">
        <v>3.4916260162601627</v>
      </c>
      <c r="I13">
        <v>0.76878048780487807</v>
      </c>
      <c r="J13">
        <v>1.7224390243902441</v>
      </c>
      <c r="K13">
        <v>-0.48967479674796749</v>
      </c>
      <c r="L13">
        <v>3.5431707317073173</v>
      </c>
      <c r="M13">
        <v>-0.29544715447154474</v>
      </c>
      <c r="N13">
        <v>-0.80731707317073176</v>
      </c>
      <c r="O13">
        <v>-2.9199186991869914</v>
      </c>
      <c r="P13">
        <v>0.70975609756097557</v>
      </c>
      <c r="Q13">
        <v>7.1213008130081299</v>
      </c>
      <c r="R13">
        <v>0.65821138211382202</v>
      </c>
      <c r="S13">
        <v>4.201382113821138</v>
      </c>
      <c r="T13">
        <v>5.0086991869918709</v>
      </c>
      <c r="U13" t="str">
        <v>_______</v>
      </c>
      <c r="V13">
        <v>28.824408585056112</v>
      </c>
      <c r="W13" t="str">
        <v xml:space="preserve"> PG</v>
      </c>
      <c r="AD13">
        <f>P13 - sorted!T$158</f>
        <v>2.7904065040650403</v>
      </c>
      <c r="AE13">
        <f>Q13 - sorted!U$158</f>
        <v>9.546910569105691</v>
      </c>
      <c r="AF13">
        <f>R13 - sorted!V$158</f>
        <v>2.4926016260162607</v>
      </c>
      <c r="AG13">
        <f>S13 - sorted!W$158</f>
        <v>6.093821138211382</v>
      </c>
      <c r="AH13">
        <f>T13 - sorted!X$158</f>
        <v>7.1153658536585374</v>
      </c>
    </row>
    <row r="14" spans="1:41" x14ac:dyDescent="0.3">
      <c r="A14">
        <f t="shared" si="0"/>
        <v>21.795294290216663</v>
      </c>
      <c r="B14">
        <f t="shared" si="1"/>
        <v>26.089157804833974</v>
      </c>
      <c r="C14">
        <f t="shared" si="1"/>
        <v>15.691696240568119</v>
      </c>
      <c r="D14">
        <f t="shared" si="1"/>
        <v>27.291432764487734</v>
      </c>
      <c r="E14">
        <f t="shared" si="1"/>
        <v>31.032731428765846</v>
      </c>
      <c r="F14" t="str">
        <v>Chris Paul</v>
      </c>
      <c r="G14">
        <v>0.60536585365853668</v>
      </c>
      <c r="H14">
        <v>1.5045528455284554</v>
      </c>
      <c r="I14">
        <v>-0.3069918699186992</v>
      </c>
      <c r="J14">
        <v>0.2426016260162602</v>
      </c>
      <c r="K14">
        <v>-0.33934959349593496</v>
      </c>
      <c r="L14">
        <v>2.8936585365853662</v>
      </c>
      <c r="M14">
        <v>0.90569105691056917</v>
      </c>
      <c r="N14">
        <v>-0.64682926829268284</v>
      </c>
      <c r="O14">
        <v>-0.56747967479674788</v>
      </c>
      <c r="P14">
        <v>2.7866666666666671</v>
      </c>
      <c r="Q14">
        <v>4.8586991869918705</v>
      </c>
      <c r="R14">
        <v>1.3975609756097567</v>
      </c>
      <c r="S14">
        <v>4.2912195121951227</v>
      </c>
      <c r="T14">
        <v>4.9380487804878053</v>
      </c>
      <c r="U14" t="str">
        <v>_______</v>
      </c>
      <c r="V14">
        <v>29.419372911284171</v>
      </c>
      <c r="W14" t="str">
        <v xml:space="preserve"> PG</v>
      </c>
      <c r="AD14">
        <f>P14 - sorted!T$158</f>
        <v>4.8673170731707316</v>
      </c>
      <c r="AE14">
        <f>Q14 - sorted!U$158</f>
        <v>7.2843089430894317</v>
      </c>
      <c r="AF14">
        <f>R14 - sorted!V$158</f>
        <v>3.2319512195121956</v>
      </c>
      <c r="AG14">
        <f>S14 - sorted!W$158</f>
        <v>6.1836585365853667</v>
      </c>
      <c r="AH14">
        <f>T14 - sorted!X$158</f>
        <v>7.0447154471544717</v>
      </c>
    </row>
    <row r="15" spans="1:41" x14ac:dyDescent="0.3">
      <c r="A15">
        <f t="shared" si="0"/>
        <v>24.58214165093705</v>
      </c>
      <c r="B15">
        <f t="shared" si="1"/>
        <v>26.777806511916044</v>
      </c>
      <c r="C15">
        <f t="shared" si="1"/>
        <v>25.908884012330375</v>
      </c>
      <c r="D15">
        <f t="shared" si="1"/>
        <v>30.568170086899304</v>
      </c>
      <c r="E15">
        <f t="shared" si="1"/>
        <v>30.725448294710667</v>
      </c>
      <c r="F15" t="str">
        <v>Fred VanVleet</v>
      </c>
      <c r="G15">
        <v>-1.9753658536585363</v>
      </c>
      <c r="H15">
        <v>1.6246341463414633</v>
      </c>
      <c r="I15">
        <v>1.6536585365853658</v>
      </c>
      <c r="J15">
        <v>0.84243902439024398</v>
      </c>
      <c r="K15">
        <v>-0.55195121951219506</v>
      </c>
      <c r="L15">
        <v>1.5317073170731708</v>
      </c>
      <c r="M15">
        <v>1.7604878048780488</v>
      </c>
      <c r="N15">
        <v>0.16536585365853657</v>
      </c>
      <c r="O15">
        <v>-1.7317073170731695E-2</v>
      </c>
      <c r="P15">
        <v>3.4090243902439021</v>
      </c>
      <c r="Q15">
        <v>5.0509756097560974</v>
      </c>
      <c r="R15">
        <v>3.5019512195121951</v>
      </c>
      <c r="S15">
        <v>5.0336585365853654</v>
      </c>
      <c r="T15">
        <v>4.8682926829268292</v>
      </c>
      <c r="U15" t="str">
        <v>_______</v>
      </c>
      <c r="V15">
        <v>34.336308863424044</v>
      </c>
      <c r="W15" t="str">
        <v xml:space="preserve"> SG, PG</v>
      </c>
      <c r="AD15">
        <f>P15 - sorted!T$158</f>
        <v>5.4896747967479662</v>
      </c>
      <c r="AE15">
        <f>Q15 - sorted!U$158</f>
        <v>7.4765853658536585</v>
      </c>
      <c r="AF15">
        <f>R15 - sorted!V$158</f>
        <v>5.3363414634146338</v>
      </c>
      <c r="AG15">
        <f>S15 - sorted!W$158</f>
        <v>6.9260975609756095</v>
      </c>
      <c r="AH15">
        <f>T15 - sorted!X$158</f>
        <v>6.9749593495934956</v>
      </c>
    </row>
    <row r="16" spans="1:41" x14ac:dyDescent="0.3">
      <c r="A16">
        <f t="shared" si="0"/>
        <v>22.611325427911602</v>
      </c>
      <c r="B16">
        <f t="shared" si="1"/>
        <v>27.987236704248129</v>
      </c>
      <c r="C16">
        <f t="shared" si="1"/>
        <v>24.829495202181874</v>
      </c>
      <c r="D16">
        <f t="shared" si="1"/>
        <v>27.811361846854616</v>
      </c>
      <c r="E16">
        <f t="shared" si="1"/>
        <v>30.107300638091512</v>
      </c>
      <c r="F16" t="str">
        <v>Kyrie Irving</v>
      </c>
      <c r="G16">
        <v>1.0419512195121954</v>
      </c>
      <c r="H16">
        <v>1.4401219512195123</v>
      </c>
      <c r="I16">
        <v>0.86313008130081292</v>
      </c>
      <c r="J16">
        <v>1.2657317073170731</v>
      </c>
      <c r="K16">
        <v>-0.68361788617886177</v>
      </c>
      <c r="L16">
        <v>1.129390243902439</v>
      </c>
      <c r="M16">
        <v>0.65089430894308953</v>
      </c>
      <c r="N16">
        <v>-0.31894308943089428</v>
      </c>
      <c r="O16">
        <v>-0.97963414634146362</v>
      </c>
      <c r="P16">
        <v>2.9689024390243901</v>
      </c>
      <c r="Q16">
        <v>5.3886585365853659</v>
      </c>
      <c r="R16">
        <v>3.279634146341464</v>
      </c>
      <c r="S16">
        <v>4.4090243902439026</v>
      </c>
      <c r="T16">
        <v>4.7279674796747972</v>
      </c>
      <c r="U16" t="str">
        <v>_______</v>
      </c>
      <c r="V16">
        <v>30.199556901061943</v>
      </c>
      <c r="W16" t="str">
        <v xml:space="preserve"> PG, SG</v>
      </c>
      <c r="AD16">
        <f>P16 - sorted!T$158</f>
        <v>5.0495528455284546</v>
      </c>
      <c r="AE16">
        <f>Q16 - sorted!U$158</f>
        <v>7.814268292682927</v>
      </c>
      <c r="AF16">
        <f>R16 - sorted!V$158</f>
        <v>5.1140243902439027</v>
      </c>
      <c r="AG16">
        <f>S16 - sorted!W$158</f>
        <v>6.3014634146341466</v>
      </c>
      <c r="AH16">
        <f>T16 - sorted!X$158</f>
        <v>6.8346341463414637</v>
      </c>
    </row>
    <row r="17" spans="1:34" x14ac:dyDescent="0.3">
      <c r="A17">
        <f t="shared" si="0"/>
        <v>29.318872024592579</v>
      </c>
      <c r="B17">
        <f t="shared" si="1"/>
        <v>27.919536567082559</v>
      </c>
      <c r="C17">
        <f t="shared" si="1"/>
        <v>34.013477557757</v>
      </c>
      <c r="D17">
        <f t="shared" si="1"/>
        <v>31.29154967975758</v>
      </c>
      <c r="E17">
        <f t="shared" si="1"/>
        <v>29.689710737965246</v>
      </c>
      <c r="F17" t="str">
        <v>Nikola Vucevic</v>
      </c>
      <c r="G17">
        <v>0.29902439024390243</v>
      </c>
      <c r="H17">
        <v>0.73073170731707315</v>
      </c>
      <c r="I17">
        <v>0.33317073170731704</v>
      </c>
      <c r="J17">
        <v>1.0492682926829269</v>
      </c>
      <c r="K17">
        <v>2.4560975609756097</v>
      </c>
      <c r="L17">
        <v>2.6341463414634156E-2</v>
      </c>
      <c r="M17">
        <v>-8.9268292682926825E-2</v>
      </c>
      <c r="N17">
        <v>0.56439024390243908</v>
      </c>
      <c r="O17">
        <v>-0.17219512195121953</v>
      </c>
      <c r="P17">
        <v>4.4668292682926829</v>
      </c>
      <c r="Q17">
        <v>5.3697560975609759</v>
      </c>
      <c r="R17">
        <v>5.1712195121951217</v>
      </c>
      <c r="S17">
        <v>5.1975609756097567</v>
      </c>
      <c r="T17">
        <v>4.6331707317073176</v>
      </c>
      <c r="U17" t="str">
        <v>_______</v>
      </c>
      <c r="V17">
        <v>35.421782240506168</v>
      </c>
      <c r="W17" t="str">
        <v xml:space="preserve"> C</v>
      </c>
      <c r="AD17">
        <f>P17 - sorted!T$158</f>
        <v>6.5474796747967474</v>
      </c>
      <c r="AE17">
        <f>Q17 - sorted!U$158</f>
        <v>7.7953658536585371</v>
      </c>
      <c r="AF17">
        <f>R17 - sorted!V$158</f>
        <v>7.0056097560975603</v>
      </c>
      <c r="AG17">
        <f>S17 - sorted!W$158</f>
        <v>7.0900000000000007</v>
      </c>
      <c r="AH17">
        <f>T17 - sorted!X$158</f>
        <v>6.7398373983739841</v>
      </c>
    </row>
    <row r="18" spans="1:34" x14ac:dyDescent="0.3">
      <c r="A18">
        <f t="shared" si="0"/>
        <v>16.934784935157492</v>
      </c>
      <c r="B18">
        <f t="shared" si="1"/>
        <v>24.312211193853702</v>
      </c>
      <c r="C18">
        <f t="shared" si="1"/>
        <v>18.365793696904209</v>
      </c>
      <c r="D18">
        <f t="shared" si="1"/>
        <v>22.630370804552747</v>
      </c>
      <c r="E18">
        <f t="shared" si="1"/>
        <v>28.119271876855748</v>
      </c>
      <c r="F18" t="str">
        <v>Khris Middleton</v>
      </c>
      <c r="G18">
        <v>0.366869918699187</v>
      </c>
      <c r="H18">
        <v>1.5339024390243903</v>
      </c>
      <c r="I18">
        <v>0.46276422764227643</v>
      </c>
      <c r="J18">
        <v>0.95947154471544738</v>
      </c>
      <c r="K18">
        <v>0.33024390243902446</v>
      </c>
      <c r="L18">
        <v>1.2867886178861789</v>
      </c>
      <c r="M18">
        <v>0.46406504065040655</v>
      </c>
      <c r="N18">
        <v>-1.0415447154471544</v>
      </c>
      <c r="O18">
        <v>-1.1274390243902439</v>
      </c>
      <c r="P18">
        <v>1.7012195121951226</v>
      </c>
      <c r="Q18">
        <v>4.3625609756097568</v>
      </c>
      <c r="R18">
        <v>1.9483333333333335</v>
      </c>
      <c r="S18">
        <v>3.2351219512195128</v>
      </c>
      <c r="T18">
        <v>4.2766666666666673</v>
      </c>
      <c r="U18" t="str">
        <v>_______</v>
      </c>
      <c r="V18">
        <v>22.42517689526391</v>
      </c>
      <c r="W18" t="str">
        <v xml:space="preserve"> SF, SG</v>
      </c>
      <c r="AD18">
        <f>P18 - sorted!T$158</f>
        <v>3.7818699186991873</v>
      </c>
      <c r="AE18">
        <f>Q18 - sorted!U$158</f>
        <v>6.7881707317073179</v>
      </c>
      <c r="AF18">
        <f>R18 - sorted!V$158</f>
        <v>3.7827235772357723</v>
      </c>
      <c r="AG18">
        <f>S18 - sorted!W$158</f>
        <v>5.1275609756097573</v>
      </c>
      <c r="AH18">
        <f>T18 - sorted!X$158</f>
        <v>6.3833333333333337</v>
      </c>
    </row>
    <row r="19" spans="1:34" x14ac:dyDescent="0.3">
      <c r="A19">
        <f t="shared" si="0"/>
        <v>32.900999340831412</v>
      </c>
      <c r="B19">
        <f t="shared" si="1"/>
        <v>35.064303300982246</v>
      </c>
      <c r="C19">
        <f t="shared" si="1"/>
        <v>13.978963365368125</v>
      </c>
      <c r="D19">
        <f t="shared" si="1"/>
        <v>26.532350657001782</v>
      </c>
      <c r="E19">
        <f t="shared" si="1"/>
        <v>28.03367669149538</v>
      </c>
      <c r="F19" t="str">
        <v>Luka Doncic</v>
      </c>
      <c r="G19">
        <v>0.59032520325203253</v>
      </c>
      <c r="H19">
        <v>-1.1475609756097562</v>
      </c>
      <c r="I19">
        <v>1.2788617886178861</v>
      </c>
      <c r="J19">
        <v>2.1933333333333329</v>
      </c>
      <c r="K19">
        <v>1.2434959349593495</v>
      </c>
      <c r="L19">
        <v>3.0744308943089433</v>
      </c>
      <c r="M19">
        <v>0.26975609756097557</v>
      </c>
      <c r="N19">
        <v>-0.13800813008130083</v>
      </c>
      <c r="O19">
        <v>-3.2454065040650408</v>
      </c>
      <c r="P19">
        <v>5.2667886178861778</v>
      </c>
      <c r="Q19">
        <v>7.3646341463414631</v>
      </c>
      <c r="R19">
        <v>1.0447967479674785</v>
      </c>
      <c r="S19">
        <v>4.1192276422764227</v>
      </c>
      <c r="T19">
        <v>4.2572357723577223</v>
      </c>
      <c r="U19" t="str">
        <v>_______</v>
      </c>
      <c r="V19">
        <v>28.280325823378785</v>
      </c>
      <c r="W19" t="str">
        <v xml:space="preserve"> PG</v>
      </c>
      <c r="AD19">
        <f>P19 - sorted!T$158</f>
        <v>7.3474390243902423</v>
      </c>
      <c r="AE19">
        <f>Q19 - sorted!U$158</f>
        <v>9.7902439024390233</v>
      </c>
      <c r="AF19">
        <f>R19 - sorted!V$158</f>
        <v>2.8791869918699176</v>
      </c>
      <c r="AG19">
        <f>S19 - sorted!W$158</f>
        <v>6.0116666666666667</v>
      </c>
      <c r="AH19">
        <f>T19 - sorted!X$158</f>
        <v>6.3639024390243888</v>
      </c>
    </row>
    <row r="20" spans="1:34" x14ac:dyDescent="0.3">
      <c r="A20">
        <f t="shared" si="0"/>
        <v>50.876073803521052</v>
      </c>
      <c r="B20">
        <f t="shared" si="1"/>
        <v>35.735481004924814</v>
      </c>
      <c r="C20">
        <f t="shared" si="1"/>
        <v>28.070030011804889</v>
      </c>
      <c r="D20">
        <f t="shared" si="1"/>
        <v>32.612363311360404</v>
      </c>
      <c r="E20">
        <f t="shared" si="1"/>
        <v>27.411231368665664</v>
      </c>
      <c r="F20" t="str">
        <v>Giannis Antetokounmpo</v>
      </c>
      <c r="G20">
        <v>3.8590243902439023</v>
      </c>
      <c r="H20">
        <v>-3.7841463414634151</v>
      </c>
      <c r="I20">
        <v>-0.67626016260162602</v>
      </c>
      <c r="J20">
        <v>2.1279674796747967</v>
      </c>
      <c r="K20">
        <v>2.3627642276422764</v>
      </c>
      <c r="L20">
        <v>1.5497560975609757</v>
      </c>
      <c r="M20">
        <v>0.73203252032520327</v>
      </c>
      <c r="N20">
        <v>1.3808943089430894</v>
      </c>
      <c r="O20">
        <v>-2.0552032520325203</v>
      </c>
      <c r="P20">
        <v>9.2809756097560978</v>
      </c>
      <c r="Q20">
        <v>7.552032520325203</v>
      </c>
      <c r="R20">
        <v>3.9470731707317066</v>
      </c>
      <c r="S20">
        <v>5.4968292682926823</v>
      </c>
      <c r="T20">
        <v>4.1159349593495929</v>
      </c>
      <c r="U20" t="str">
        <v>rain</v>
      </c>
      <c r="V20">
        <v>37.403740326339161</v>
      </c>
      <c r="W20" t="str">
        <v xml:space="preserve"> PF</v>
      </c>
      <c r="AD20">
        <f>P20 - sorted!T$158</f>
        <v>11.361626016260162</v>
      </c>
      <c r="AE20">
        <f>Q20 - sorted!U$158</f>
        <v>9.9776422764227632</v>
      </c>
      <c r="AF20">
        <f>R20 - sorted!V$158</f>
        <v>5.7814634146341453</v>
      </c>
      <c r="AG20">
        <f>S20 - sorted!W$158</f>
        <v>7.3892682926829263</v>
      </c>
      <c r="AH20">
        <f>T20 - sorted!X$158</f>
        <v>6.2226016260162593</v>
      </c>
    </row>
    <row r="21" spans="1:34" x14ac:dyDescent="0.3">
      <c r="A21">
        <f t="shared" si="0"/>
        <v>27.422869274150802</v>
      </c>
      <c r="B21">
        <f t="shared" si="1"/>
        <v>25.298886096157123</v>
      </c>
      <c r="C21">
        <f t="shared" si="1"/>
        <v>20.815289861240114</v>
      </c>
      <c r="D21">
        <f t="shared" si="1"/>
        <v>26.190575328530795</v>
      </c>
      <c r="E21">
        <f t="shared" si="1"/>
        <v>27.060255294803106</v>
      </c>
      <c r="F21" t="str">
        <v>Jrue Holiday</v>
      </c>
      <c r="G21">
        <v>1.0466666666666666</v>
      </c>
      <c r="H21">
        <v>-1.6260162601626016E-3</v>
      </c>
      <c r="I21">
        <v>0.10552845528455287</v>
      </c>
      <c r="J21">
        <v>0.49203252032520317</v>
      </c>
      <c r="K21">
        <v>-0.32975609756097563</v>
      </c>
      <c r="L21">
        <v>1.5889430894308945</v>
      </c>
      <c r="M21">
        <v>1.7307317073170729</v>
      </c>
      <c r="N21">
        <v>5.5284552845528551E-3</v>
      </c>
      <c r="O21">
        <v>-0.59626016260162595</v>
      </c>
      <c r="P21">
        <v>4.0434146341463411</v>
      </c>
      <c r="Q21">
        <v>4.6380487804878046</v>
      </c>
      <c r="R21">
        <v>2.4528455284552839</v>
      </c>
      <c r="S21">
        <v>4.0417886178861782</v>
      </c>
      <c r="T21">
        <v>4.036260162601625</v>
      </c>
      <c r="U21" t="str">
        <v>_______</v>
      </c>
      <c r="V21">
        <v>27.767471958462746</v>
      </c>
      <c r="W21" t="str">
        <v xml:space="preserve"> PG, SG</v>
      </c>
      <c r="AD21">
        <f>P21 - sorted!T$158</f>
        <v>6.1240650406504056</v>
      </c>
      <c r="AE21">
        <f>Q21 - sorted!U$158</f>
        <v>7.0636585365853657</v>
      </c>
      <c r="AF21">
        <f>R21 - sorted!V$158</f>
        <v>4.2872357723577226</v>
      </c>
      <c r="AG21">
        <f>S21 - sorted!W$158</f>
        <v>5.9342276422764222</v>
      </c>
      <c r="AH21">
        <f>T21 - sorted!X$158</f>
        <v>6.1429268292682915</v>
      </c>
    </row>
    <row r="22" spans="1:34" x14ac:dyDescent="0.3">
      <c r="A22">
        <f t="shared" si="0"/>
        <v>23.460485645923399</v>
      </c>
      <c r="B22">
        <f t="shared" si="1"/>
        <v>25.147325143921933</v>
      </c>
      <c r="C22">
        <f t="shared" si="1"/>
        <v>29.356454635053741</v>
      </c>
      <c r="D22">
        <f t="shared" si="1"/>
        <v>28.333264435055185</v>
      </c>
      <c r="E22">
        <f t="shared" si="1"/>
        <v>27.006534467171086</v>
      </c>
      <c r="F22" t="str">
        <v>Tobias Harris</v>
      </c>
      <c r="G22">
        <v>1.4161382113821137</v>
      </c>
      <c r="H22">
        <v>1.3687398373983739</v>
      </c>
      <c r="I22">
        <v>-0.46020325203252033</v>
      </c>
      <c r="J22">
        <v>0.84288617886178863</v>
      </c>
      <c r="K22">
        <v>0.67028455284552846</v>
      </c>
      <c r="L22">
        <v>0.31524390243902434</v>
      </c>
      <c r="M22">
        <v>-6.0569105691056918E-2</v>
      </c>
      <c r="N22">
        <v>0.5032113821138211</v>
      </c>
      <c r="O22">
        <v>-6.8455284552845497E-2</v>
      </c>
      <c r="P22">
        <v>3.1585365853658534</v>
      </c>
      <c r="Q22">
        <v>4.5957317073170723</v>
      </c>
      <c r="R22">
        <v>4.2120325203252031</v>
      </c>
      <c r="S22">
        <v>4.5272764227642268</v>
      </c>
      <c r="T22">
        <v>4.0240650406504059</v>
      </c>
      <c r="U22" t="str">
        <v>_______</v>
      </c>
      <c r="V22">
        <v>30.982702251739493</v>
      </c>
      <c r="W22" t="str">
        <v xml:space="preserve"> SF, PF</v>
      </c>
      <c r="AD22">
        <f>P22 - sorted!T$158</f>
        <v>5.2391869918699179</v>
      </c>
      <c r="AE22">
        <f>Q22 - sorted!U$158</f>
        <v>7.0213414634146334</v>
      </c>
      <c r="AF22">
        <f>R22 - sorted!V$158</f>
        <v>6.0464227642276418</v>
      </c>
      <c r="AG22">
        <f>S22 - sorted!W$158</f>
        <v>6.4197154471544708</v>
      </c>
      <c r="AH22">
        <f>T22 - sorted!X$158</f>
        <v>6.1307317073170724</v>
      </c>
    </row>
    <row r="23" spans="1:34" x14ac:dyDescent="0.3">
      <c r="A23">
        <f t="shared" si="0"/>
        <v>21.63328944690894</v>
      </c>
      <c r="B23">
        <f t="shared" si="1"/>
        <v>19.657499182411652</v>
      </c>
      <c r="C23">
        <f t="shared" si="1"/>
        <v>13.320553954021372</v>
      </c>
      <c r="D23">
        <f t="shared" si="1"/>
        <v>21.211599519750358</v>
      </c>
      <c r="E23">
        <f t="shared" si="1"/>
        <v>26.729334996589845</v>
      </c>
      <c r="F23" t="str">
        <v>Dejounte Murray</v>
      </c>
      <c r="G23">
        <v>-0.20439024390243904</v>
      </c>
      <c r="H23">
        <v>0.16317073170731708</v>
      </c>
      <c r="I23">
        <v>-0.8504065040650407</v>
      </c>
      <c r="J23">
        <v>0.34780487804878057</v>
      </c>
      <c r="K23">
        <v>0.91154471544715454</v>
      </c>
      <c r="L23">
        <v>2.0044715447154475</v>
      </c>
      <c r="M23">
        <v>1.7382113821138212</v>
      </c>
      <c r="N23">
        <v>-1.0474796747967481</v>
      </c>
      <c r="O23">
        <v>-0.14926829268292688</v>
      </c>
      <c r="P23">
        <v>2.7504878048780488</v>
      </c>
      <c r="Q23">
        <v>3.0629268292682932</v>
      </c>
      <c r="R23">
        <v>0.90918699186991869</v>
      </c>
      <c r="S23">
        <v>2.9136585365853662</v>
      </c>
      <c r="T23">
        <v>3.9611382113821145</v>
      </c>
      <c r="U23" t="str">
        <v>_______</v>
      </c>
      <c r="V23">
        <v>20.296227622951044</v>
      </c>
      <c r="W23" t="str">
        <v xml:space="preserve"> PG, SG</v>
      </c>
      <c r="AD23">
        <f>P23 - sorted!T$158</f>
        <v>4.8311382113821129</v>
      </c>
      <c r="AE23">
        <f>Q23 - sorted!U$158</f>
        <v>5.4885365853658543</v>
      </c>
      <c r="AF23">
        <f>R23 - sorted!V$158</f>
        <v>2.7435772357723573</v>
      </c>
      <c r="AG23">
        <f>S23 - sorted!W$158</f>
        <v>4.8060975609756103</v>
      </c>
      <c r="AH23">
        <f>T23 - sorted!X$158</f>
        <v>6.067804878048781</v>
      </c>
    </row>
    <row r="24" spans="1:34" x14ac:dyDescent="0.3">
      <c r="A24">
        <f t="shared" si="0"/>
        <v>30.172218884622446</v>
      </c>
      <c r="B24">
        <f t="shared" si="1"/>
        <v>28.872288604956783</v>
      </c>
      <c r="C24">
        <f t="shared" si="1"/>
        <v>18.206914927079829</v>
      </c>
      <c r="D24">
        <f t="shared" si="1"/>
        <v>24.70865185705032</v>
      </c>
      <c r="E24">
        <f t="shared" si="1"/>
        <v>26.510870297552948</v>
      </c>
      <c r="F24" t="str">
        <v>Domantas Sabonis</v>
      </c>
      <c r="G24">
        <v>2.015609756097561</v>
      </c>
      <c r="H24">
        <v>-0.95138211382113813</v>
      </c>
      <c r="I24">
        <v>-1.0360975609756098</v>
      </c>
      <c r="J24">
        <v>0.83739837398373984</v>
      </c>
      <c r="K24">
        <v>2.5770731707317074</v>
      </c>
      <c r="L24">
        <v>1.7904065040650408</v>
      </c>
      <c r="M24">
        <v>0.60829268292682914</v>
      </c>
      <c r="N24">
        <v>-0.20552845528455282</v>
      </c>
      <c r="O24">
        <v>-1.9297560975609753</v>
      </c>
      <c r="P24">
        <v>4.6573983739837406</v>
      </c>
      <c r="Q24">
        <v>5.6357723577235781</v>
      </c>
      <c r="R24">
        <v>1.9156097560975613</v>
      </c>
      <c r="S24">
        <v>3.7060162601626025</v>
      </c>
      <c r="T24">
        <v>3.911544715447155</v>
      </c>
      <c r="U24" t="str">
        <v>_______</v>
      </c>
      <c r="V24">
        <v>25.543759137357007</v>
      </c>
      <c r="W24" t="str">
        <v xml:space="preserve"> PF</v>
      </c>
      <c r="AD24">
        <f>P24 - sorted!T$158</f>
        <v>6.7380487804878051</v>
      </c>
      <c r="AE24">
        <f>Q24 - sorted!U$158</f>
        <v>8.0613821138211392</v>
      </c>
      <c r="AF24">
        <f>R24 - sorted!V$158</f>
        <v>3.75</v>
      </c>
      <c r="AG24">
        <f>S24 - sorted!W$158</f>
        <v>5.5984552845528466</v>
      </c>
      <c r="AH24">
        <f>T24 - sorted!X$158</f>
        <v>6.0182113821138215</v>
      </c>
    </row>
    <row r="25" spans="1:34" x14ac:dyDescent="0.3">
      <c r="A25">
        <f t="shared" si="0"/>
        <v>28.969378430041104</v>
      </c>
      <c r="B25">
        <f t="shared" si="1"/>
        <v>30.22570898149694</v>
      </c>
      <c r="C25">
        <f t="shared" si="1"/>
        <v>29.134616452093983</v>
      </c>
      <c r="D25">
        <f t="shared" si="1"/>
        <v>29.698392243105442</v>
      </c>
      <c r="E25">
        <f t="shared" si="1"/>
        <v>26.337531093726952</v>
      </c>
      <c r="F25" t="str">
        <v>Bam Adebayo</v>
      </c>
      <c r="G25">
        <v>2.6502439024390245</v>
      </c>
      <c r="H25">
        <v>0.4478048780487805</v>
      </c>
      <c r="I25">
        <v>-1.8131707317073171</v>
      </c>
      <c r="J25">
        <v>0.73707317073170731</v>
      </c>
      <c r="K25">
        <v>1.5780487804878049</v>
      </c>
      <c r="L25">
        <v>0.67024390243902443</v>
      </c>
      <c r="M25">
        <v>0.77902439024390246</v>
      </c>
      <c r="N25">
        <v>0.9643902439024391</v>
      </c>
      <c r="O25">
        <v>-1.1770731707317073</v>
      </c>
      <c r="P25">
        <v>4.3887804878048788</v>
      </c>
      <c r="Q25">
        <v>6.0136585365853668</v>
      </c>
      <c r="R25">
        <v>4.1663414634146347</v>
      </c>
      <c r="S25">
        <v>4.8365853658536597</v>
      </c>
      <c r="T25">
        <v>3.8721951219512203</v>
      </c>
      <c r="U25" t="str">
        <v>_______</v>
      </c>
      <c r="V25">
        <v>33.031156350503871</v>
      </c>
      <c r="W25" t="str">
        <v xml:space="preserve"> C, PF</v>
      </c>
      <c r="AD25">
        <f>P25 - sorted!T$158</f>
        <v>6.4694308943089434</v>
      </c>
      <c r="AE25">
        <f>Q25 - sorted!U$158</f>
        <v>8.4392682926829288</v>
      </c>
      <c r="AF25">
        <f>R25 - sorted!V$158</f>
        <v>6.0007317073170734</v>
      </c>
      <c r="AG25">
        <f>S25 - sorted!W$158</f>
        <v>6.7290243902439038</v>
      </c>
      <c r="AH25">
        <f>T25 - sorted!X$158</f>
        <v>5.9788617886178868</v>
      </c>
    </row>
    <row r="26" spans="1:34" x14ac:dyDescent="0.3">
      <c r="A26">
        <f t="shared" si="0"/>
        <v>17.456476936191098</v>
      </c>
      <c r="B26">
        <f t="shared" si="1"/>
        <v>24.783491503541789</v>
      </c>
      <c r="C26">
        <f t="shared" si="1"/>
        <v>17.927446184134084</v>
      </c>
      <c r="D26">
        <f t="shared" si="1"/>
        <v>22.42225564390899</v>
      </c>
      <c r="E26">
        <f t="shared" si="1"/>
        <v>26.088266453514358</v>
      </c>
      <c r="F26" t="str">
        <v>Donovan Mitchell</v>
      </c>
      <c r="G26">
        <v>-0.90081300813008125</v>
      </c>
      <c r="H26">
        <v>1.3702439024390243</v>
      </c>
      <c r="I26">
        <v>1.6692682926829268</v>
      </c>
      <c r="J26">
        <v>1.8639024390243906</v>
      </c>
      <c r="K26">
        <v>-0.35853658536585364</v>
      </c>
      <c r="L26">
        <v>1.329918699186992</v>
      </c>
      <c r="M26">
        <v>0.14780487804878045</v>
      </c>
      <c r="N26">
        <v>-0.62764227642276427</v>
      </c>
      <c r="O26">
        <v>-1.3061788617886179</v>
      </c>
      <c r="P26">
        <v>1.817723577235772</v>
      </c>
      <c r="Q26">
        <v>4.4941463414634146</v>
      </c>
      <c r="R26">
        <v>1.8580487804878052</v>
      </c>
      <c r="S26">
        <v>3.1879674796747968</v>
      </c>
      <c r="T26">
        <v>3.8156097560975613</v>
      </c>
      <c r="U26" t="str">
        <v>_______</v>
      </c>
      <c r="V26">
        <v>22.112887927650991</v>
      </c>
      <c r="W26" t="str">
        <v xml:space="preserve"> SG, PG</v>
      </c>
      <c r="AD26">
        <f>P26 - sorted!T$158</f>
        <v>3.8983739837398366</v>
      </c>
      <c r="AE26">
        <f>Q26 - sorted!U$158</f>
        <v>6.9197560975609758</v>
      </c>
      <c r="AF26">
        <f>R26 - sorted!V$158</f>
        <v>3.6924390243902439</v>
      </c>
      <c r="AG26">
        <f>S26 - sorted!W$158</f>
        <v>5.0804065040650404</v>
      </c>
      <c r="AH26">
        <f>T26 - sorted!X$158</f>
        <v>5.9222764227642273</v>
      </c>
    </row>
    <row r="27" spans="1:34" x14ac:dyDescent="0.3">
      <c r="A27">
        <f t="shared" si="0"/>
        <v>22.353755929843711</v>
      </c>
      <c r="B27">
        <f t="shared" si="1"/>
        <v>19.629545577388445</v>
      </c>
      <c r="C27">
        <f t="shared" si="1"/>
        <v>21.187914851834446</v>
      </c>
      <c r="D27">
        <f t="shared" si="1"/>
        <v>23.311409726797283</v>
      </c>
      <c r="E27">
        <f t="shared" si="1"/>
        <v>26.088266453514358</v>
      </c>
      <c r="F27" t="str">
        <v>CJ McCollum</v>
      </c>
      <c r="G27">
        <v>-0.20048780487804879</v>
      </c>
      <c r="H27">
        <v>0.47804878048780486</v>
      </c>
      <c r="I27">
        <v>1.8227642276422764</v>
      </c>
      <c r="J27">
        <v>1.2691056910569105</v>
      </c>
      <c r="K27">
        <v>-0.57918699186991873</v>
      </c>
      <c r="L27">
        <v>0.85983739837398376</v>
      </c>
      <c r="M27">
        <v>-0.16878048780487806</v>
      </c>
      <c r="N27">
        <v>-0.42617886178861791</v>
      </c>
      <c r="O27">
        <v>0.33430894308943093</v>
      </c>
      <c r="P27">
        <v>2.911382113821138</v>
      </c>
      <c r="Q27">
        <v>3.0551219512195118</v>
      </c>
      <c r="R27">
        <v>2.5295934959349591</v>
      </c>
      <c r="S27">
        <v>3.3894308943089428</v>
      </c>
      <c r="T27">
        <v>3.8156097560975608</v>
      </c>
      <c r="U27" t="str">
        <v>_______</v>
      </c>
      <c r="V27">
        <v>23.447115620314438</v>
      </c>
      <c r="W27" t="str">
        <v xml:space="preserve"> SG</v>
      </c>
      <c r="AD27">
        <f>P27 - sorted!T$158</f>
        <v>4.9920325203252025</v>
      </c>
      <c r="AE27">
        <f>Q27 - sorted!U$158</f>
        <v>5.4807317073170729</v>
      </c>
      <c r="AF27">
        <f>R27 - sorted!V$158</f>
        <v>4.3639837398373977</v>
      </c>
      <c r="AG27">
        <f>S27 - sorted!W$158</f>
        <v>5.2818699186991864</v>
      </c>
      <c r="AH27">
        <f>T27 - sorted!X$158</f>
        <v>5.9222764227642273</v>
      </c>
    </row>
    <row r="28" spans="1:34" x14ac:dyDescent="0.3">
      <c r="A28">
        <f t="shared" si="0"/>
        <v>25.195757748454266</v>
      </c>
      <c r="B28">
        <f t="shared" si="1"/>
        <v>32.421522892746786</v>
      </c>
      <c r="C28">
        <f t="shared" si="1"/>
        <v>35.541082127248586</v>
      </c>
      <c r="D28">
        <f t="shared" si="1"/>
        <v>31.591163747236081</v>
      </c>
      <c r="E28">
        <f t="shared" si="1"/>
        <v>25.719562506533237</v>
      </c>
      <c r="F28" t="str">
        <v>Joel Embiid</v>
      </c>
      <c r="G28">
        <v>1.1443495934959351</v>
      </c>
      <c r="H28">
        <v>1.7193902439024391</v>
      </c>
      <c r="I28">
        <v>-0.83109756097560972</v>
      </c>
      <c r="J28">
        <v>1.6194715447154471</v>
      </c>
      <c r="K28">
        <v>1.7646341463414639</v>
      </c>
      <c r="L28">
        <v>-0.22040650406504061</v>
      </c>
      <c r="M28">
        <v>-0.10313008130081297</v>
      </c>
      <c r="N28">
        <v>1.5335365853658538</v>
      </c>
      <c r="O28">
        <v>-1.3613008130081301</v>
      </c>
      <c r="P28">
        <v>3.5460569105691069</v>
      </c>
      <c r="Q28">
        <v>6.626747967479675</v>
      </c>
      <c r="R28">
        <v>5.4858536585365867</v>
      </c>
      <c r="S28">
        <v>5.2654471544715449</v>
      </c>
      <c r="T28">
        <v>3.7319105691056915</v>
      </c>
      <c r="U28" t="str">
        <v>ja</v>
      </c>
      <c r="V28">
        <v>35.871370668017867</v>
      </c>
      <c r="W28" t="str">
        <v xml:space="preserve"> C</v>
      </c>
      <c r="AD28">
        <f>P28 - sorted!T$158</f>
        <v>5.626707317073171</v>
      </c>
      <c r="AE28">
        <f>Q28 - sorted!U$158</f>
        <v>9.0523577235772361</v>
      </c>
      <c r="AF28">
        <f>R28 - sorted!V$158</f>
        <v>7.3202439024390253</v>
      </c>
      <c r="AG28">
        <f>S28 - sorted!W$158</f>
        <v>7.1578861788617889</v>
      </c>
      <c r="AH28">
        <f>T28 - sorted!X$158</f>
        <v>5.838577235772358</v>
      </c>
    </row>
    <row r="29" spans="1:34" x14ac:dyDescent="0.3">
      <c r="A29">
        <f t="shared" si="0"/>
        <v>26.923748734431967</v>
      </c>
      <c r="B29">
        <f t="shared" si="1"/>
        <v>22.650718795286977</v>
      </c>
      <c r="C29">
        <f t="shared" si="1"/>
        <v>34.274591362077068</v>
      </c>
      <c r="D29">
        <f t="shared" si="1"/>
        <v>27.228459987430874</v>
      </c>
      <c r="E29">
        <f t="shared" si="1"/>
        <v>25.389358486021724</v>
      </c>
      <c r="F29" t="str">
        <v>Michael Porter Jr.</v>
      </c>
      <c r="G29">
        <v>1.5746341463414633</v>
      </c>
      <c r="H29">
        <v>0.34499999999999997</v>
      </c>
      <c r="I29">
        <v>1.1926829268292682</v>
      </c>
      <c r="J29">
        <v>0.88134146341463415</v>
      </c>
      <c r="K29">
        <v>0.95195121951219508</v>
      </c>
      <c r="L29">
        <v>-0.94804878048780483</v>
      </c>
      <c r="M29">
        <v>-0.71890243902439022</v>
      </c>
      <c r="N29">
        <v>0.61999999999999988</v>
      </c>
      <c r="O29">
        <v>0.37829268292682927</v>
      </c>
      <c r="P29">
        <v>3.9319512195121948</v>
      </c>
      <c r="Q29">
        <v>3.8986585365853657</v>
      </c>
      <c r="R29">
        <v>5.2249999999999996</v>
      </c>
      <c r="S29">
        <v>4.2769512195121946</v>
      </c>
      <c r="T29">
        <v>3.6569512195121949</v>
      </c>
      <c r="U29" t="str">
        <v>_______</v>
      </c>
      <c r="V29">
        <v>29.324878577118529</v>
      </c>
      <c r="W29" t="str">
        <v xml:space="preserve"> SF, PF</v>
      </c>
      <c r="AD29">
        <f>P29 - sorted!T$158</f>
        <v>6.0126016260162594</v>
      </c>
      <c r="AE29">
        <f>Q29 - sorted!U$158</f>
        <v>6.3242682926829268</v>
      </c>
      <c r="AF29">
        <f>R29 - sorted!V$158</f>
        <v>7.0593902439024383</v>
      </c>
      <c r="AG29">
        <f>S29 - sorted!W$158</f>
        <v>6.1693902439024386</v>
      </c>
      <c r="AH29">
        <f>T29 - sorted!X$158</f>
        <v>5.7636178861788618</v>
      </c>
    </row>
    <row r="30" spans="1:34" x14ac:dyDescent="0.3">
      <c r="A30">
        <f t="shared" si="0"/>
        <v>18.991336305596349</v>
      </c>
      <c r="B30">
        <f t="shared" si="1"/>
        <v>26.60629949776326</v>
      </c>
      <c r="C30">
        <f t="shared" si="1"/>
        <v>18.77631275433864</v>
      </c>
      <c r="D30">
        <f t="shared" si="1"/>
        <v>21.775304549700923</v>
      </c>
      <c r="E30">
        <f t="shared" si="1"/>
        <v>25.357842267144274</v>
      </c>
      <c r="F30" t="str">
        <v>Julius Randle</v>
      </c>
      <c r="G30">
        <v>1.5081300813008132E-2</v>
      </c>
      <c r="H30">
        <v>0.88089430894308951</v>
      </c>
      <c r="I30">
        <v>0.53544715447154478</v>
      </c>
      <c r="J30">
        <v>1.3551626016260163</v>
      </c>
      <c r="K30">
        <v>1.9445934959349593</v>
      </c>
      <c r="L30">
        <v>1.0084959349593499</v>
      </c>
      <c r="M30">
        <v>-0.12817073170731708</v>
      </c>
      <c r="N30">
        <v>-0.60841463414634145</v>
      </c>
      <c r="O30">
        <v>-1.9617073170731711</v>
      </c>
      <c r="P30">
        <v>2.1604878048780489</v>
      </c>
      <c r="Q30">
        <v>5.0030894308943097</v>
      </c>
      <c r="R30">
        <v>2.0328861788617885</v>
      </c>
      <c r="S30">
        <v>3.0413821138211388</v>
      </c>
      <c r="T30">
        <v>3.6497967479674802</v>
      </c>
      <c r="U30" t="str">
        <v>_______</v>
      </c>
      <c r="V30">
        <v>21.142099981778436</v>
      </c>
      <c r="W30" t="str">
        <v xml:space="preserve"> PF</v>
      </c>
      <c r="AD30">
        <f>P30 - sorted!T$158</f>
        <v>4.241138211382113</v>
      </c>
      <c r="AE30">
        <f>Q30 - sorted!U$158</f>
        <v>7.4286991869918708</v>
      </c>
      <c r="AF30">
        <f>R30 - sorted!V$158</f>
        <v>3.8672764227642276</v>
      </c>
      <c r="AG30">
        <f>S30 - sorted!W$158</f>
        <v>4.9338211382113828</v>
      </c>
      <c r="AH30">
        <f>T30 - sorted!X$158</f>
        <v>5.7564634146341467</v>
      </c>
    </row>
    <row r="31" spans="1:34" x14ac:dyDescent="0.3">
      <c r="A31">
        <f t="shared" si="0"/>
        <v>24.865559112768647</v>
      </c>
      <c r="B31">
        <f t="shared" si="1"/>
        <v>27.25345457238901</v>
      </c>
      <c r="C31">
        <f t="shared" si="1"/>
        <v>15.23755953328128</v>
      </c>
      <c r="D31">
        <f t="shared" si="1"/>
        <v>23.288086476035488</v>
      </c>
      <c r="E31">
        <f t="shared" si="1"/>
        <v>25.347993448745068</v>
      </c>
      <c r="F31" t="str">
        <v>LaMelo Ball</v>
      </c>
      <c r="G31">
        <v>-0.51073170731707318</v>
      </c>
      <c r="H31">
        <v>-8.8170731707317068E-2</v>
      </c>
      <c r="I31">
        <v>0.29439024390243901</v>
      </c>
      <c r="J31">
        <v>0.67560975609756091</v>
      </c>
      <c r="K31">
        <v>0.61109756097560974</v>
      </c>
      <c r="L31">
        <v>2.0801219512195122</v>
      </c>
      <c r="M31">
        <v>2.3848780487804877</v>
      </c>
      <c r="N31">
        <v>-0.26341463414634148</v>
      </c>
      <c r="O31">
        <v>-1.7996341463414631</v>
      </c>
      <c r="P31">
        <v>3.4723170731707316</v>
      </c>
      <c r="Q31">
        <v>5.1837804878048779</v>
      </c>
      <c r="R31">
        <v>1.3040243902439024</v>
      </c>
      <c r="S31">
        <v>3.3841463414634148</v>
      </c>
      <c r="T31">
        <v>3.6475609756097565</v>
      </c>
      <c r="U31" t="str">
        <v>_______</v>
      </c>
      <c r="V31">
        <v>23.412117718771615</v>
      </c>
      <c r="W31" t="str">
        <v xml:space="preserve"> PG</v>
      </c>
      <c r="AD31">
        <f>P31 - sorted!T$158</f>
        <v>5.5529674796747965</v>
      </c>
      <c r="AE31">
        <f>Q31 - sorted!U$158</f>
        <v>7.609390243902439</v>
      </c>
      <c r="AF31">
        <f>R31 - sorted!V$158</f>
        <v>3.1384146341463413</v>
      </c>
      <c r="AG31">
        <f>S31 - sorted!W$158</f>
        <v>5.2765853658536592</v>
      </c>
      <c r="AH31">
        <f>T31 - sorted!X$158</f>
        <v>5.7542276422764225</v>
      </c>
    </row>
    <row r="32" spans="1:34" x14ac:dyDescent="0.3">
      <c r="A32">
        <f t="shared" si="0"/>
        <v>18.35860727712711</v>
      </c>
      <c r="B32">
        <f t="shared" si="1"/>
        <v>27.257385548095396</v>
      </c>
      <c r="C32">
        <f t="shared" si="1"/>
        <v>21.979742956847392</v>
      </c>
      <c r="D32">
        <f t="shared" si="1"/>
        <v>22.888003020660001</v>
      </c>
      <c r="E32">
        <f t="shared" si="1"/>
        <v>24.90497569020631</v>
      </c>
      <c r="F32" t="str">
        <v>Zach LaVine</v>
      </c>
      <c r="G32">
        <v>1.0370731707317074</v>
      </c>
      <c r="H32">
        <v>1.274308943089431</v>
      </c>
      <c r="I32">
        <v>1.5637398373983742</v>
      </c>
      <c r="J32">
        <v>1.7679674796747968</v>
      </c>
      <c r="K32">
        <v>-0.28178861788617882</v>
      </c>
      <c r="L32">
        <v>0.60081300813008132</v>
      </c>
      <c r="M32">
        <v>-0.52373983739837404</v>
      </c>
      <c r="N32">
        <v>-0.25349593495934958</v>
      </c>
      <c r="O32">
        <v>-1.8913821138211382</v>
      </c>
      <c r="P32">
        <v>2.019186991869919</v>
      </c>
      <c r="Q32">
        <v>5.1848780487804875</v>
      </c>
      <c r="R32">
        <v>2.692682926829268</v>
      </c>
      <c r="S32">
        <v>3.2934959349593491</v>
      </c>
      <c r="T32">
        <v>3.5469918699186991</v>
      </c>
      <c r="U32" t="str">
        <v>_______</v>
      </c>
      <c r="V32">
        <v>22.811769099998511</v>
      </c>
      <c r="W32" t="str">
        <v xml:space="preserve"> SG</v>
      </c>
      <c r="AD32">
        <f>P32 - sorted!T$158</f>
        <v>4.0998373983739835</v>
      </c>
      <c r="AE32">
        <f>Q32 - sorted!U$158</f>
        <v>7.6104878048780487</v>
      </c>
      <c r="AF32">
        <f>R32 - sorted!V$158</f>
        <v>4.5270731707317067</v>
      </c>
      <c r="AG32">
        <f>S32 - sorted!W$158</f>
        <v>5.1859349593495931</v>
      </c>
      <c r="AH32">
        <f>T32 - sorted!X$158</f>
        <v>5.6536585365853655</v>
      </c>
    </row>
    <row r="33" spans="1:34" x14ac:dyDescent="0.3">
      <c r="A33">
        <f t="shared" si="0"/>
        <v>21.600524422419742</v>
      </c>
      <c r="B33">
        <f t="shared" si="1"/>
        <v>27.459175634356654</v>
      </c>
      <c r="C33">
        <f t="shared" si="1"/>
        <v>19.443208857738124</v>
      </c>
      <c r="D33">
        <f t="shared" si="1"/>
        <v>24.648729043554614</v>
      </c>
      <c r="E33">
        <f t="shared" si="1"/>
        <v>24.440111461763859</v>
      </c>
      <c r="F33" t="str">
        <v>Shai Gilgeous-Alexander</v>
      </c>
      <c r="G33">
        <v>1.4870731707317073</v>
      </c>
      <c r="H33">
        <v>0.94926829268292678</v>
      </c>
      <c r="I33">
        <v>0.21731707317073168</v>
      </c>
      <c r="J33">
        <v>1.413170731707317</v>
      </c>
      <c r="K33">
        <v>-0.19999999999999996</v>
      </c>
      <c r="L33">
        <v>1.5221951219512195</v>
      </c>
      <c r="M33">
        <v>-0.39878048780487807</v>
      </c>
      <c r="N33">
        <v>0.25097560975609756</v>
      </c>
      <c r="O33">
        <v>-1.5487804878048781</v>
      </c>
      <c r="P33">
        <v>2.7431707317073171</v>
      </c>
      <c r="Q33">
        <v>5.2412195121951219</v>
      </c>
      <c r="R33">
        <v>2.1702439024390237</v>
      </c>
      <c r="S33">
        <v>3.6924390243902439</v>
      </c>
      <c r="T33">
        <v>3.4414634146341463</v>
      </c>
      <c r="U33" t="str">
        <v>_______</v>
      </c>
      <c r="V33">
        <v>25.453841451854665</v>
      </c>
      <c r="W33" t="str">
        <v xml:space="preserve"> SG, PG</v>
      </c>
      <c r="AD33">
        <f>P33 - sorted!T$158</f>
        <v>4.8238211382113816</v>
      </c>
      <c r="AE33">
        <f>Q33 - sorted!U$158</f>
        <v>7.6668292682926831</v>
      </c>
      <c r="AF33">
        <f>R33 - sorted!V$158</f>
        <v>4.0046341463414628</v>
      </c>
      <c r="AG33">
        <f>S33 - sorted!W$158</f>
        <v>5.5848780487804879</v>
      </c>
      <c r="AH33">
        <f>T33 - sorted!X$158</f>
        <v>5.5481300813008128</v>
      </c>
    </row>
    <row r="34" spans="1:34" x14ac:dyDescent="0.3">
      <c r="A34">
        <f t="shared" si="0"/>
        <v>11.2325785065535</v>
      </c>
      <c r="B34">
        <f t="shared" si="1"/>
        <v>24.530161958019001</v>
      </c>
      <c r="C34">
        <f t="shared" si="1"/>
        <v>17.671661232963405</v>
      </c>
      <c r="D34">
        <f t="shared" si="1"/>
        <v>19.838039459501619</v>
      </c>
      <c r="E34">
        <f t="shared" si="1"/>
        <v>24.360604636868473</v>
      </c>
      <c r="F34" t="str">
        <v>Devin Booker</v>
      </c>
      <c r="G34">
        <v>0.80634146341463409</v>
      </c>
      <c r="H34">
        <v>2.1746341463414636</v>
      </c>
      <c r="I34">
        <v>0.21609756097560975</v>
      </c>
      <c r="J34">
        <v>1.8785365853658536</v>
      </c>
      <c r="K34">
        <v>-0.34390243902439022</v>
      </c>
      <c r="L34">
        <v>0.79707317073170736</v>
      </c>
      <c r="M34">
        <v>-0.28439024390243905</v>
      </c>
      <c r="N34">
        <v>-0.82097560975609751</v>
      </c>
      <c r="O34">
        <v>-1.8209756097560974</v>
      </c>
      <c r="P34">
        <v>0.42780487804878098</v>
      </c>
      <c r="Q34">
        <v>4.4234146341463418</v>
      </c>
      <c r="R34">
        <v>1.8053658536585373</v>
      </c>
      <c r="S34">
        <v>2.6024390243902444</v>
      </c>
      <c r="T34">
        <v>3.4234146341463423</v>
      </c>
      <c r="U34" t="str">
        <v>_______</v>
      </c>
      <c r="V34">
        <v>18.235120436705813</v>
      </c>
      <c r="W34" t="str">
        <v xml:space="preserve"> SG, PG</v>
      </c>
      <c r="AD34">
        <f>P34 - sorted!T$158</f>
        <v>2.5084552845528454</v>
      </c>
      <c r="AE34">
        <f>Q34 - sorted!U$158</f>
        <v>6.849024390243903</v>
      </c>
      <c r="AF34">
        <f>R34 - sorted!V$158</f>
        <v>3.6397560975609764</v>
      </c>
      <c r="AG34">
        <f>S34 - sorted!W$158</f>
        <v>4.4948780487804889</v>
      </c>
      <c r="AH34">
        <f>T34 - sorted!X$158</f>
        <v>5.5300813008130092</v>
      </c>
    </row>
    <row r="35" spans="1:34" x14ac:dyDescent="0.3">
      <c r="A35">
        <f t="shared" si="0"/>
        <v>21.881211465543899</v>
      </c>
      <c r="B35">
        <f t="shared" si="1"/>
        <v>20.52289620458836</v>
      </c>
      <c r="C35">
        <f t="shared" si="1"/>
        <v>18.113758679431246</v>
      </c>
      <c r="D35">
        <f t="shared" si="1"/>
        <v>22.803321679432543</v>
      </c>
      <c r="E35">
        <f t="shared" si="1"/>
        <v>24.228809539744567</v>
      </c>
      <c r="F35" t="str">
        <v>Tyrese Haliburton</v>
      </c>
      <c r="G35">
        <v>0.26959349593495935</v>
      </c>
      <c r="H35">
        <v>0.46845528455284552</v>
      </c>
      <c r="I35">
        <v>0.76747967479674795</v>
      </c>
      <c r="J35">
        <v>0.21382113821138218</v>
      </c>
      <c r="K35">
        <v>-0.84780487804878046</v>
      </c>
      <c r="L35">
        <v>1.3778861788617887</v>
      </c>
      <c r="M35">
        <v>1.1743089430894309</v>
      </c>
      <c r="N35">
        <v>-0.11918699186991868</v>
      </c>
      <c r="O35">
        <v>-3.0243902439024389E-2</v>
      </c>
      <c r="P35">
        <v>2.8058536585365852</v>
      </c>
      <c r="Q35">
        <v>3.3045528455284554</v>
      </c>
      <c r="R35">
        <v>1.8964227642276423</v>
      </c>
      <c r="S35">
        <v>3.274308943089431</v>
      </c>
      <c r="T35">
        <v>3.3934959349593496</v>
      </c>
      <c r="U35" t="str">
        <v>_______</v>
      </c>
      <c r="V35">
        <v>22.684699795935327</v>
      </c>
      <c r="W35" t="str">
        <v xml:space="preserve"> PG, SG</v>
      </c>
      <c r="AD35">
        <f>P35 - sorted!T$158</f>
        <v>4.8865040650406497</v>
      </c>
      <c r="AE35">
        <f>Q35 - sorted!U$158</f>
        <v>5.7301626016260165</v>
      </c>
      <c r="AF35">
        <f>R35 - sorted!V$158</f>
        <v>3.730813008130081</v>
      </c>
      <c r="AG35">
        <f>S35 - sorted!W$158</f>
        <v>5.166747967479675</v>
      </c>
      <c r="AH35">
        <f>T35 - sorted!X$158</f>
        <v>5.5001626016260161</v>
      </c>
    </row>
    <row r="36" spans="1:34" x14ac:dyDescent="0.3">
      <c r="A36">
        <f t="shared" si="0"/>
        <v>15.590326763617261</v>
      </c>
      <c r="B36">
        <f t="shared" si="1"/>
        <v>24.389520382745996</v>
      </c>
      <c r="C36">
        <f t="shared" si="1"/>
        <v>20.289312318902255</v>
      </c>
      <c r="D36">
        <f t="shared" si="1"/>
        <v>23.288086476035478</v>
      </c>
      <c r="E36">
        <f t="shared" si="1"/>
        <v>23.989930926207496</v>
      </c>
      <c r="F36" t="str">
        <v>Brandon Ingram</v>
      </c>
      <c r="G36">
        <v>2.8780487804878047E-2</v>
      </c>
      <c r="H36">
        <v>1.9831707317073171</v>
      </c>
      <c r="I36">
        <v>0.56414634146341458</v>
      </c>
      <c r="J36">
        <v>1.4848780487804878</v>
      </c>
      <c r="K36">
        <v>-0.12109756097560972</v>
      </c>
      <c r="L36">
        <v>1.0396341463414633</v>
      </c>
      <c r="M36">
        <v>-0.64024390243902429</v>
      </c>
      <c r="N36">
        <v>4.4878048780487817E-2</v>
      </c>
      <c r="O36">
        <v>-0.99999999999999989</v>
      </c>
      <c r="P36">
        <v>1.4009756097560975</v>
      </c>
      <c r="Q36">
        <v>4.3841463414634134</v>
      </c>
      <c r="R36">
        <v>2.344512195121951</v>
      </c>
      <c r="S36">
        <v>3.3841463414634134</v>
      </c>
      <c r="T36">
        <v>3.3392682926829256</v>
      </c>
      <c r="U36" t="str">
        <v>_______</v>
      </c>
      <c r="V36">
        <v>23.412117718771604</v>
      </c>
      <c r="W36" t="str">
        <v xml:space="preserve"> SF, PF</v>
      </c>
      <c r="AD36">
        <f>P36 - sorted!T$158</f>
        <v>3.481626016260162</v>
      </c>
      <c r="AE36">
        <f>Q36 - sorted!U$158</f>
        <v>6.8097560975609746</v>
      </c>
      <c r="AF36">
        <f>R36 - sorted!V$158</f>
        <v>4.1789024390243901</v>
      </c>
      <c r="AG36">
        <f>S36 - sorted!W$158</f>
        <v>5.2765853658536574</v>
      </c>
      <c r="AH36">
        <f>T36 - sorted!X$158</f>
        <v>5.445934959349592</v>
      </c>
    </row>
    <row r="37" spans="1:34" x14ac:dyDescent="0.3">
      <c r="A37">
        <f t="shared" si="0"/>
        <v>32.03072388481548</v>
      </c>
      <c r="B37">
        <f t="shared" si="1"/>
        <v>28.597411488895268</v>
      </c>
      <c r="C37">
        <f t="shared" si="1"/>
        <v>13.69633678351904</v>
      </c>
      <c r="D37">
        <f t="shared" si="1"/>
        <v>22.834180134286619</v>
      </c>
      <c r="E37">
        <f t="shared" si="1"/>
        <v>23.703419845503372</v>
      </c>
      <c r="F37" t="str">
        <v>LeBron James</v>
      </c>
      <c r="G37">
        <v>1.7595934959349595</v>
      </c>
      <c r="H37">
        <v>-1.7911382113821139</v>
      </c>
      <c r="I37">
        <v>0.49439024390243902</v>
      </c>
      <c r="J37">
        <v>1.5571544715447154</v>
      </c>
      <c r="K37">
        <v>0.88252032520325208</v>
      </c>
      <c r="L37">
        <v>2.2947154471544722</v>
      </c>
      <c r="M37">
        <v>0.35471544715447156</v>
      </c>
      <c r="N37">
        <v>7.0731707317073234E-3</v>
      </c>
      <c r="O37">
        <v>-2.2777235772357725</v>
      </c>
      <c r="P37">
        <v>5.0724390243902455</v>
      </c>
      <c r="Q37">
        <v>5.559024390243902</v>
      </c>
      <c r="R37">
        <v>0.9865853658536583</v>
      </c>
      <c r="S37">
        <v>3.2813008130081296</v>
      </c>
      <c r="T37">
        <v>3.2742276422764225</v>
      </c>
      <c r="U37" t="str">
        <v>_______</v>
      </c>
      <c r="V37">
        <v>22.731004711822752</v>
      </c>
      <c r="W37" t="str">
        <v xml:space="preserve"> SF, PG, PF</v>
      </c>
      <c r="AD37">
        <f>P37 - sorted!T$158</f>
        <v>7.15308943089431</v>
      </c>
      <c r="AE37">
        <f>Q37 - sorted!U$158</f>
        <v>7.9846341463414632</v>
      </c>
      <c r="AF37">
        <f>R37 - sorted!V$158</f>
        <v>2.820975609756097</v>
      </c>
      <c r="AG37">
        <f>S37 - sorted!W$158</f>
        <v>5.1737398373983741</v>
      </c>
      <c r="AH37">
        <f>T37 - sorted!X$158</f>
        <v>5.3808943089430894</v>
      </c>
    </row>
    <row r="38" spans="1:34" x14ac:dyDescent="0.3">
      <c r="A38">
        <f t="shared" si="0"/>
        <v>38.506184891364612</v>
      </c>
      <c r="B38">
        <f t="shared" si="1"/>
        <v>26.260956002372414</v>
      </c>
      <c r="C38">
        <f t="shared" si="1"/>
        <v>22.678414814211756</v>
      </c>
      <c r="D38">
        <f t="shared" si="1"/>
        <v>23.988860456616937</v>
      </c>
      <c r="E38">
        <f t="shared" si="1"/>
        <v>23.594903773686685</v>
      </c>
      <c r="F38" t="str">
        <v>Zion Williamson</v>
      </c>
      <c r="G38">
        <v>5.2390243902439027</v>
      </c>
      <c r="H38">
        <v>-2.975609756097561</v>
      </c>
      <c r="I38">
        <v>-1.6213008130081301</v>
      </c>
      <c r="J38">
        <v>2.1613008130081304</v>
      </c>
      <c r="K38">
        <v>0.92699186991869909</v>
      </c>
      <c r="L38">
        <v>0.70634146341463422</v>
      </c>
      <c r="M38">
        <v>0.17658536585365853</v>
      </c>
      <c r="N38">
        <v>0.29333333333333333</v>
      </c>
      <c r="O38">
        <v>-1.363739837398374</v>
      </c>
      <c r="P38">
        <v>6.5185365853658546</v>
      </c>
      <c r="Q38">
        <v>4.9066666666666663</v>
      </c>
      <c r="R38">
        <v>2.8365853658536588</v>
      </c>
      <c r="S38">
        <v>3.5429268292682923</v>
      </c>
      <c r="T38">
        <v>3.2495934959349593</v>
      </c>
      <c r="U38" t="str">
        <v>_______</v>
      </c>
      <c r="V38">
        <v>24.463670052819925</v>
      </c>
      <c r="W38" t="str">
        <v xml:space="preserve"> PF</v>
      </c>
      <c r="AD38">
        <f>P38 - sorted!T$158</f>
        <v>8.5991869918699191</v>
      </c>
      <c r="AE38">
        <f>Q38 - sorted!U$158</f>
        <v>7.3322764227642274</v>
      </c>
      <c r="AF38">
        <f>R38 - sorted!V$158</f>
        <v>4.6709756097560975</v>
      </c>
      <c r="AG38">
        <f>S38 - sorted!W$158</f>
        <v>5.4353658536585368</v>
      </c>
      <c r="AH38">
        <f>T38 - sorted!X$158</f>
        <v>5.3562601626016253</v>
      </c>
    </row>
    <row r="39" spans="1:34" x14ac:dyDescent="0.3">
      <c r="A39">
        <f t="shared" si="0"/>
        <v>24.673519663679162</v>
      </c>
      <c r="B39">
        <f t="shared" si="1"/>
        <v>24.302456550434147</v>
      </c>
      <c r="C39">
        <f t="shared" si="1"/>
        <v>23.470242919224706</v>
      </c>
      <c r="D39">
        <f t="shared" si="1"/>
        <v>22.506936985136448</v>
      </c>
      <c r="E39">
        <f t="shared" si="1"/>
        <v>23.383601851667393</v>
      </c>
      <c r="F39" t="str">
        <v>Jaylen Brown</v>
      </c>
      <c r="G39">
        <v>0.74926829268292694</v>
      </c>
      <c r="H39">
        <v>-0.22227642276422765</v>
      </c>
      <c r="I39">
        <v>1.122439024390244</v>
      </c>
      <c r="J39">
        <v>1.6048780487804879</v>
      </c>
      <c r="K39">
        <v>0.25544715447154476</v>
      </c>
      <c r="L39">
        <v>0.207479674796748</v>
      </c>
      <c r="M39">
        <v>0.63707317073170722</v>
      </c>
      <c r="N39">
        <v>5.5284552845528551E-3</v>
      </c>
      <c r="O39">
        <v>-1.1526829268292684</v>
      </c>
      <c r="P39">
        <v>3.4294308943089429</v>
      </c>
      <c r="Q39">
        <v>4.3598373983739842</v>
      </c>
      <c r="R39">
        <v>2.9996747967479678</v>
      </c>
      <c r="S39">
        <v>3.2071544715447158</v>
      </c>
      <c r="T39">
        <v>3.2016260162601626</v>
      </c>
      <c r="U39" t="str">
        <v>_______</v>
      </c>
      <c r="V39">
        <v>22.239957231714179</v>
      </c>
      <c r="W39" t="str">
        <v xml:space="preserve"> SG, SF</v>
      </c>
      <c r="AD39">
        <f>P39 - sorted!T$158</f>
        <v>5.5100813008130078</v>
      </c>
      <c r="AE39">
        <f>Q39 - sorted!U$158</f>
        <v>6.7854471544715453</v>
      </c>
      <c r="AF39">
        <f>R39 - sorted!V$158</f>
        <v>4.8340650406504064</v>
      </c>
      <c r="AG39">
        <f>S39 - sorted!W$158</f>
        <v>5.0995934959349594</v>
      </c>
      <c r="AH39">
        <f>T39 - sorted!X$158</f>
        <v>5.3082926829268295</v>
      </c>
    </row>
    <row r="40" spans="1:34" x14ac:dyDescent="0.3">
      <c r="A40">
        <f t="shared" si="0"/>
        <v>13.836305785962022</v>
      </c>
      <c r="B40">
        <f t="shared" si="1"/>
        <v>18.320967442239681</v>
      </c>
      <c r="C40">
        <f t="shared" si="1"/>
        <v>17.853236969905552</v>
      </c>
      <c r="D40">
        <f t="shared" si="1"/>
        <v>18.58217211078934</v>
      </c>
      <c r="E40">
        <f t="shared" si="1"/>
        <v>22.47536172583531</v>
      </c>
      <c r="F40" t="str">
        <v>Gordon Hayward</v>
      </c>
      <c r="G40">
        <v>0.31658536585365854</v>
      </c>
      <c r="H40">
        <v>1.3086178861788618</v>
      </c>
      <c r="I40">
        <v>1.5447154471544711E-2</v>
      </c>
      <c r="J40">
        <v>0.6580487804878048</v>
      </c>
      <c r="K40">
        <v>7.7886178861788613E-2</v>
      </c>
      <c r="L40">
        <v>0.47512195121951223</v>
      </c>
      <c r="M40">
        <v>0.51560975609756099</v>
      </c>
      <c r="N40">
        <v>-0.67756097560975603</v>
      </c>
      <c r="O40">
        <v>-0.37186991869918695</v>
      </c>
      <c r="P40">
        <v>1.0092682926829268</v>
      </c>
      <c r="Q40">
        <v>2.6897560975609762</v>
      </c>
      <c r="R40">
        <v>1.8427642276422769</v>
      </c>
      <c r="S40">
        <v>2.317886178861789</v>
      </c>
      <c r="T40">
        <v>2.9954471544715453</v>
      </c>
      <c r="U40" t="str">
        <v>_______</v>
      </c>
      <c r="V40">
        <v>16.35061804593823</v>
      </c>
      <c r="W40" t="str">
        <v xml:space="preserve"> SF</v>
      </c>
      <c r="AD40">
        <f>P40 - sorted!T$158</f>
        <v>3.0899186991869914</v>
      </c>
      <c r="AE40">
        <f>Q40 - sorted!U$158</f>
        <v>5.1153658536585374</v>
      </c>
      <c r="AF40">
        <f>R40 - sorted!V$158</f>
        <v>3.677154471544716</v>
      </c>
      <c r="AG40">
        <f>S40 - sorted!W$158</f>
        <v>4.2103252032520331</v>
      </c>
      <c r="AH40">
        <f>T40 - sorted!X$158</f>
        <v>5.1021138211382118</v>
      </c>
    </row>
    <row r="41" spans="1:34" x14ac:dyDescent="0.3">
      <c r="A41">
        <f t="shared" si="0"/>
        <v>23.948320454984838</v>
      </c>
      <c r="B41">
        <f t="shared" si="1"/>
        <v>18.337856078607867</v>
      </c>
      <c r="C41">
        <f t="shared" si="1"/>
        <v>28.388971741042411</v>
      </c>
      <c r="D41">
        <f t="shared" si="1"/>
        <v>24.420161186088979</v>
      </c>
      <c r="E41">
        <f t="shared" si="1"/>
        <v>21.940302282620348</v>
      </c>
      <c r="F41" t="str">
        <v>Mikal Bridges</v>
      </c>
      <c r="G41">
        <v>1.4601626016260163</v>
      </c>
      <c r="H41">
        <v>0.37317073170731707</v>
      </c>
      <c r="I41">
        <v>0.22772357723577236</v>
      </c>
      <c r="J41">
        <v>-1.8780487804878024E-2</v>
      </c>
      <c r="K41">
        <v>-0.29292682926829272</v>
      </c>
      <c r="L41">
        <v>-0.3721138211382114</v>
      </c>
      <c r="M41">
        <v>0.55056910569105699</v>
      </c>
      <c r="N41">
        <v>0.76666666666666661</v>
      </c>
      <c r="O41">
        <v>0.94617886178861788</v>
      </c>
      <c r="P41">
        <v>3.2674796747967481</v>
      </c>
      <c r="Q41">
        <v>2.6944715447154475</v>
      </c>
      <c r="R41">
        <v>4.0127642276422772</v>
      </c>
      <c r="S41">
        <v>3.6406504065040655</v>
      </c>
      <c r="T41">
        <v>2.8739837398373989</v>
      </c>
      <c r="U41" t="str">
        <v>_______</v>
      </c>
      <c r="V41">
        <v>25.110862016734966</v>
      </c>
      <c r="W41" t="str">
        <v xml:space="preserve"> SF</v>
      </c>
      <c r="AD41">
        <f>P41 - sorted!T$158</f>
        <v>5.3481300813008126</v>
      </c>
      <c r="AE41">
        <f>Q41 - sorted!U$158</f>
        <v>5.1200813008130091</v>
      </c>
      <c r="AF41">
        <f>R41 - sorted!V$158</f>
        <v>5.8471544715447159</v>
      </c>
      <c r="AG41">
        <f>S41 - sorted!W$158</f>
        <v>5.533089430894309</v>
      </c>
      <c r="AH41">
        <f>T41 - sorted!X$158</f>
        <v>4.9806504065040649</v>
      </c>
    </row>
    <row r="42" spans="1:34" x14ac:dyDescent="0.3">
      <c r="A42">
        <f t="shared" si="0"/>
        <v>17.088052438601416</v>
      </c>
      <c r="B42">
        <f t="shared" si="1"/>
        <v>14.47035835029325</v>
      </c>
      <c r="C42">
        <f t="shared" si="1"/>
        <v>19.043742236465391</v>
      </c>
      <c r="D42">
        <f t="shared" si="1"/>
        <v>18.124318757373093</v>
      </c>
      <c r="E42">
        <f t="shared" si="1"/>
        <v>21.935288338708023</v>
      </c>
      <c r="F42" t="str">
        <v>Bogdan Bogdanovic</v>
      </c>
      <c r="G42">
        <v>0.37317073170731707</v>
      </c>
      <c r="H42">
        <v>0.47869918699186997</v>
      </c>
      <c r="I42">
        <v>1.4772357723577236</v>
      </c>
      <c r="J42">
        <v>0.23365853658536587</v>
      </c>
      <c r="K42">
        <v>-0.74260162601626023</v>
      </c>
      <c r="L42">
        <v>0.12617886178861787</v>
      </c>
      <c r="M42">
        <v>0.32699186991869922</v>
      </c>
      <c r="N42">
        <v>-0.65869918699187002</v>
      </c>
      <c r="O42">
        <v>0.59951219512195131</v>
      </c>
      <c r="P42">
        <v>1.7354471544715446</v>
      </c>
      <c r="Q42">
        <v>1.6146341463414635</v>
      </c>
      <c r="R42">
        <v>2.0879674796747967</v>
      </c>
      <c r="S42">
        <v>2.2141463414634148</v>
      </c>
      <c r="T42">
        <v>2.8728455284552847</v>
      </c>
      <c r="U42" t="str">
        <v>_______</v>
      </c>
      <c r="V42">
        <v>15.663582317189817</v>
      </c>
      <c r="W42" t="str">
        <v xml:space="preserve"> SG, SF</v>
      </c>
      <c r="AD42">
        <f>P42 - sorted!T$158</f>
        <v>3.8160975609756091</v>
      </c>
      <c r="AE42">
        <f>Q42 - sorted!U$158</f>
        <v>4.0402439024390251</v>
      </c>
      <c r="AF42">
        <f>R42 - sorted!V$158</f>
        <v>3.9223577235772353</v>
      </c>
      <c r="AG42">
        <f>S42 - sorted!W$158</f>
        <v>4.1065853658536593</v>
      </c>
      <c r="AH42">
        <f>T42 - sorted!X$158</f>
        <v>4.9795121951219512</v>
      </c>
    </row>
    <row r="43" spans="1:34" x14ac:dyDescent="0.3">
      <c r="A43">
        <f t="shared" si="0"/>
        <v>29.23149862595471</v>
      </c>
      <c r="B43">
        <f t="shared" si="1"/>
        <v>24.006031863833915</v>
      </c>
      <c r="C43">
        <f t="shared" si="1"/>
        <v>33.634536889355985</v>
      </c>
      <c r="D43">
        <f t="shared" si="1"/>
        <v>27.588535097268807</v>
      </c>
      <c r="E43">
        <f t="shared" si="1"/>
        <v>21.867958234742556</v>
      </c>
      <c r="F43" t="str">
        <v>Deandre Ayton</v>
      </c>
      <c r="G43">
        <v>3.4014634146341463</v>
      </c>
      <c r="H43">
        <v>-8.8780487804878044E-2</v>
      </c>
      <c r="I43">
        <v>-1.6570731707317075</v>
      </c>
      <c r="J43">
        <v>0.27853658536585368</v>
      </c>
      <c r="K43">
        <v>2.3780487804878048</v>
      </c>
      <c r="L43">
        <v>-0.7346341463414634</v>
      </c>
      <c r="M43">
        <v>-0.80146341463414628</v>
      </c>
      <c r="N43">
        <v>1.5009756097560976</v>
      </c>
      <c r="O43">
        <v>8.1463414634146344E-2</v>
      </c>
      <c r="P43">
        <v>4.4473170731707317</v>
      </c>
      <c r="Q43">
        <v>4.2770731707317076</v>
      </c>
      <c r="R43">
        <v>5.0931707317073167</v>
      </c>
      <c r="S43">
        <v>4.3585365853658535</v>
      </c>
      <c r="T43">
        <v>2.857560975609756</v>
      </c>
      <c r="U43" t="str">
        <v>_______</v>
      </c>
      <c r="V43">
        <v>29.865192334014321</v>
      </c>
      <c r="W43" t="str">
        <v xml:space="preserve"> C</v>
      </c>
      <c r="AD43">
        <f>P43 - sorted!T$158</f>
        <v>6.5279674796747962</v>
      </c>
      <c r="AE43">
        <f>Q43 - sorted!U$158</f>
        <v>6.7026829268292687</v>
      </c>
      <c r="AF43">
        <f>R43 - sorted!V$158</f>
        <v>6.9275609756097554</v>
      </c>
      <c r="AG43">
        <f>S43 - sorted!W$158</f>
        <v>6.2509756097560976</v>
      </c>
      <c r="AH43">
        <f>T43 - sorted!X$158</f>
        <v>4.9642276422764224</v>
      </c>
    </row>
    <row r="44" spans="1:34" x14ac:dyDescent="0.3">
      <c r="A44">
        <f t="shared" si="0"/>
        <v>17.630859677639183</v>
      </c>
      <c r="B44">
        <f t="shared" si="1"/>
        <v>18.431617128789867</v>
      </c>
      <c r="C44">
        <f t="shared" si="1"/>
        <v>17.563899980386861</v>
      </c>
      <c r="D44">
        <f t="shared" si="1"/>
        <v>19.114301047400854</v>
      </c>
      <c r="E44">
        <f t="shared" si="1"/>
        <v>21.785228160189238</v>
      </c>
      <c r="F44" t="str">
        <v>Terry Rozier</v>
      </c>
      <c r="G44">
        <v>-0.69211382113821129</v>
      </c>
      <c r="H44">
        <v>0.58178861788617886</v>
      </c>
      <c r="I44">
        <v>1.3274390243902439</v>
      </c>
      <c r="J44">
        <v>0.87203252032520329</v>
      </c>
      <c r="K44">
        <v>-0.33040650406504068</v>
      </c>
      <c r="L44">
        <v>0.65528455284552845</v>
      </c>
      <c r="M44">
        <v>0.70695121951219508</v>
      </c>
      <c r="N44">
        <v>-0.40032520325203258</v>
      </c>
      <c r="O44">
        <v>-0.28219512195121954</v>
      </c>
      <c r="P44">
        <v>1.8566666666666665</v>
      </c>
      <c r="Q44">
        <v>2.7206504065040651</v>
      </c>
      <c r="R44">
        <v>1.7831707317073171</v>
      </c>
      <c r="S44">
        <v>2.4384552845528455</v>
      </c>
      <c r="T44">
        <v>2.8387804878048781</v>
      </c>
      <c r="U44" t="str">
        <v>_______</v>
      </c>
      <c r="V44">
        <v>17.149108630369177</v>
      </c>
      <c r="W44" t="str">
        <v xml:space="preserve"> PG, SG</v>
      </c>
      <c r="AD44">
        <f>P44 - sorted!T$158</f>
        <v>3.937317073170731</v>
      </c>
      <c r="AE44">
        <f>Q44 - sorted!U$158</f>
        <v>5.1462601626016262</v>
      </c>
      <c r="AF44">
        <f>R44 - sorted!V$158</f>
        <v>3.6175609756097558</v>
      </c>
      <c r="AG44">
        <f>S44 - sorted!W$158</f>
        <v>4.3308943089430896</v>
      </c>
      <c r="AH44">
        <f>T44 - sorted!X$158</f>
        <v>4.9454471544715446</v>
      </c>
    </row>
    <row r="45" spans="1:34" x14ac:dyDescent="0.3">
      <c r="A45">
        <f t="shared" si="0"/>
        <v>14.13191911802015</v>
      </c>
      <c r="B45">
        <f t="shared" si="1"/>
        <v>16.260553805320974</v>
      </c>
      <c r="C45">
        <f t="shared" si="1"/>
        <v>11.351246667924869</v>
      </c>
      <c r="D45">
        <f t="shared" si="1"/>
        <v>16.958873857768097</v>
      </c>
      <c r="E45">
        <f t="shared" si="1"/>
        <v>21.727567805197531</v>
      </c>
      <c r="F45" t="str">
        <v>Mike Conley</v>
      </c>
      <c r="G45">
        <v>-0.39073170731707318</v>
      </c>
      <c r="H45">
        <v>0.87479674796747975</v>
      </c>
      <c r="I45">
        <v>0.82650406504065055</v>
      </c>
      <c r="J45">
        <v>0.18650406504065045</v>
      </c>
      <c r="K45">
        <v>-0.83691056910569106</v>
      </c>
      <c r="L45">
        <v>1.4465040650406504</v>
      </c>
      <c r="M45">
        <v>0.88341463414634136</v>
      </c>
      <c r="N45">
        <v>-0.87560975609756109</v>
      </c>
      <c r="O45">
        <v>-0.164390243902439</v>
      </c>
      <c r="P45">
        <v>1.0752845528455284</v>
      </c>
      <c r="Q45">
        <v>2.114471544715447</v>
      </c>
      <c r="R45">
        <v>0.5035772357723578</v>
      </c>
      <c r="S45">
        <v>1.950081300813008</v>
      </c>
      <c r="T45">
        <v>2.8256910569105691</v>
      </c>
      <c r="U45" t="str">
        <v>_______</v>
      </c>
      <c r="V45">
        <v>13.9147640985575</v>
      </c>
      <c r="W45" t="str">
        <v xml:space="preserve"> PG</v>
      </c>
      <c r="AD45">
        <f>P45 - sorted!T$158</f>
        <v>3.1559349593495929</v>
      </c>
      <c r="AE45">
        <f>Q45 - sorted!U$158</f>
        <v>4.5400813008130081</v>
      </c>
      <c r="AF45">
        <f>R45 - sorted!V$158</f>
        <v>2.3379674796747967</v>
      </c>
      <c r="AG45">
        <f>S45 - sorted!W$158</f>
        <v>3.8425203252032523</v>
      </c>
      <c r="AH45">
        <f>T45 - sorted!X$158</f>
        <v>4.9323577235772351</v>
      </c>
    </row>
    <row r="46" spans="1:34" x14ac:dyDescent="0.3">
      <c r="A46">
        <f t="shared" si="0"/>
        <v>22.28203693179513</v>
      </c>
      <c r="B46">
        <f t="shared" si="1"/>
        <v>19.453088445679466</v>
      </c>
      <c r="C46">
        <f t="shared" si="1"/>
        <v>25.354683284793897</v>
      </c>
      <c r="D46">
        <f t="shared" si="1"/>
        <v>21.542072042082928</v>
      </c>
      <c r="E46">
        <f t="shared" si="1"/>
        <v>21.423149781949398</v>
      </c>
      <c r="F46" t="str">
        <v>OG Anunoby</v>
      </c>
      <c r="G46">
        <v>0.27902439024390246</v>
      </c>
      <c r="H46">
        <v>9.3170731707317073E-2</v>
      </c>
      <c r="I46">
        <v>0.86414634146341474</v>
      </c>
      <c r="J46">
        <v>0.3953658536585366</v>
      </c>
      <c r="K46">
        <v>0.10439024390243906</v>
      </c>
      <c r="L46">
        <v>-0.39926829268292685</v>
      </c>
      <c r="M46">
        <v>1.4370731707317073</v>
      </c>
      <c r="N46">
        <v>0.23195121951219511</v>
      </c>
      <c r="O46">
        <v>-1.7317073170731695E-2</v>
      </c>
      <c r="P46">
        <v>2.8953658536585367</v>
      </c>
      <c r="Q46">
        <v>3.0058536585365854</v>
      </c>
      <c r="R46">
        <v>3.3878048780487804</v>
      </c>
      <c r="S46">
        <v>2.9885365853658539</v>
      </c>
      <c r="T46">
        <v>2.7565853658536588</v>
      </c>
      <c r="U46" t="str">
        <v>_______</v>
      </c>
      <c r="V46">
        <v>20.792120966350172</v>
      </c>
      <c r="W46" t="str">
        <v xml:space="preserve"> SF, PF</v>
      </c>
      <c r="AD46">
        <f>P46 - sorted!T$158</f>
        <v>4.9760162601626012</v>
      </c>
      <c r="AE46">
        <f>Q46 - sorted!U$158</f>
        <v>5.4314634146341465</v>
      </c>
      <c r="AF46">
        <f>R46 - sorted!V$158</f>
        <v>5.222195121951219</v>
      </c>
      <c r="AG46">
        <f>S46 - sorted!W$158</f>
        <v>4.8809756097560975</v>
      </c>
      <c r="AH46">
        <f>T46 - sorted!X$158</f>
        <v>4.8632520325203252</v>
      </c>
    </row>
    <row r="47" spans="1:34" x14ac:dyDescent="0.3">
      <c r="A47">
        <f t="shared" si="0"/>
        <v>22.242354846580429</v>
      </c>
      <c r="B47">
        <f t="shared" si="1"/>
        <v>20.20623427268487</v>
      </c>
      <c r="C47">
        <f t="shared" si="1"/>
        <v>30.724390974995103</v>
      </c>
      <c r="D47">
        <f t="shared" si="1"/>
        <v>24.302647884173759</v>
      </c>
      <c r="E47">
        <f t="shared" si="1"/>
        <v>21.100466677306372</v>
      </c>
      <c r="F47" t="str">
        <v>John Collins</v>
      </c>
      <c r="G47">
        <v>2.6305691056910572</v>
      </c>
      <c r="H47">
        <v>0.72752032520325205</v>
      </c>
      <c r="I47">
        <v>-0.46991869918699192</v>
      </c>
      <c r="J47">
        <v>0.53199186991869929</v>
      </c>
      <c r="K47">
        <v>0.89373983739837404</v>
      </c>
      <c r="L47">
        <v>-0.87975609756097561</v>
      </c>
      <c r="M47">
        <v>-1.1486991869918701</v>
      </c>
      <c r="N47">
        <v>0.93069105691056908</v>
      </c>
      <c r="O47">
        <v>0.39788617886178862</v>
      </c>
      <c r="P47">
        <v>2.8865040650406506</v>
      </c>
      <c r="Q47">
        <v>3.216138211382114</v>
      </c>
      <c r="R47">
        <v>4.4937804878048784</v>
      </c>
      <c r="S47">
        <v>3.6140243902439027</v>
      </c>
      <c r="T47">
        <v>2.6833333333333336</v>
      </c>
      <c r="U47" t="str">
        <v>_______</v>
      </c>
      <c r="V47">
        <v>24.934526435884571</v>
      </c>
      <c r="W47" t="str">
        <v xml:space="preserve"> PF</v>
      </c>
      <c r="AD47">
        <f>P47 - sorted!T$158</f>
        <v>4.9671544715447151</v>
      </c>
      <c r="AE47">
        <f>Q47 - sorted!U$158</f>
        <v>5.6417479674796756</v>
      </c>
      <c r="AF47">
        <f>R47 - sorted!V$158</f>
        <v>6.328170731707317</v>
      </c>
      <c r="AG47">
        <f>S47 - sorted!W$158</f>
        <v>5.5064634146341467</v>
      </c>
      <c r="AH47">
        <f>T47 - sorted!X$158</f>
        <v>4.79</v>
      </c>
    </row>
    <row r="48" spans="1:34" x14ac:dyDescent="0.3">
      <c r="A48">
        <f t="shared" si="0"/>
        <v>14.555498073499988</v>
      </c>
      <c r="B48">
        <f t="shared" si="1"/>
        <v>17.575246791568567</v>
      </c>
      <c r="C48">
        <f t="shared" si="1"/>
        <v>11.593808168687806</v>
      </c>
      <c r="D48">
        <f t="shared" si="1"/>
        <v>17.259923202216555</v>
      </c>
      <c r="E48">
        <f t="shared" si="1"/>
        <v>20.969925066160553</v>
      </c>
      <c r="F48" t="str">
        <v>Malcolm Brogdon</v>
      </c>
      <c r="G48">
        <v>-0.57109756097560982</v>
      </c>
      <c r="H48">
        <v>0.84841463414634144</v>
      </c>
      <c r="I48">
        <v>0.73967479674796743</v>
      </c>
      <c r="J48">
        <v>0.86390243902439046</v>
      </c>
      <c r="K48">
        <v>-6.8699186991869901E-2</v>
      </c>
      <c r="L48">
        <v>1.4647560975609755</v>
      </c>
      <c r="M48">
        <v>-0.16000000000000003</v>
      </c>
      <c r="N48">
        <v>-0.63540650406504073</v>
      </c>
      <c r="O48">
        <v>-0.46325203252032521</v>
      </c>
      <c r="P48">
        <v>1.1698780487804874</v>
      </c>
      <c r="Q48">
        <v>2.4815447154471544</v>
      </c>
      <c r="R48">
        <v>0.5535365853658536</v>
      </c>
      <c r="S48">
        <v>2.0182926829268291</v>
      </c>
      <c r="T48">
        <v>2.6536991869918696</v>
      </c>
      <c r="U48" t="str">
        <v>_______</v>
      </c>
      <c r="V48">
        <v>14.366506243087214</v>
      </c>
      <c r="W48" t="str">
        <v xml:space="preserve"> PG, SG</v>
      </c>
      <c r="AD48">
        <f>P48 - sorted!T$158</f>
        <v>3.2505284552845519</v>
      </c>
      <c r="AE48">
        <f>Q48 - sorted!U$158</f>
        <v>4.9071544715447155</v>
      </c>
      <c r="AF48">
        <f>R48 - sorted!V$158</f>
        <v>2.3879268292682925</v>
      </c>
      <c r="AG48">
        <f>S48 - sorted!W$158</f>
        <v>3.9107317073170731</v>
      </c>
      <c r="AH48">
        <f>T48 - sorted!X$158</f>
        <v>4.760365853658536</v>
      </c>
    </row>
    <row r="49" spans="1:34" x14ac:dyDescent="0.3">
      <c r="A49">
        <f t="shared" si="0"/>
        <v>35.113730661335481</v>
      </c>
      <c r="B49">
        <f t="shared" si="1"/>
        <v>29.860273832495668</v>
      </c>
      <c r="C49">
        <f t="shared" si="1"/>
        <v>38.443333444351111</v>
      </c>
      <c r="D49">
        <f t="shared" si="1"/>
        <v>32.932609485282043</v>
      </c>
      <c r="E49">
        <f t="shared" si="1"/>
        <v>20.868213632510589</v>
      </c>
      <c r="F49" t="str">
        <v>Anthony Davis</v>
      </c>
      <c r="G49">
        <v>1.2545121951219511</v>
      </c>
      <c r="H49">
        <v>-0.19154471544715448</v>
      </c>
      <c r="I49">
        <v>-0.9258536585365853</v>
      </c>
      <c r="J49">
        <v>1.2661382113821138</v>
      </c>
      <c r="K49">
        <v>1.3366666666666667</v>
      </c>
      <c r="L49">
        <v>-0.5142276422764227</v>
      </c>
      <c r="M49">
        <v>0.74715447154471537</v>
      </c>
      <c r="N49">
        <v>2.9387804878048782</v>
      </c>
      <c r="O49">
        <v>-0.34223577235772351</v>
      </c>
      <c r="P49">
        <v>5.7609349593495942</v>
      </c>
      <c r="Q49">
        <v>5.911626016260163</v>
      </c>
      <c r="R49">
        <v>6.0836178861788621</v>
      </c>
      <c r="S49">
        <v>5.5693902439024399</v>
      </c>
      <c r="T49">
        <v>2.6306097560975608</v>
      </c>
      <c r="U49" t="str">
        <v>car</v>
      </c>
      <c r="V49">
        <v>37.884288435984899</v>
      </c>
      <c r="W49" t="str">
        <v xml:space="preserve"> PF</v>
      </c>
      <c r="AD49">
        <f>P49 - sorted!T$158</f>
        <v>7.8415853658536587</v>
      </c>
      <c r="AE49">
        <f>Q49 - sorted!U$158</f>
        <v>8.3372357723577242</v>
      </c>
      <c r="AF49">
        <f>R49 - sorted!V$158</f>
        <v>7.9180081300813008</v>
      </c>
      <c r="AG49">
        <f>S49 - sorted!W$158</f>
        <v>7.4618292682926839</v>
      </c>
      <c r="AH49">
        <f>T49 - sorted!X$158</f>
        <v>4.7372764227642268</v>
      </c>
    </row>
    <row r="50" spans="1:34" x14ac:dyDescent="0.3">
      <c r="A50">
        <f t="shared" si="0"/>
        <v>4.9416938046268601</v>
      </c>
      <c r="B50">
        <f t="shared" si="1"/>
        <v>14.466864149665348</v>
      </c>
      <c r="C50">
        <f t="shared" si="1"/>
        <v>13.455946297002153</v>
      </c>
      <c r="D50">
        <f t="shared" si="1"/>
        <v>14.929392222249058</v>
      </c>
      <c r="E50">
        <f t="shared" si="1"/>
        <v>19.719125129461599</v>
      </c>
      <c r="F50" t="str">
        <v>DeMar DeRozan</v>
      </c>
      <c r="G50">
        <v>1.0892682926829269</v>
      </c>
      <c r="H50">
        <v>2.4673170731707317</v>
      </c>
      <c r="I50">
        <v>-1.54</v>
      </c>
      <c r="J50">
        <v>0.89317073170731709</v>
      </c>
      <c r="K50">
        <v>-0.57804878048780484</v>
      </c>
      <c r="L50">
        <v>0.55317073170731712</v>
      </c>
      <c r="M50">
        <v>-0.39170731707317075</v>
      </c>
      <c r="N50">
        <v>-0.87951219512195111</v>
      </c>
      <c r="O50">
        <v>-0.12341463414634146</v>
      </c>
      <c r="P50">
        <v>-0.9770731707317073</v>
      </c>
      <c r="Q50">
        <v>1.613658536585366</v>
      </c>
      <c r="R50">
        <v>0.93707317073170726</v>
      </c>
      <c r="S50">
        <v>1.4902439024390244</v>
      </c>
      <c r="T50">
        <v>2.3697560975609755</v>
      </c>
      <c r="U50" t="str">
        <v>_______</v>
      </c>
      <c r="V50">
        <v>10.869408235077085</v>
      </c>
      <c r="W50" t="str">
        <v xml:space="preserve"> SG, SF</v>
      </c>
      <c r="AD50">
        <f>P50 - sorted!T$158</f>
        <v>1.1035772357723572</v>
      </c>
      <c r="AE50">
        <f>Q50 - sorted!U$158</f>
        <v>4.0392682926829266</v>
      </c>
      <c r="AF50">
        <f>R50 - sorted!V$158</f>
        <v>2.7714634146341464</v>
      </c>
      <c r="AG50">
        <f>S50 - sorted!W$158</f>
        <v>3.3826829268292684</v>
      </c>
      <c r="AH50">
        <f>T50 - sorted!X$158</f>
        <v>4.4764227642276424</v>
      </c>
    </row>
    <row r="51" spans="1:34" x14ac:dyDescent="0.3">
      <c r="A51">
        <f t="shared" si="0"/>
        <v>30.086301709295206</v>
      </c>
      <c r="B51">
        <f t="shared" si="1"/>
        <v>23.821421597326502</v>
      </c>
      <c r="C51">
        <f t="shared" si="1"/>
        <v>34.555836389405947</v>
      </c>
      <c r="D51">
        <f t="shared" si="1"/>
        <v>29.069740930264317</v>
      </c>
      <c r="E51">
        <f t="shared" si="1"/>
        <v>19.284344564493086</v>
      </c>
      <c r="F51" t="str">
        <v>Richaun Holmes</v>
      </c>
      <c r="G51">
        <v>3.4546341463414634</v>
      </c>
      <c r="H51">
        <v>5.5934959349593492E-2</v>
      </c>
      <c r="I51">
        <v>-1.841951219512195</v>
      </c>
      <c r="J51">
        <v>0.10829268292682928</v>
      </c>
      <c r="K51">
        <v>1.4258536585365853</v>
      </c>
      <c r="L51">
        <v>-0.58878048780487802</v>
      </c>
      <c r="M51">
        <v>-0.81154471544715445</v>
      </c>
      <c r="N51">
        <v>2.4230894308943087</v>
      </c>
      <c r="O51">
        <v>0.4686178861788618</v>
      </c>
      <c r="P51">
        <v>4.6382113821138216</v>
      </c>
      <c r="Q51">
        <v>4.2255284552845529</v>
      </c>
      <c r="R51">
        <v>5.2829268292682929</v>
      </c>
      <c r="S51">
        <v>4.6941463414634148</v>
      </c>
      <c r="T51">
        <v>2.2710569105691061</v>
      </c>
      <c r="U51" t="str">
        <v>_______</v>
      </c>
      <c r="V51">
        <v>32.087828296611065</v>
      </c>
      <c r="W51" t="str">
        <v xml:space="preserve"> C, PF</v>
      </c>
      <c r="AD51">
        <f>P51 - sorted!T$158</f>
        <v>6.7188617886178861</v>
      </c>
      <c r="AE51">
        <f>Q51 - sorted!U$158</f>
        <v>6.651138211382114</v>
      </c>
      <c r="AF51">
        <f>R51 - sorted!V$158</f>
        <v>7.1173170731707316</v>
      </c>
      <c r="AG51">
        <f>S51 - sorted!W$158</f>
        <v>6.5865853658536588</v>
      </c>
      <c r="AH51">
        <f>T51 - sorted!X$158</f>
        <v>4.3777235772357725</v>
      </c>
    </row>
    <row r="52" spans="1:34" x14ac:dyDescent="0.3">
      <c r="A52">
        <f t="shared" si="0"/>
        <v>19.726365021637431</v>
      </c>
      <c r="B52">
        <f t="shared" si="1"/>
        <v>19.350883077313373</v>
      </c>
      <c r="C52">
        <f t="shared" si="1"/>
        <v>12.792800127300382</v>
      </c>
      <c r="D52">
        <f t="shared" si="1"/>
        <v>18.477396891982483</v>
      </c>
      <c r="E52">
        <f t="shared" si="1"/>
        <v>19.160428522088548</v>
      </c>
      <c r="F52" t="str">
        <v>Lonzo Ball</v>
      </c>
      <c r="G52">
        <v>-1.0336585365853659</v>
      </c>
      <c r="H52">
        <v>-3.0487804878048776E-2</v>
      </c>
      <c r="I52">
        <v>1.2446341463414634</v>
      </c>
      <c r="J52">
        <v>1.4878048780487846E-2</v>
      </c>
      <c r="K52">
        <v>-0.19999999999999996</v>
      </c>
      <c r="L52">
        <v>1.4936585365853658</v>
      </c>
      <c r="M52">
        <v>1.4370731707317073</v>
      </c>
      <c r="N52">
        <v>5.1219512195121955E-2</v>
      </c>
      <c r="O52">
        <v>-0.68317073170731701</v>
      </c>
      <c r="P52">
        <v>2.324634146341463</v>
      </c>
      <c r="Q52">
        <v>2.9773170731707315</v>
      </c>
      <c r="R52">
        <v>0.80048780487804883</v>
      </c>
      <c r="S52">
        <v>2.2941463414634145</v>
      </c>
      <c r="T52">
        <v>2.2429268292682925</v>
      </c>
      <c r="U52" t="str">
        <v>_______</v>
      </c>
      <c r="V52">
        <v>16.19339670362276</v>
      </c>
      <c r="W52" t="str">
        <v xml:space="preserve"> PG</v>
      </c>
      <c r="AD52">
        <f>P52 - sorted!T$158</f>
        <v>4.4052845528455276</v>
      </c>
      <c r="AE52">
        <f>Q52 - sorted!U$158</f>
        <v>5.4029268292682922</v>
      </c>
      <c r="AF52">
        <f>R52 - sorted!V$158</f>
        <v>2.6348780487804877</v>
      </c>
      <c r="AG52">
        <f>S52 - sorted!W$158</f>
        <v>4.1865853658536585</v>
      </c>
      <c r="AH52">
        <f>T52 - sorted!X$158</f>
        <v>4.3495934959349594</v>
      </c>
    </row>
    <row r="53" spans="1:34" x14ac:dyDescent="0.3">
      <c r="A53">
        <f t="shared" si="0"/>
        <v>11.614109013938865</v>
      </c>
      <c r="B53">
        <f t="shared" si="1"/>
        <v>17.602326846434796</v>
      </c>
      <c r="C53">
        <f t="shared" si="1"/>
        <v>7.8665714380872407</v>
      </c>
      <c r="D53">
        <f t="shared" si="1"/>
        <v>15.182000968961473</v>
      </c>
      <c r="E53">
        <f t="shared" si="1"/>
        <v>19.03078225806993</v>
      </c>
      <c r="F53" t="str">
        <v>Kyle Lowry</v>
      </c>
      <c r="G53">
        <v>-0.5362601626016259</v>
      </c>
      <c r="H53">
        <v>1.0344715447154471</v>
      </c>
      <c r="I53">
        <v>0.9209756097560976</v>
      </c>
      <c r="J53">
        <v>0.2426016260162602</v>
      </c>
      <c r="K53">
        <v>-0.20504065040650404</v>
      </c>
      <c r="L53">
        <v>1.7616260162601627</v>
      </c>
      <c r="M53">
        <v>-6.3252032520325185E-2</v>
      </c>
      <c r="N53">
        <v>-0.66601626016260163</v>
      </c>
      <c r="O53">
        <v>-0.9416260162601624</v>
      </c>
      <c r="P53">
        <v>0.51300813008130142</v>
      </c>
      <c r="Q53">
        <v>2.4891056910569107</v>
      </c>
      <c r="R53">
        <v>-0.21414634146341416</v>
      </c>
      <c r="S53">
        <v>1.5474796747967483</v>
      </c>
      <c r="T53">
        <v>2.2134959349593499</v>
      </c>
      <c r="U53" t="str">
        <v>_______</v>
      </c>
      <c r="V53">
        <v>11.248462430248624</v>
      </c>
      <c r="W53" t="str">
        <v xml:space="preserve"> PG</v>
      </c>
      <c r="AD53">
        <f>P53 - sorted!T$158</f>
        <v>2.5936585365853659</v>
      </c>
      <c r="AE53">
        <f>Q53 - sorted!U$158</f>
        <v>4.9147154471544718</v>
      </c>
      <c r="AF53">
        <f>R53 - sorted!V$158</f>
        <v>1.6202439024390247</v>
      </c>
      <c r="AG53">
        <f>S53 - sorted!W$158</f>
        <v>3.4399186991869923</v>
      </c>
      <c r="AH53">
        <f>T53 - sorted!X$158</f>
        <v>4.3201626016260164</v>
      </c>
    </row>
    <row r="54" spans="1:34" x14ac:dyDescent="0.3">
      <c r="A54">
        <f t="shared" si="0"/>
        <v>24.951840343923546</v>
      </c>
      <c r="B54">
        <f t="shared" si="1"/>
        <v>20.593944950689004</v>
      </c>
      <c r="C54">
        <f t="shared" si="1"/>
        <v>6.8647470460020665</v>
      </c>
      <c r="D54">
        <f t="shared" si="1"/>
        <v>16.144712996560052</v>
      </c>
      <c r="E54">
        <f t="shared" si="1"/>
        <v>17.921089028617754</v>
      </c>
      <c r="F54" t="str">
        <v>De'Aaron Fox</v>
      </c>
      <c r="G54">
        <v>0.46231707317073167</v>
      </c>
      <c r="H54">
        <v>-1.7259756097560974</v>
      </c>
      <c r="I54">
        <v>2.4634146341463409E-2</v>
      </c>
      <c r="J54">
        <v>1.7931707317073171</v>
      </c>
      <c r="K54">
        <v>-0.70878048780487801</v>
      </c>
      <c r="L54">
        <v>2.1860975609756097</v>
      </c>
      <c r="M54">
        <v>1.4889024390243903</v>
      </c>
      <c r="N54">
        <v>-0.19597560975609757</v>
      </c>
      <c r="O54">
        <v>-1.5587804878048779</v>
      </c>
      <c r="P54">
        <v>3.4915853658536586</v>
      </c>
      <c r="Q54">
        <v>3.3243902439024393</v>
      </c>
      <c r="R54">
        <v>-0.42048780487804849</v>
      </c>
      <c r="S54">
        <v>1.7656097560975614</v>
      </c>
      <c r="T54">
        <v>1.9615853658536588</v>
      </c>
      <c r="U54" t="str">
        <v>_______</v>
      </c>
      <c r="V54">
        <v>12.693068120085604</v>
      </c>
      <c r="W54" t="str">
        <v xml:space="preserve"> PG</v>
      </c>
      <c r="AD54">
        <f>P54 - sorted!T$158</f>
        <v>5.5722357723577236</v>
      </c>
      <c r="AE54">
        <f>Q54 - sorted!U$158</f>
        <v>5.75</v>
      </c>
      <c r="AF54">
        <f>R54 - sorted!V$158</f>
        <v>1.4139024390243904</v>
      </c>
      <c r="AG54">
        <f>S54 - sorted!W$158</f>
        <v>3.6580487804878055</v>
      </c>
      <c r="AH54">
        <f>T54 - sorted!X$158</f>
        <v>4.0682520325203253</v>
      </c>
    </row>
    <row r="55" spans="1:34" x14ac:dyDescent="0.3">
      <c r="A55">
        <f t="shared" si="0"/>
        <v>17.894254068949596</v>
      </c>
      <c r="B55">
        <f t="shared" si="1"/>
        <v>17.78373409569997</v>
      </c>
      <c r="C55">
        <f t="shared" si="1"/>
        <v>19.313145367906735</v>
      </c>
      <c r="D55">
        <f t="shared" si="1"/>
        <v>20.893506261283662</v>
      </c>
      <c r="E55">
        <f t="shared" si="1"/>
        <v>17.905868127455346</v>
      </c>
      <c r="F55" t="str">
        <v>Derrick White</v>
      </c>
      <c r="G55">
        <v>-0.65873983739837394</v>
      </c>
      <c r="H55">
        <v>0.9260975609756098</v>
      </c>
      <c r="I55">
        <v>0.75060975609756087</v>
      </c>
      <c r="J55">
        <v>0.65048780487804891</v>
      </c>
      <c r="K55">
        <v>-0.82284552845528447</v>
      </c>
      <c r="L55">
        <v>0.698130081300813</v>
      </c>
      <c r="M55">
        <v>0.11256097560975609</v>
      </c>
      <c r="N55">
        <v>0.8834552845528455</v>
      </c>
      <c r="O55">
        <v>0.30182926829268292</v>
      </c>
      <c r="P55">
        <v>1.9154878048780488</v>
      </c>
      <c r="Q55">
        <v>2.5397560975609759</v>
      </c>
      <c r="R55">
        <v>2.1434552845528456</v>
      </c>
      <c r="S55">
        <v>2.8415853658536587</v>
      </c>
      <c r="T55">
        <v>1.9581300813008131</v>
      </c>
      <c r="U55" t="str">
        <v>_______</v>
      </c>
      <c r="V55">
        <v>19.81891008883234</v>
      </c>
      <c r="W55" t="str">
        <v xml:space="preserve"> PG, SG</v>
      </c>
      <c r="AD55">
        <f>P55 - sorted!T$158</f>
        <v>3.9961382113821133</v>
      </c>
      <c r="AE55">
        <f>Q55 - sorted!U$158</f>
        <v>4.965365853658537</v>
      </c>
      <c r="AF55">
        <f>R55 - sorted!V$158</f>
        <v>3.9778455284552843</v>
      </c>
      <c r="AG55">
        <f>S55 - sorted!W$158</f>
        <v>4.7340243902439028</v>
      </c>
      <c r="AH55">
        <f>T55 - sorted!X$158</f>
        <v>4.0647967479674794</v>
      </c>
    </row>
    <row r="56" spans="1:34" x14ac:dyDescent="0.3">
      <c r="A56">
        <f t="shared" si="0"/>
        <v>8.0019470919182556</v>
      </c>
      <c r="B56">
        <f t="shared" si="1"/>
        <v>13.334743146225563</v>
      </c>
      <c r="C56">
        <f t="shared" si="1"/>
        <v>10.521524496071823</v>
      </c>
      <c r="D56">
        <f t="shared" si="1"/>
        <v>13.303402824909147</v>
      </c>
      <c r="E56">
        <f t="shared" si="1"/>
        <v>17.323176217073328</v>
      </c>
      <c r="F56" t="str">
        <v>Kemba Walker</v>
      </c>
      <c r="G56">
        <v>-1.1767073170731706</v>
      </c>
      <c r="H56">
        <v>1.4154878048780486</v>
      </c>
      <c r="I56">
        <v>0.99548780487804867</v>
      </c>
      <c r="J56">
        <v>0.49634146341463414</v>
      </c>
      <c r="K56">
        <v>-0.67256097560975603</v>
      </c>
      <c r="L56">
        <v>0.78914634146341456</v>
      </c>
      <c r="M56">
        <v>0.15439024390243899</v>
      </c>
      <c r="N56">
        <v>-0.7040243902439024</v>
      </c>
      <c r="O56">
        <v>-0.17573170731707313</v>
      </c>
      <c r="P56">
        <v>-0.29365853658536578</v>
      </c>
      <c r="Q56">
        <v>1.2975609756097559</v>
      </c>
      <c r="R56">
        <v>0.33268292682926848</v>
      </c>
      <c r="S56">
        <v>1.1218292682926827</v>
      </c>
      <c r="T56">
        <v>1.8258536585365852</v>
      </c>
      <c r="U56" t="str">
        <v>_______</v>
      </c>
      <c r="V56">
        <v>8.4295160682875689</v>
      </c>
      <c r="W56" t="str">
        <v xml:space="preserve"> PG</v>
      </c>
      <c r="AD56">
        <f>P56 - sorted!T$158</f>
        <v>1.7869918699186988</v>
      </c>
      <c r="AE56">
        <f>Q56 - sorted!U$158</f>
        <v>3.723170731707317</v>
      </c>
      <c r="AF56">
        <f>R56 - sorted!V$158</f>
        <v>2.1670731707317072</v>
      </c>
      <c r="AG56">
        <f>S56 - sorted!W$158</f>
        <v>3.0142682926829267</v>
      </c>
      <c r="AH56">
        <f>T56 - sorted!X$158</f>
        <v>3.9325203252032517</v>
      </c>
    </row>
    <row r="57" spans="1:34" x14ac:dyDescent="0.3">
      <c r="A57">
        <f t="shared" si="0"/>
        <v>10.184097722899056</v>
      </c>
      <c r="B57">
        <f t="shared" si="1"/>
        <v>10.238881389905654</v>
      </c>
      <c r="C57">
        <f t="shared" si="1"/>
        <v>16.676941978410742</v>
      </c>
      <c r="D57">
        <f t="shared" si="1"/>
        <v>12.862593385511138</v>
      </c>
      <c r="E57">
        <f t="shared" si="1"/>
        <v>16.882665430490729</v>
      </c>
      <c r="F57" t="str">
        <v>Saddiq Bey</v>
      </c>
      <c r="G57">
        <v>-0.9692682926829268</v>
      </c>
      <c r="H57">
        <v>0.82829268292682923</v>
      </c>
      <c r="I57">
        <v>1.4746341463414634</v>
      </c>
      <c r="J57">
        <v>0.2882926829268293</v>
      </c>
      <c r="K57">
        <v>0.21219512195121953</v>
      </c>
      <c r="L57">
        <v>-0.57853658536585362</v>
      </c>
      <c r="M57">
        <v>-0.11853658536585365</v>
      </c>
      <c r="N57">
        <v>-0.7039024390243902</v>
      </c>
      <c r="O57">
        <v>0.58878048780487802</v>
      </c>
      <c r="P57">
        <v>0.19365853658536558</v>
      </c>
      <c r="Q57">
        <v>0.43317073170731679</v>
      </c>
      <c r="R57">
        <v>1.6004878048780486</v>
      </c>
      <c r="S57">
        <v>1.0219512195121947</v>
      </c>
      <c r="T57">
        <v>1.7258536585365851</v>
      </c>
      <c r="U57" t="str">
        <v>_______</v>
      </c>
      <c r="V57">
        <v>7.7680557291281458</v>
      </c>
      <c r="W57" t="str">
        <v xml:space="preserve"> SF</v>
      </c>
      <c r="AD57">
        <f>P57 - sorted!T$158</f>
        <v>2.2743089430894301</v>
      </c>
      <c r="AE57">
        <f>Q57 - sorted!U$158</f>
        <v>2.8587804878048777</v>
      </c>
      <c r="AF57">
        <f>R57 - sorted!V$158</f>
        <v>3.4348780487804875</v>
      </c>
      <c r="AG57">
        <f>S57 - sorted!W$158</f>
        <v>2.9143902439024387</v>
      </c>
      <c r="AH57">
        <f>T57 - sorted!X$158</f>
        <v>3.8325203252032516</v>
      </c>
    </row>
    <row r="58" spans="1:34" x14ac:dyDescent="0.3">
      <c r="A58">
        <f t="shared" si="0"/>
        <v>9.3802624554306533</v>
      </c>
      <c r="B58">
        <f t="shared" si="1"/>
        <v>11.245793537512336</v>
      </c>
      <c r="C58">
        <f t="shared" si="1"/>
        <v>12.012024458449135</v>
      </c>
      <c r="D58">
        <f t="shared" si="1"/>
        <v>12.133472684773041</v>
      </c>
      <c r="E58">
        <f t="shared" si="1"/>
        <v>16.875502653473127</v>
      </c>
      <c r="F58" t="str">
        <v>Harrison Barnes</v>
      </c>
      <c r="G58">
        <v>0.73967479674796754</v>
      </c>
      <c r="H58">
        <v>0.84260162601626021</v>
      </c>
      <c r="I58">
        <v>-0.14390243902439023</v>
      </c>
      <c r="J58">
        <v>0.18504065040650411</v>
      </c>
      <c r="K58">
        <v>0.44731707317073177</v>
      </c>
      <c r="L58">
        <v>0.21707317073170729</v>
      </c>
      <c r="M58">
        <v>-0.70601626016260166</v>
      </c>
      <c r="N58">
        <v>-0.86747967479674803</v>
      </c>
      <c r="O58">
        <v>0.14243902439024392</v>
      </c>
      <c r="P58">
        <v>1.4146341463414647E-2</v>
      </c>
      <c r="Q58">
        <v>0.71430894308943105</v>
      </c>
      <c r="R58">
        <v>0.6396747967479679</v>
      </c>
      <c r="S58">
        <v>0.85674796747967497</v>
      </c>
      <c r="T58">
        <v>1.7242276422764231</v>
      </c>
      <c r="U58" t="str">
        <v>_______</v>
      </c>
      <c r="V58">
        <v>6.673967483973942</v>
      </c>
      <c r="W58" t="str">
        <v xml:space="preserve"> SF, PF</v>
      </c>
      <c r="AD58">
        <f>P58 - sorted!T$158</f>
        <v>2.0947967479674792</v>
      </c>
      <c r="AE58">
        <f>Q58 - sorted!U$158</f>
        <v>3.1399186991869921</v>
      </c>
      <c r="AF58">
        <f>R58 - sorted!V$158</f>
        <v>2.474065040650407</v>
      </c>
      <c r="AG58">
        <f>S58 - sorted!W$158</f>
        <v>2.749186991869919</v>
      </c>
      <c r="AH58">
        <f>T58 - sorted!X$158</f>
        <v>3.8308943089430896</v>
      </c>
    </row>
    <row r="59" spans="1:34" x14ac:dyDescent="0.3">
      <c r="A59">
        <f t="shared" si="0"/>
        <v>13.508291485242353</v>
      </c>
      <c r="B59">
        <f t="shared" si="1"/>
        <v>9.0010608174718776</v>
      </c>
      <c r="C59">
        <f t="shared" si="1"/>
        <v>15.684196373172679</v>
      </c>
      <c r="D59">
        <f t="shared" si="1"/>
        <v>12.393616635577725</v>
      </c>
      <c r="E59">
        <f t="shared" si="1"/>
        <v>16.870130570709925</v>
      </c>
      <c r="F59" t="str">
        <v>Joe Harris</v>
      </c>
      <c r="G59">
        <v>0.92894308943089432</v>
      </c>
      <c r="H59">
        <v>-2.032520325203252E-2</v>
      </c>
      <c r="I59">
        <v>1.5065853658536585</v>
      </c>
      <c r="J59">
        <v>9.9268292682926876E-2</v>
      </c>
      <c r="K59">
        <v>-0.58804878048780496</v>
      </c>
      <c r="L59">
        <v>-0.48032520325203254</v>
      </c>
      <c r="M59">
        <v>-0.55121951219512189</v>
      </c>
      <c r="N59">
        <v>-0.80731707317073176</v>
      </c>
      <c r="O59">
        <v>0.828130081300813</v>
      </c>
      <c r="P59">
        <v>0.93601626016260164</v>
      </c>
      <c r="Q59">
        <v>8.7560975609755842E-2</v>
      </c>
      <c r="R59">
        <v>1.3960162601626014</v>
      </c>
      <c r="S59">
        <v>0.91569105691056885</v>
      </c>
      <c r="T59">
        <v>1.7230081300813005</v>
      </c>
      <c r="U59" t="str">
        <v>_______</v>
      </c>
      <c r="V59">
        <v>7.0643286934900811</v>
      </c>
      <c r="W59" t="str">
        <v xml:space="preserve"> SG, SF</v>
      </c>
      <c r="AD59">
        <f>P59 - sorted!T$158</f>
        <v>3.0166666666666662</v>
      </c>
      <c r="AE59">
        <f>Q59 - sorted!U$158</f>
        <v>2.5131707317073171</v>
      </c>
      <c r="AF59">
        <f>R59 - sorted!V$158</f>
        <v>3.2304065040650403</v>
      </c>
      <c r="AG59">
        <f>S59 - sorted!W$158</f>
        <v>2.808130081300813</v>
      </c>
      <c r="AH59">
        <f>T59 - sorted!X$158</f>
        <v>3.829674796747967</v>
      </c>
    </row>
    <row r="60" spans="1:34" x14ac:dyDescent="0.3">
      <c r="A60">
        <f t="shared" si="0"/>
        <v>8.3427033466059495</v>
      </c>
      <c r="B60">
        <f t="shared" si="1"/>
        <v>16.625843362629418</v>
      </c>
      <c r="C60">
        <f t="shared" si="1"/>
        <v>9.8583783263700564</v>
      </c>
      <c r="D60">
        <f t="shared" si="1"/>
        <v>12.190345534707589</v>
      </c>
      <c r="E60">
        <f t="shared" si="1"/>
        <v>16.817663229055988</v>
      </c>
      <c r="F60" t="str">
        <v>Collin Sexton</v>
      </c>
      <c r="G60">
        <v>0.37560975609756098</v>
      </c>
      <c r="H60">
        <v>1.0871951219512195</v>
      </c>
      <c r="I60">
        <v>-0.16804878048780489</v>
      </c>
      <c r="J60">
        <v>1.4752439024390245</v>
      </c>
      <c r="K60">
        <v>-0.82439024390243887</v>
      </c>
      <c r="L60">
        <v>0.6735365853658537</v>
      </c>
      <c r="M60">
        <v>0.43878048780487805</v>
      </c>
      <c r="N60">
        <v>-0.84146341463414631</v>
      </c>
      <c r="O60">
        <v>-1.3468292682926828</v>
      </c>
      <c r="P60">
        <v>-0.21756097560975562</v>
      </c>
      <c r="Q60">
        <v>2.2164634146341475</v>
      </c>
      <c r="R60">
        <v>0.1960975609756106</v>
      </c>
      <c r="S60">
        <v>0.86963414634146474</v>
      </c>
      <c r="T60">
        <v>1.7110975609756109</v>
      </c>
      <c r="U60" t="str">
        <v>_______</v>
      </c>
      <c r="V60">
        <v>6.7593085208129953</v>
      </c>
      <c r="W60" t="str">
        <v xml:space="preserve"> SG, PG</v>
      </c>
      <c r="AD60">
        <f>P60 - sorted!T$158</f>
        <v>1.8630894308943089</v>
      </c>
      <c r="AE60">
        <f>Q60 - sorted!U$158</f>
        <v>4.6420731707317087</v>
      </c>
      <c r="AF60">
        <f>R60 - sorted!V$158</f>
        <v>2.0304878048780495</v>
      </c>
      <c r="AG60">
        <f>S60 - sorted!W$158</f>
        <v>2.7620731707317088</v>
      </c>
      <c r="AH60">
        <f>T60 - sorted!X$158</f>
        <v>3.8177642276422774</v>
      </c>
    </row>
    <row r="61" spans="1:34" x14ac:dyDescent="0.3">
      <c r="A61">
        <f t="shared" si="0"/>
        <v>7.927679703076068</v>
      </c>
      <c r="B61">
        <f t="shared" si="1"/>
        <v>16.829817324283113</v>
      </c>
      <c r="C61">
        <f t="shared" si="1"/>
        <v>3.4637545471029925</v>
      </c>
      <c r="D61">
        <f t="shared" si="1"/>
        <v>11.130572902015667</v>
      </c>
      <c r="E61">
        <f t="shared" si="1"/>
        <v>16.772000525568764</v>
      </c>
      <c r="F61" t="str">
        <v>Darius Garland</v>
      </c>
      <c r="G61">
        <v>-0.17756097560975609</v>
      </c>
      <c r="H61">
        <v>0.93975609756097556</v>
      </c>
      <c r="I61">
        <v>0.4170731707317073</v>
      </c>
      <c r="J61">
        <v>0.79487804878048784</v>
      </c>
      <c r="K61">
        <v>-1.1512195121951219</v>
      </c>
      <c r="L61">
        <v>1.7504878048780488</v>
      </c>
      <c r="M61">
        <v>0.77121951219512197</v>
      </c>
      <c r="N61">
        <v>-1.0712195121951218</v>
      </c>
      <c r="O61">
        <v>-1.6439024390243901</v>
      </c>
      <c r="P61">
        <v>-0.31024390243902406</v>
      </c>
      <c r="Q61">
        <v>2.2734146341463415</v>
      </c>
      <c r="R61">
        <v>-1.1209756097560972</v>
      </c>
      <c r="S61">
        <v>0.62951219512195133</v>
      </c>
      <c r="T61">
        <v>1.7007317073170733</v>
      </c>
      <c r="U61" t="str">
        <v>_______</v>
      </c>
      <c r="V61">
        <v>5.1690577176323993</v>
      </c>
      <c r="W61" t="str">
        <v xml:space="preserve"> PG, SG</v>
      </c>
      <c r="AD61">
        <f>P61 - sorted!T$158</f>
        <v>1.7704065040650405</v>
      </c>
      <c r="AE61">
        <f>Q61 - sorted!U$158</f>
        <v>4.6990243902439026</v>
      </c>
      <c r="AF61">
        <f>R61 - sorted!V$158</f>
        <v>0.71341463414634165</v>
      </c>
      <c r="AG61">
        <f>S61 - sorted!W$158</f>
        <v>2.5219512195121956</v>
      </c>
      <c r="AH61">
        <f>T61 - sorted!X$158</f>
        <v>3.80739837398374</v>
      </c>
    </row>
    <row r="62" spans="1:34" x14ac:dyDescent="0.3">
      <c r="A62">
        <f t="shared" si="0"/>
        <v>7.6247852544647827</v>
      </c>
      <c r="B62">
        <f t="shared" si="1"/>
        <v>12.585819478312207</v>
      </c>
      <c r="C62">
        <f t="shared" si="1"/>
        <v>16.714836045250845</v>
      </c>
      <c r="D62">
        <f t="shared" si="1"/>
        <v>13.068376221078708</v>
      </c>
      <c r="E62">
        <f t="shared" si="1"/>
        <v>16.735112223928105</v>
      </c>
      <c r="F62" t="str">
        <v>Norman Powell</v>
      </c>
      <c r="G62">
        <v>0.12398373983739837</v>
      </c>
      <c r="H62">
        <v>1.4464634146341462</v>
      </c>
      <c r="I62">
        <v>0.71536585365853655</v>
      </c>
      <c r="J62">
        <v>0.58056910569105691</v>
      </c>
      <c r="K62">
        <v>-0.88418699186991878</v>
      </c>
      <c r="L62">
        <v>-0.53971544715447151</v>
      </c>
      <c r="M62">
        <v>0.26975609756097557</v>
      </c>
      <c r="N62">
        <v>-0.62378048780487805</v>
      </c>
      <c r="O62">
        <v>-1.9878048780487795E-2</v>
      </c>
      <c r="P62">
        <v>-0.37788617886178871</v>
      </c>
      <c r="Q62">
        <v>1.0884552845528455</v>
      </c>
      <c r="R62">
        <v>1.6082926829268289</v>
      </c>
      <c r="S62">
        <v>1.0685772357723577</v>
      </c>
      <c r="T62">
        <v>1.6923577235772358</v>
      </c>
      <c r="U62" t="str">
        <v>_______</v>
      </c>
      <c r="V62">
        <v>8.0768449065867784</v>
      </c>
      <c r="W62" t="str">
        <v xml:space="preserve"> SG, SF</v>
      </c>
      <c r="AD62">
        <f>P62 - sorted!T$158</f>
        <v>1.7027642276422759</v>
      </c>
      <c r="AE62">
        <f>Q62 - sorted!U$158</f>
        <v>3.5140650406504066</v>
      </c>
      <c r="AF62">
        <f>R62 - sorted!V$158</f>
        <v>3.442682926829268</v>
      </c>
      <c r="AG62">
        <f>S62 - sorted!W$158</f>
        <v>2.9610162601626016</v>
      </c>
      <c r="AH62">
        <f>T62 - sorted!X$158</f>
        <v>3.7990243902439023</v>
      </c>
    </row>
    <row r="63" spans="1:34" x14ac:dyDescent="0.3">
      <c r="A63">
        <f t="shared" si="0"/>
        <v>19.780609339958438</v>
      </c>
      <c r="B63">
        <f t="shared" si="1"/>
        <v>18.194011486092627</v>
      </c>
      <c r="C63">
        <f t="shared" si="1"/>
        <v>28.796727689436413</v>
      </c>
      <c r="D63">
        <f t="shared" si="1"/>
        <v>22.989907685526941</v>
      </c>
      <c r="E63">
        <f t="shared" si="1"/>
        <v>16.515931247189446</v>
      </c>
      <c r="F63" t="str">
        <v>Kristaps Porzingis</v>
      </c>
      <c r="G63">
        <v>-0.37739837398373982</v>
      </c>
      <c r="H63">
        <v>0.97983739837398376</v>
      </c>
      <c r="I63">
        <v>0.42097560975609755</v>
      </c>
      <c r="J63">
        <v>0.74617886178861781</v>
      </c>
      <c r="K63">
        <v>1.3178861788617886</v>
      </c>
      <c r="L63">
        <v>-0.78016260162601614</v>
      </c>
      <c r="M63">
        <v>-1.3269918699186993</v>
      </c>
      <c r="N63">
        <v>1.6739837398373985</v>
      </c>
      <c r="O63">
        <v>0.6622764227642276</v>
      </c>
      <c r="P63">
        <v>2.3367479674796745</v>
      </c>
      <c r="Q63">
        <v>2.6543089430894309</v>
      </c>
      <c r="R63">
        <v>4.0967479674796747</v>
      </c>
      <c r="S63">
        <v>3.3165853658536584</v>
      </c>
      <c r="T63">
        <v>1.6426016260162601</v>
      </c>
      <c r="U63" t="str">
        <v>_______</v>
      </c>
      <c r="V63">
        <v>22.964683008277937</v>
      </c>
      <c r="W63" t="str">
        <v xml:space="preserve"> C, PF</v>
      </c>
      <c r="AD63">
        <f>P63 - sorted!T$158</f>
        <v>4.4173983739837386</v>
      </c>
      <c r="AE63">
        <f>Q63 - sorted!U$158</f>
        <v>5.079918699186992</v>
      </c>
      <c r="AF63">
        <f>R63 - sorted!V$158</f>
        <v>5.9311382113821134</v>
      </c>
      <c r="AG63">
        <f>S63 - sorted!W$158</f>
        <v>5.2090243902439024</v>
      </c>
      <c r="AH63">
        <f>T63 - sorted!X$158</f>
        <v>3.7492682926829266</v>
      </c>
    </row>
    <row r="64" spans="1:34" x14ac:dyDescent="0.3">
      <c r="A64">
        <f t="shared" si="0"/>
        <v>14.203274060241075</v>
      </c>
      <c r="B64">
        <f t="shared" si="1"/>
        <v>12.824589854552078</v>
      </c>
      <c r="C64">
        <f t="shared" si="1"/>
        <v>5.3087219263804117</v>
      </c>
      <c r="D64">
        <f t="shared" si="1"/>
        <v>12.388951985425365</v>
      </c>
      <c r="E64">
        <f t="shared" si="1"/>
        <v>16.238015498906442</v>
      </c>
      <c r="F64" t="str">
        <v>T.J. McConnell</v>
      </c>
      <c r="G64">
        <v>1.381951219512195</v>
      </c>
      <c r="H64">
        <v>-0.17658536585365853</v>
      </c>
      <c r="I64">
        <v>-1.6278048780487806</v>
      </c>
      <c r="J64">
        <v>-0.93121951219512189</v>
      </c>
      <c r="K64">
        <v>-0.71463414634146338</v>
      </c>
      <c r="L64">
        <v>1.6556097560975609</v>
      </c>
      <c r="M64">
        <v>2.2326829268292681</v>
      </c>
      <c r="N64">
        <v>-0.66487804878048773</v>
      </c>
      <c r="O64">
        <v>-0.2404878048780488</v>
      </c>
      <c r="P64">
        <v>1.0912195121951218</v>
      </c>
      <c r="Q64">
        <v>1.1551219512195119</v>
      </c>
      <c r="R64">
        <v>-0.74097560975609778</v>
      </c>
      <c r="S64">
        <v>0.91463414634146312</v>
      </c>
      <c r="T64">
        <v>1.5795121951219508</v>
      </c>
      <c r="U64" t="str">
        <v>_______</v>
      </c>
      <c r="V64">
        <v>7.0573291131815159</v>
      </c>
      <c r="W64" t="str">
        <v xml:space="preserve"> PG</v>
      </c>
      <c r="AD64">
        <f>P64 - sorted!T$158</f>
        <v>3.1718699186991861</v>
      </c>
      <c r="AE64">
        <f>Q64 - sorted!U$158</f>
        <v>3.580731707317073</v>
      </c>
      <c r="AF64">
        <f>R64 - sorted!V$158</f>
        <v>1.0934146341463411</v>
      </c>
      <c r="AG64">
        <f>S64 - sorted!W$158</f>
        <v>2.8070731707317069</v>
      </c>
      <c r="AH64">
        <f>T64 - sorted!X$158</f>
        <v>3.6861788617886173</v>
      </c>
    </row>
    <row r="65" spans="1:34" x14ac:dyDescent="0.3">
      <c r="A65">
        <f t="shared" si="0"/>
        <v>13.878536261970327</v>
      </c>
      <c r="B65">
        <f t="shared" si="1"/>
        <v>15.92278107795725</v>
      </c>
      <c r="C65">
        <f t="shared" si="1"/>
        <v>11.397035332023323</v>
      </c>
      <c r="D65">
        <f t="shared" si="1"/>
        <v>15.127460444103107</v>
      </c>
      <c r="E65">
        <f t="shared" si="1"/>
        <v>16.202201613818424</v>
      </c>
      <c r="F65" t="str">
        <v>Caris LeVert</v>
      </c>
      <c r="G65">
        <v>-0.74910569105691072</v>
      </c>
      <c r="H65">
        <v>0.51642276422764233</v>
      </c>
      <c r="I65">
        <v>-7.8861788617886189E-2</v>
      </c>
      <c r="J65">
        <v>0.71463414634146338</v>
      </c>
      <c r="K65">
        <v>-0.38422764227642281</v>
      </c>
      <c r="L65">
        <v>1.0221138211382113</v>
      </c>
      <c r="M65">
        <v>1.0154471544715449</v>
      </c>
      <c r="N65">
        <v>-3.6260162601626025E-2</v>
      </c>
      <c r="O65">
        <v>-0.48504065040650401</v>
      </c>
      <c r="P65">
        <v>1.01869918699187</v>
      </c>
      <c r="Q65">
        <v>2.0201626016260161</v>
      </c>
      <c r="R65">
        <v>0.51300813008130086</v>
      </c>
      <c r="S65">
        <v>1.5351219512195122</v>
      </c>
      <c r="T65">
        <v>1.5713821138211381</v>
      </c>
      <c r="U65" t="str">
        <v>_______</v>
      </c>
      <c r="V65">
        <v>11.16662118356386</v>
      </c>
      <c r="W65" t="str">
        <v xml:space="preserve"> SG, SF</v>
      </c>
      <c r="AD65">
        <f>P65 - sorted!T$158</f>
        <v>3.0993495934959343</v>
      </c>
      <c r="AE65">
        <f>Q65 - sorted!U$158</f>
        <v>4.4457723577235768</v>
      </c>
      <c r="AF65">
        <f>R65 - sorted!V$158</f>
        <v>2.3473983739837396</v>
      </c>
      <c r="AG65">
        <f>S65 - sorted!W$158</f>
        <v>3.4275609756097563</v>
      </c>
      <c r="AH65">
        <f>T65 - sorted!X$158</f>
        <v>3.6780487804878046</v>
      </c>
    </row>
    <row r="66" spans="1:34" x14ac:dyDescent="0.3">
      <c r="A66">
        <f t="shared" si="0"/>
        <v>10.322074881581363</v>
      </c>
      <c r="B66">
        <f t="shared" si="1"/>
        <v>10.567627432313969</v>
      </c>
      <c r="C66">
        <f t="shared" si="1"/>
        <v>6.0543666374319871</v>
      </c>
      <c r="D66">
        <f t="shared" si="1"/>
        <v>10.96731014668307</v>
      </c>
      <c r="E66">
        <f t="shared" si="1"/>
        <v>16.09314833372542</v>
      </c>
      <c r="F66" t="str">
        <v>Reggie Jackson</v>
      </c>
      <c r="G66">
        <v>-0.51723577235772356</v>
      </c>
      <c r="H66">
        <v>0.36804878048780487</v>
      </c>
      <c r="I66">
        <v>0.87081300813008133</v>
      </c>
      <c r="J66">
        <v>0.18223577235772359</v>
      </c>
      <c r="K66">
        <v>-0.40813008130081296</v>
      </c>
      <c r="L66">
        <v>1.1799186991869921</v>
      </c>
      <c r="M66">
        <v>-0.19658536585365854</v>
      </c>
      <c r="N66">
        <v>-0.95410569105691057</v>
      </c>
      <c r="O66">
        <v>6.7560975609756116E-2</v>
      </c>
      <c r="P66">
        <v>0.22447154471544761</v>
      </c>
      <c r="Q66">
        <v>0.52495934959349633</v>
      </c>
      <c r="R66">
        <v>-0.58739837398373962</v>
      </c>
      <c r="S66">
        <v>0.59252032520325248</v>
      </c>
      <c r="T66">
        <v>1.5466260162601631</v>
      </c>
      <c r="U66" t="str">
        <v>_______</v>
      </c>
      <c r="V66">
        <v>4.9240724068326163</v>
      </c>
      <c r="W66" t="str">
        <v xml:space="preserve"> PG</v>
      </c>
      <c r="AD66">
        <f>P66 - sorted!T$158</f>
        <v>2.3051219512195122</v>
      </c>
      <c r="AE66">
        <f>Q66 - sorted!U$158</f>
        <v>2.9505691056910575</v>
      </c>
      <c r="AF66">
        <f>R66 - sorted!V$158</f>
        <v>1.2469918699186993</v>
      </c>
      <c r="AG66">
        <f>S66 - sorted!W$158</f>
        <v>2.4849593495934963</v>
      </c>
      <c r="AH66">
        <f>T66 - sorted!X$158</f>
        <v>3.6532926829268293</v>
      </c>
    </row>
    <row r="67" spans="1:34" x14ac:dyDescent="0.3">
      <c r="A67">
        <f t="shared" si="0"/>
        <v>15.306363218044186</v>
      </c>
      <c r="B67">
        <f t="shared" ref="B67:B130" si="2">2400 * AE67/AL$7</f>
        <v>17.272998437255168</v>
      </c>
      <c r="C67">
        <f t="shared" si="1"/>
        <v>14.44790244251438</v>
      </c>
      <c r="D67">
        <f t="shared" si="1"/>
        <v>14.943744991948629</v>
      </c>
      <c r="E67">
        <f t="shared" si="1"/>
        <v>16.079359987966534</v>
      </c>
      <c r="F67" t="str">
        <v>Anthony Edwards</v>
      </c>
      <c r="G67">
        <v>-0.97439024390243911</v>
      </c>
      <c r="H67">
        <v>0.1559349593495935</v>
      </c>
      <c r="I67">
        <v>0.90772357723577246</v>
      </c>
      <c r="J67">
        <v>1.1984146341463415</v>
      </c>
      <c r="K67">
        <v>-5.3943089430894306E-2</v>
      </c>
      <c r="L67">
        <v>0.35211382113821144</v>
      </c>
      <c r="M67">
        <v>0.86130081300813011</v>
      </c>
      <c r="N67">
        <v>-4.9999999999999996E-2</v>
      </c>
      <c r="O67">
        <v>-0.90365853658536588</v>
      </c>
      <c r="P67">
        <v>1.3375609756097564</v>
      </c>
      <c r="Q67">
        <v>2.3971544715447157</v>
      </c>
      <c r="R67">
        <v>1.141382113821138</v>
      </c>
      <c r="S67">
        <v>1.4934959349593497</v>
      </c>
      <c r="T67">
        <v>1.5434959349593496</v>
      </c>
      <c r="U67" t="str">
        <v>_______</v>
      </c>
      <c r="V67">
        <v>10.890945405257288</v>
      </c>
      <c r="W67" t="str">
        <v xml:space="preserve"> SG, SF</v>
      </c>
      <c r="AD67">
        <f>P67 - sorted!T$158</f>
        <v>3.4182113821138209</v>
      </c>
      <c r="AE67">
        <f>Q67 - sorted!U$158</f>
        <v>4.8227642276422769</v>
      </c>
      <c r="AF67">
        <f>R67 - sorted!V$158</f>
        <v>2.9757723577235771</v>
      </c>
      <c r="AG67">
        <f>S67 - sorted!W$158</f>
        <v>3.3859349593495938</v>
      </c>
      <c r="AH67">
        <f>T67 - sorted!X$158</f>
        <v>3.650162601626016</v>
      </c>
    </row>
    <row r="68" spans="1:34" x14ac:dyDescent="0.3">
      <c r="A68">
        <f t="shared" ref="A68:A131" si="3">2400 * AD68/AK$7</f>
        <v>19.7318258590523</v>
      </c>
      <c r="B68">
        <f t="shared" ref="B68:E131" si="4">2400 * AE68/AL$7</f>
        <v>16.729359056230969</v>
      </c>
      <c r="C68">
        <f t="shared" si="4"/>
        <v>22.674862245445496</v>
      </c>
      <c r="D68">
        <f t="shared" si="4"/>
        <v>18.355757168778638</v>
      </c>
      <c r="E68">
        <f t="shared" si="4"/>
        <v>15.968874152470004</v>
      </c>
      <c r="F68" t="str">
        <v>Jonas Valanciunas</v>
      </c>
      <c r="G68">
        <v>2.4084146341463413</v>
      </c>
      <c r="H68">
        <v>-5.9268292682926826E-2</v>
      </c>
      <c r="I68">
        <v>-1.5168292682926827</v>
      </c>
      <c r="J68">
        <v>0.12646341463414634</v>
      </c>
      <c r="K68">
        <v>2.2585365853658534</v>
      </c>
      <c r="L68">
        <v>-0.56926829268292678</v>
      </c>
      <c r="M68">
        <v>-1.1508536585365854</v>
      </c>
      <c r="N68">
        <v>0.74817073170731707</v>
      </c>
      <c r="O68">
        <v>2.121951219512197E-2</v>
      </c>
      <c r="P68">
        <v>2.3258536585365852</v>
      </c>
      <c r="Q68">
        <v>2.2453658536585364</v>
      </c>
      <c r="R68">
        <v>2.8358536585365854</v>
      </c>
      <c r="S68">
        <v>2.2665853658536586</v>
      </c>
      <c r="T68">
        <v>1.5184146341463414</v>
      </c>
      <c r="U68" t="str">
        <v>_______</v>
      </c>
      <c r="V68">
        <v>16.010869186345559</v>
      </c>
      <c r="W68" t="str">
        <v xml:space="preserve"> C</v>
      </c>
      <c r="AD68">
        <f>P68 - sorted!T$158</f>
        <v>4.4065040650406502</v>
      </c>
      <c r="AE68">
        <f>Q68 - sorted!U$158</f>
        <v>4.6709756097560975</v>
      </c>
      <c r="AF68">
        <f>R68 - sorted!V$158</f>
        <v>4.6702439024390241</v>
      </c>
      <c r="AG68">
        <f>S68 - sorted!W$158</f>
        <v>4.1590243902439026</v>
      </c>
      <c r="AH68">
        <f>T68 - sorted!X$158</f>
        <v>3.6250813008130081</v>
      </c>
    </row>
    <row r="69" spans="1:34" x14ac:dyDescent="0.3">
      <c r="A69">
        <f t="shared" si="3"/>
        <v>24.837708841952821</v>
      </c>
      <c r="B69">
        <f t="shared" si="4"/>
        <v>24.052330022153594</v>
      </c>
      <c r="C69">
        <f t="shared" si="4"/>
        <v>32.836393106536356</v>
      </c>
      <c r="D69">
        <f t="shared" si="4"/>
        <v>26.411966801146644</v>
      </c>
      <c r="E69">
        <f t="shared" si="4"/>
        <v>15.682542141191313</v>
      </c>
      <c r="F69" t="str">
        <v>Jaren Jackson Jr.</v>
      </c>
      <c r="G69">
        <v>0.16487804878048781</v>
      </c>
      <c r="H69">
        <v>0.62585365853658537</v>
      </c>
      <c r="I69">
        <v>0.20780487804878051</v>
      </c>
      <c r="J69">
        <v>0.49048780487804877</v>
      </c>
      <c r="K69">
        <v>0.6275609756097561</v>
      </c>
      <c r="L69">
        <v>-0.83682926829268289</v>
      </c>
      <c r="M69">
        <v>0.37170731707317073</v>
      </c>
      <c r="N69">
        <v>2.6385365853658533</v>
      </c>
      <c r="O69">
        <v>-0.19804878048780489</v>
      </c>
      <c r="P69">
        <v>3.4660975609756095</v>
      </c>
      <c r="Q69">
        <v>4.2899999999999991</v>
      </c>
      <c r="R69">
        <v>4.9287804878048771</v>
      </c>
      <c r="S69">
        <v>4.0919512195121941</v>
      </c>
      <c r="T69">
        <v>1.4534146341463414</v>
      </c>
      <c r="U69" t="str">
        <v>_______</v>
      </c>
      <c r="V69">
        <v>28.099682808492346</v>
      </c>
      <c r="W69" t="str">
        <v xml:space="preserve"> PF</v>
      </c>
      <c r="AD69">
        <f>P69 - sorted!T$158</f>
        <v>5.546747967479674</v>
      </c>
      <c r="AE69">
        <f>Q69 - sorted!U$158</f>
        <v>6.7156097560975603</v>
      </c>
      <c r="AF69">
        <f>R69 - sorted!V$158</f>
        <v>6.7631707317073158</v>
      </c>
      <c r="AG69">
        <f>S69 - sorted!W$158</f>
        <v>5.9843902439024381</v>
      </c>
      <c r="AH69">
        <f>T69 - sorted!X$158</f>
        <v>3.5600813008130077</v>
      </c>
    </row>
    <row r="70" spans="1:34" x14ac:dyDescent="0.3">
      <c r="A70">
        <f t="shared" si="3"/>
        <v>13.329540073862374</v>
      </c>
      <c r="B70">
        <f t="shared" si="4"/>
        <v>12.929415873389095</v>
      </c>
      <c r="C70">
        <f t="shared" si="4"/>
        <v>12.224389124698865</v>
      </c>
      <c r="D70">
        <f t="shared" si="4"/>
        <v>12.862593385511138</v>
      </c>
      <c r="E70">
        <f t="shared" si="4"/>
        <v>15.507412243110913</v>
      </c>
      <c r="F70" t="str">
        <v>Buddy Hield</v>
      </c>
      <c r="G70">
        <v>-1.1643902439024389</v>
      </c>
      <c r="H70">
        <v>0.12585365853658537</v>
      </c>
      <c r="I70">
        <v>2.2746341463414632</v>
      </c>
      <c r="J70">
        <v>0.34682926829268296</v>
      </c>
      <c r="K70">
        <v>-0.22682926829268291</v>
      </c>
      <c r="L70">
        <v>0.33853658536585363</v>
      </c>
      <c r="M70">
        <v>-0.11853658536585365</v>
      </c>
      <c r="N70">
        <v>-0.39170731707317075</v>
      </c>
      <c r="O70">
        <v>-0.16243902439024391</v>
      </c>
      <c r="P70">
        <v>0.89609756097560944</v>
      </c>
      <c r="Q70">
        <v>1.1843902439024387</v>
      </c>
      <c r="R70">
        <v>0.68341463414634129</v>
      </c>
      <c r="S70">
        <v>1.0219512195121949</v>
      </c>
      <c r="T70">
        <v>1.4136585365853656</v>
      </c>
      <c r="U70" t="str">
        <v>_______</v>
      </c>
      <c r="V70">
        <v>7.7680557291281476</v>
      </c>
      <c r="W70" t="str">
        <v xml:space="preserve"> SG, SF</v>
      </c>
      <c r="AD70">
        <f>P70 - sorted!T$158</f>
        <v>2.9767479674796737</v>
      </c>
      <c r="AE70">
        <f>Q70 - sorted!U$158</f>
        <v>3.61</v>
      </c>
      <c r="AF70">
        <f>R70 - sorted!V$158</f>
        <v>2.5178048780487803</v>
      </c>
      <c r="AG70">
        <f>S70 - sorted!W$158</f>
        <v>2.9143902439024387</v>
      </c>
      <c r="AH70">
        <f>T70 - sorted!X$158</f>
        <v>3.5203252032520318</v>
      </c>
    </row>
    <row r="71" spans="1:34" x14ac:dyDescent="0.3">
      <c r="A71">
        <f t="shared" si="3"/>
        <v>10.56435403488762</v>
      </c>
      <c r="B71">
        <f t="shared" si="4"/>
        <v>14.945278452302066</v>
      </c>
      <c r="C71">
        <f t="shared" si="4"/>
        <v>13.018585608889317</v>
      </c>
      <c r="D71">
        <f t="shared" si="4"/>
        <v>14.326217075624676</v>
      </c>
      <c r="E71">
        <f t="shared" si="4"/>
        <v>15.057947985256318</v>
      </c>
      <c r="F71" t="str">
        <v>Pascal Siakam</v>
      </c>
      <c r="G71">
        <v>-0.25670731707317074</v>
      </c>
      <c r="H71">
        <v>1.075</v>
      </c>
      <c r="I71">
        <v>-0.7117073170731707</v>
      </c>
      <c r="J71">
        <v>0.66073170731707309</v>
      </c>
      <c r="K71">
        <v>0.40532520325203253</v>
      </c>
      <c r="L71">
        <v>0.50658536585365854</v>
      </c>
      <c r="M71">
        <v>2.605691056910564E-2</v>
      </c>
      <c r="N71">
        <v>4.1951219512195076E-2</v>
      </c>
      <c r="O71">
        <v>-0.39365853658536576</v>
      </c>
      <c r="P71">
        <v>0.2785772357723576</v>
      </c>
      <c r="Q71">
        <v>1.7472357723577234</v>
      </c>
      <c r="R71">
        <v>0.84699186991869913</v>
      </c>
      <c r="S71">
        <v>1.3535772357723577</v>
      </c>
      <c r="T71">
        <v>1.3116260162601625</v>
      </c>
      <c r="U71" t="str">
        <v>_______</v>
      </c>
      <c r="V71">
        <v>9.96430865825414</v>
      </c>
      <c r="W71" t="str">
        <v xml:space="preserve"> PF</v>
      </c>
      <c r="AD71">
        <f>P71 - sorted!T$158</f>
        <v>2.359227642276422</v>
      </c>
      <c r="AE71">
        <f>Q71 - sorted!U$158</f>
        <v>4.1728455284552846</v>
      </c>
      <c r="AF71">
        <f>R71 - sorted!V$158</f>
        <v>2.681382113821138</v>
      </c>
      <c r="AG71">
        <f>S71 - sorted!W$158</f>
        <v>3.2460162601626017</v>
      </c>
      <c r="AH71">
        <f>T71 - sorted!X$158</f>
        <v>3.418292682926829</v>
      </c>
    </row>
    <row r="72" spans="1:34" x14ac:dyDescent="0.3">
      <c r="A72">
        <f t="shared" si="3"/>
        <v>19.401991279194338</v>
      </c>
      <c r="B72">
        <f t="shared" si="4"/>
        <v>13.628255998969211</v>
      </c>
      <c r="C72">
        <f t="shared" si="4"/>
        <v>22.692625089276799</v>
      </c>
      <c r="D72">
        <f t="shared" si="4"/>
        <v>18.201823713750763</v>
      </c>
      <c r="E72">
        <f t="shared" si="4"/>
        <v>14.862762311526629</v>
      </c>
      <c r="F72" t="str">
        <v>Robert Covington</v>
      </c>
      <c r="G72">
        <v>-0.5790243902439024</v>
      </c>
      <c r="H72">
        <v>-2.0487804878048781E-2</v>
      </c>
      <c r="I72">
        <v>0.29414634146341467</v>
      </c>
      <c r="J72">
        <v>-0.64829268292682929</v>
      </c>
      <c r="K72">
        <v>0.65121951219512197</v>
      </c>
      <c r="L72">
        <v>-0.60780487804878047</v>
      </c>
      <c r="M72">
        <v>1.3253658536585364</v>
      </c>
      <c r="N72">
        <v>0.9643902439024391</v>
      </c>
      <c r="O72">
        <v>0.85219512195121949</v>
      </c>
      <c r="P72">
        <v>2.2521951219512193</v>
      </c>
      <c r="Q72">
        <v>1.3795121951219511</v>
      </c>
      <c r="R72">
        <v>2.8395121951219511</v>
      </c>
      <c r="S72">
        <v>2.2317073170731705</v>
      </c>
      <c r="T72">
        <v>1.2673170731707315</v>
      </c>
      <c r="U72" t="str">
        <v>_______</v>
      </c>
      <c r="V72">
        <v>15.779883036162902</v>
      </c>
      <c r="W72" t="str">
        <v xml:space="preserve"> PF, SF</v>
      </c>
      <c r="AD72">
        <f>P72 - sorted!T$158</f>
        <v>4.3328455284552838</v>
      </c>
      <c r="AE72">
        <f>Q72 - sorted!U$158</f>
        <v>3.8051219512195122</v>
      </c>
      <c r="AF72">
        <f>R72 - sorted!V$158</f>
        <v>4.6739024390243902</v>
      </c>
      <c r="AG72">
        <f>S72 - sorted!W$158</f>
        <v>4.1241463414634145</v>
      </c>
      <c r="AH72">
        <f>T72 - sorted!X$158</f>
        <v>3.373983739837398</v>
      </c>
    </row>
    <row r="73" spans="1:34" x14ac:dyDescent="0.3">
      <c r="A73">
        <f t="shared" si="3"/>
        <v>16.683222358245956</v>
      </c>
      <c r="B73">
        <f t="shared" si="4"/>
        <v>20.935211878680626</v>
      </c>
      <c r="C73">
        <f t="shared" si="4"/>
        <v>4.8855715133326205</v>
      </c>
      <c r="D73">
        <f t="shared" si="4"/>
        <v>16.028814381236035</v>
      </c>
      <c r="E73">
        <f t="shared" si="4"/>
        <v>14.59344189566475</v>
      </c>
      <c r="F73" t="str">
        <v>Draymond Green</v>
      </c>
      <c r="G73">
        <v>-7.5772357723577224E-2</v>
      </c>
      <c r="H73">
        <v>9.4308943089430899E-2</v>
      </c>
      <c r="I73">
        <v>-1.3047154471544715</v>
      </c>
      <c r="J73">
        <v>-1.0717073170731706</v>
      </c>
      <c r="K73">
        <v>0.88861788617886195</v>
      </c>
      <c r="L73">
        <v>2.5674796747967479</v>
      </c>
      <c r="M73">
        <v>1.7882926829268291</v>
      </c>
      <c r="N73">
        <v>0.5331707317073171</v>
      </c>
      <c r="O73">
        <v>-1.6803252032520324</v>
      </c>
      <c r="P73">
        <v>1.6450406504065045</v>
      </c>
      <c r="Q73">
        <v>3.4196747967479677</v>
      </c>
      <c r="R73">
        <v>-0.82813008130081256</v>
      </c>
      <c r="S73">
        <v>1.7393495934959353</v>
      </c>
      <c r="T73">
        <v>1.2061788617886182</v>
      </c>
      <c r="U73" t="str">
        <v>_______</v>
      </c>
      <c r="V73">
        <v>12.519155470880481</v>
      </c>
      <c r="W73" t="str">
        <v xml:space="preserve"> PF</v>
      </c>
      <c r="AD73">
        <f>P73 - sorted!T$158</f>
        <v>3.725691056910569</v>
      </c>
      <c r="AE73">
        <f>Q73 - sorted!U$158</f>
        <v>5.8452845528455288</v>
      </c>
      <c r="AF73">
        <f>R73 - sorted!V$158</f>
        <v>1.0062601626016263</v>
      </c>
      <c r="AG73">
        <f>S73 - sorted!W$158</f>
        <v>3.6317886178861793</v>
      </c>
      <c r="AH73">
        <f>T73 - sorted!X$158</f>
        <v>3.3128455284552847</v>
      </c>
    </row>
    <row r="74" spans="1:34" x14ac:dyDescent="0.3">
      <c r="A74">
        <f t="shared" si="3"/>
        <v>16.717261578131954</v>
      </c>
      <c r="B74">
        <f t="shared" si="4"/>
        <v>12.516226649139854</v>
      </c>
      <c r="C74">
        <f t="shared" si="4"/>
        <v>15.252559268072154</v>
      </c>
      <c r="D74">
        <f t="shared" si="4"/>
        <v>15.512473491294044</v>
      </c>
      <c r="E74">
        <f t="shared" si="4"/>
        <v>14.466839811878614</v>
      </c>
      <c r="F74" t="str">
        <v>Kyle Anderson</v>
      </c>
      <c r="G74">
        <v>0.25028455284552847</v>
      </c>
      <c r="H74">
        <v>-3.0284552845528452E-2</v>
      </c>
      <c r="I74">
        <v>-0.40191056910569112</v>
      </c>
      <c r="J74">
        <v>-0.30353658536585365</v>
      </c>
      <c r="K74">
        <v>0.14565040650406505</v>
      </c>
      <c r="L74">
        <v>0.31524390243902434</v>
      </c>
      <c r="M74">
        <v>0.64865853658536587</v>
      </c>
      <c r="N74">
        <v>0.44491869918699195</v>
      </c>
      <c r="O74">
        <v>0.55333333333333345</v>
      </c>
      <c r="P74">
        <v>1.6526422764227642</v>
      </c>
      <c r="Q74">
        <v>1.0690243902439025</v>
      </c>
      <c r="R74">
        <v>1.3071138211382116</v>
      </c>
      <c r="S74">
        <v>1.622357723577236</v>
      </c>
      <c r="T74">
        <v>1.1774390243902439</v>
      </c>
      <c r="U74" t="str">
        <v>_______</v>
      </c>
      <c r="V74">
        <v>11.744355773647751</v>
      </c>
      <c r="W74" t="str">
        <v xml:space="preserve"> SF, PF</v>
      </c>
      <c r="AD74">
        <f>P74 - sorted!T$158</f>
        <v>3.7332926829268285</v>
      </c>
      <c r="AE74">
        <f>Q74 - sorted!U$158</f>
        <v>3.4946341463414639</v>
      </c>
      <c r="AF74">
        <f>R74 - sorted!V$158</f>
        <v>3.1415040650406505</v>
      </c>
      <c r="AG74">
        <f>S74 - sorted!W$158</f>
        <v>3.51479674796748</v>
      </c>
      <c r="AH74">
        <f>T74 - sorted!X$158</f>
        <v>3.2841056910569106</v>
      </c>
    </row>
    <row r="75" spans="1:34" x14ac:dyDescent="0.3">
      <c r="A75">
        <f t="shared" si="3"/>
        <v>14.019971951015377</v>
      </c>
      <c r="B75">
        <f t="shared" si="4"/>
        <v>8.6190282154880791</v>
      </c>
      <c r="C75">
        <f t="shared" si="4"/>
        <v>17.280878668674852</v>
      </c>
      <c r="D75">
        <f t="shared" si="4"/>
        <v>12.125040432574544</v>
      </c>
      <c r="E75">
        <f t="shared" si="4"/>
        <v>14.338447033838072</v>
      </c>
      <c r="F75" t="str">
        <v>Bobby Portis</v>
      </c>
      <c r="G75">
        <v>1.1052439024390242</v>
      </c>
      <c r="H75">
        <v>-0.19544715447154473</v>
      </c>
      <c r="I75">
        <v>-0.54764227642276431</v>
      </c>
      <c r="J75">
        <v>-0.23552845528455285</v>
      </c>
      <c r="K75">
        <v>1.0977642276422763</v>
      </c>
      <c r="L75">
        <v>-0.87004065040650413</v>
      </c>
      <c r="M75">
        <v>-8.0000000000000016E-2</v>
      </c>
      <c r="N75">
        <v>-0.29345528455284553</v>
      </c>
      <c r="O75">
        <v>0.87394308943089438</v>
      </c>
      <c r="P75">
        <v>1.050284552845528</v>
      </c>
      <c r="Q75">
        <v>-1.9105691056911123E-2</v>
      </c>
      <c r="R75">
        <v>1.7248780487804873</v>
      </c>
      <c r="S75">
        <v>0.8548373983739832</v>
      </c>
      <c r="T75">
        <v>1.1482926829268287</v>
      </c>
      <c r="U75" t="str">
        <v>_______</v>
      </c>
      <c r="V75">
        <v>6.6613143964930686</v>
      </c>
      <c r="W75" t="str">
        <v xml:space="preserve"> PF</v>
      </c>
      <c r="AD75">
        <f>P75 - sorted!T$158</f>
        <v>3.1309349593495925</v>
      </c>
      <c r="AE75">
        <f>Q75 - sorted!U$158</f>
        <v>2.4065040650406502</v>
      </c>
      <c r="AF75">
        <f>R75 - sorted!V$158</f>
        <v>3.5592682926829262</v>
      </c>
      <c r="AG75">
        <f>S75 - sorted!W$158</f>
        <v>2.7472764227642275</v>
      </c>
      <c r="AH75">
        <f>T75 - sorted!X$158</f>
        <v>3.254959349593495</v>
      </c>
    </row>
    <row r="76" spans="1:34" x14ac:dyDescent="0.3">
      <c r="A76">
        <f t="shared" si="3"/>
        <v>4.7374584853108423</v>
      </c>
      <c r="B76">
        <f t="shared" si="4"/>
        <v>9.088998199940713</v>
      </c>
      <c r="C76">
        <f t="shared" si="4"/>
        <v>10.220345610665605</v>
      </c>
      <c r="D76">
        <f t="shared" si="4"/>
        <v>8.615250012166225</v>
      </c>
      <c r="E76">
        <f t="shared" si="4"/>
        <v>14.156870636441841</v>
      </c>
      <c r="F76" t="str">
        <v>Jordan Clarkson</v>
      </c>
      <c r="G76">
        <v>-1.1815447154471543</v>
      </c>
      <c r="H76">
        <v>1.0822764227642279</v>
      </c>
      <c r="I76">
        <v>1.394146341463415</v>
      </c>
      <c r="J76">
        <v>0.64772357723577256</v>
      </c>
      <c r="K76">
        <v>-0.49130081300813006</v>
      </c>
      <c r="L76">
        <v>-0.21105691056910569</v>
      </c>
      <c r="M76">
        <v>-8.0650406504065034E-2</v>
      </c>
      <c r="N76">
        <v>-1.0474796747967481</v>
      </c>
      <c r="O76">
        <v>-5.2520325203252033E-2</v>
      </c>
      <c r="P76">
        <v>-1.0226829268292674</v>
      </c>
      <c r="Q76">
        <v>0.11211382113821222</v>
      </c>
      <c r="R76">
        <v>0.27065040650406602</v>
      </c>
      <c r="S76">
        <v>5.9593495934960189E-2</v>
      </c>
      <c r="T76">
        <v>1.1070731707317083</v>
      </c>
      <c r="U76" t="str">
        <v>_______</v>
      </c>
      <c r="V76">
        <v>1.394668643552188</v>
      </c>
      <c r="W76" t="str">
        <v xml:space="preserve"> SG</v>
      </c>
      <c r="AD76">
        <f>P76 - sorted!T$158</f>
        <v>1.0579674796747971</v>
      </c>
      <c r="AE76">
        <f>Q76 - sorted!U$158</f>
        <v>2.5377235772357736</v>
      </c>
      <c r="AF76">
        <f>R76 - sorted!V$158</f>
        <v>2.1050406504065049</v>
      </c>
      <c r="AG76">
        <f>S76 - sorted!W$158</f>
        <v>1.9520325203252042</v>
      </c>
      <c r="AH76">
        <f>T76 - sorted!X$158</f>
        <v>3.213739837398375</v>
      </c>
    </row>
    <row r="77" spans="1:34" x14ac:dyDescent="0.3">
      <c r="A77">
        <f t="shared" si="3"/>
        <v>12.743046135505672</v>
      </c>
      <c r="B77">
        <f t="shared" si="4"/>
        <v>17.419463680241332</v>
      </c>
      <c r="C77">
        <f t="shared" si="4"/>
        <v>-0.99353506496389954</v>
      </c>
      <c r="D77">
        <f t="shared" si="4"/>
        <v>10.617102566013587</v>
      </c>
      <c r="E77">
        <f t="shared" si="4"/>
        <v>14.059098730151549</v>
      </c>
      <c r="F77" t="str">
        <v>Ja Morant</v>
      </c>
      <c r="G77">
        <v>0.11548780487804877</v>
      </c>
      <c r="H77">
        <v>-0.25195121951219512</v>
      </c>
      <c r="I77">
        <v>-0.36073170731707316</v>
      </c>
      <c r="J77">
        <v>1.0609756097560976</v>
      </c>
      <c r="K77">
        <v>-0.30414634146341457</v>
      </c>
      <c r="L77">
        <v>2.5521951219512191</v>
      </c>
      <c r="M77">
        <v>0.19792682926829269</v>
      </c>
      <c r="N77">
        <v>-0.57170731707317068</v>
      </c>
      <c r="O77">
        <v>-1.9248780487804877</v>
      </c>
      <c r="P77">
        <v>0.76512195121951199</v>
      </c>
      <c r="Q77">
        <v>2.4380487804878044</v>
      </c>
      <c r="R77">
        <v>-2.039024390243902</v>
      </c>
      <c r="S77">
        <v>0.51317073170731664</v>
      </c>
      <c r="T77">
        <v>1.0848780487804874</v>
      </c>
      <c r="U77" t="str">
        <v>_______</v>
      </c>
      <c r="V77">
        <v>4.3985654544357065</v>
      </c>
      <c r="W77" t="str">
        <v xml:space="preserve"> PG</v>
      </c>
      <c r="AD77">
        <f>P77 - sorted!T$158</f>
        <v>2.8457723577235763</v>
      </c>
      <c r="AE77">
        <f>Q77 - sorted!U$158</f>
        <v>4.8636585365853655</v>
      </c>
      <c r="AF77">
        <f>R77 - sorted!V$158</f>
        <v>-0.20463414634146315</v>
      </c>
      <c r="AG77">
        <f>S77 - sorted!W$158</f>
        <v>2.4056097560975607</v>
      </c>
      <c r="AH77">
        <f>T77 - sorted!X$158</f>
        <v>3.1915447154471539</v>
      </c>
    </row>
    <row r="78" spans="1:34" x14ac:dyDescent="0.3">
      <c r="A78">
        <f t="shared" si="3"/>
        <v>41.906466321688391</v>
      </c>
      <c r="B78">
        <f t="shared" si="4"/>
        <v>22.989947439578994</v>
      </c>
      <c r="C78">
        <f t="shared" si="4"/>
        <v>35.677263929955195</v>
      </c>
      <c r="D78">
        <f t="shared" si="4"/>
        <v>27.947354339758039</v>
      </c>
      <c r="E78">
        <f t="shared" si="4"/>
        <v>13.996066292396646</v>
      </c>
      <c r="F78" t="str">
        <v>Clint Capela</v>
      </c>
      <c r="G78">
        <v>2.7277235772357722</v>
      </c>
      <c r="H78">
        <v>-2.8380487804878047</v>
      </c>
      <c r="I78">
        <v>-1.8203658536585368</v>
      </c>
      <c r="J78">
        <v>0.1433739837398374</v>
      </c>
      <c r="K78">
        <v>4.0026829268292694</v>
      </c>
      <c r="L78">
        <v>-1.0740650406504064</v>
      </c>
      <c r="M78">
        <v>-0.51719512195121953</v>
      </c>
      <c r="N78">
        <v>3.3692682926829272</v>
      </c>
      <c r="O78">
        <v>0.44646341463414635</v>
      </c>
      <c r="P78">
        <v>7.2778861788617899</v>
      </c>
      <c r="Q78">
        <v>3.9933739837398385</v>
      </c>
      <c r="R78">
        <v>5.5139024390243918</v>
      </c>
      <c r="S78">
        <v>4.4398373983739852</v>
      </c>
      <c r="T78">
        <v>1.0705691056910578</v>
      </c>
      <c r="U78" t="str">
        <v>_______</v>
      </c>
      <c r="V78">
        <v>30.403621588519353</v>
      </c>
      <c r="W78" t="str">
        <v xml:space="preserve"> C</v>
      </c>
      <c r="AD78">
        <f>P78 - sorted!T$158</f>
        <v>9.3585365853658544</v>
      </c>
      <c r="AE78">
        <f>Q78 - sorted!U$158</f>
        <v>6.4189837398373992</v>
      </c>
      <c r="AF78">
        <f>R78 - sorted!V$158</f>
        <v>7.3482926829268305</v>
      </c>
      <c r="AG78">
        <f>S78 - sorted!W$158</f>
        <v>6.3322764227642292</v>
      </c>
      <c r="AH78">
        <f>T78 - sorted!X$158</f>
        <v>3.177235772357724</v>
      </c>
    </row>
    <row r="79" spans="1:34" x14ac:dyDescent="0.3">
      <c r="A79">
        <f t="shared" si="3"/>
        <v>8.0733020341391839</v>
      </c>
      <c r="B79">
        <f t="shared" si="4"/>
        <v>8.9850457312606675</v>
      </c>
      <c r="C79">
        <f t="shared" si="4"/>
        <v>4.8654402903238161</v>
      </c>
      <c r="D79">
        <f t="shared" si="4"/>
        <v>8.7006489918786567</v>
      </c>
      <c r="E79">
        <f t="shared" si="4"/>
        <v>13.389737217856535</v>
      </c>
      <c r="F79" t="str">
        <v>Joe Ingles</v>
      </c>
      <c r="G79">
        <v>0.4728455284552846</v>
      </c>
      <c r="H79">
        <v>0.35666666666666669</v>
      </c>
      <c r="I79">
        <v>0.91040650406504076</v>
      </c>
      <c r="J79">
        <v>-0.35845528455284548</v>
      </c>
      <c r="K79">
        <v>-0.68479674796747958</v>
      </c>
      <c r="L79">
        <v>0.91121951219512209</v>
      </c>
      <c r="M79">
        <v>-0.67081300813008138</v>
      </c>
      <c r="N79">
        <v>-0.85398373983739839</v>
      </c>
      <c r="O79">
        <v>-4.1463414634146656E-3</v>
      </c>
      <c r="P79">
        <v>-0.27772357723577201</v>
      </c>
      <c r="Q79">
        <v>8.3089430894309313E-2</v>
      </c>
      <c r="R79">
        <v>-0.83227642276422731</v>
      </c>
      <c r="S79">
        <v>7.8943089430894647E-2</v>
      </c>
      <c r="T79">
        <v>0.93292682926829307</v>
      </c>
      <c r="U79" t="str">
        <v>_______</v>
      </c>
      <c r="V79">
        <v>1.5228148061243802</v>
      </c>
      <c r="W79" t="str">
        <v xml:space="preserve"> SF, SG, PF</v>
      </c>
      <c r="AD79">
        <f>P79 - sorted!T$158</f>
        <v>1.8029268292682925</v>
      </c>
      <c r="AE79">
        <f>Q79 - sorted!U$158</f>
        <v>2.5086991869918704</v>
      </c>
      <c r="AF79">
        <f>R79 - sorted!V$158</f>
        <v>1.0021138211382117</v>
      </c>
      <c r="AG79">
        <f>S79 - sorted!W$158</f>
        <v>1.9713821138211387</v>
      </c>
      <c r="AH79">
        <f>T79 - sorted!X$158</f>
        <v>3.0395934959349598</v>
      </c>
    </row>
    <row r="80" spans="1:34" x14ac:dyDescent="0.3">
      <c r="A80">
        <f t="shared" si="3"/>
        <v>10.611135208741647</v>
      </c>
      <c r="B80">
        <f t="shared" si="4"/>
        <v>10.93597441517182</v>
      </c>
      <c r="C80">
        <f t="shared" si="4"/>
        <v>11.915315642034292</v>
      </c>
      <c r="D80">
        <f t="shared" si="4"/>
        <v>11.172554753386905</v>
      </c>
      <c r="E80">
        <f t="shared" si="4"/>
        <v>13.084602916906638</v>
      </c>
      <c r="F80" t="str">
        <v>Evan Fournier</v>
      </c>
      <c r="G80">
        <v>-0.19658536585365852</v>
      </c>
      <c r="H80">
        <v>0.35</v>
      </c>
      <c r="I80">
        <v>1.0068292682926829</v>
      </c>
      <c r="J80">
        <v>0.27170731707317075</v>
      </c>
      <c r="K80">
        <v>-0.9514634146341463</v>
      </c>
      <c r="L80">
        <v>1.9268292682926846E-2</v>
      </c>
      <c r="M80">
        <v>0.35268292682926827</v>
      </c>
      <c r="N80">
        <v>-0.22463414634146339</v>
      </c>
      <c r="O80">
        <v>1.1219512195121961E-2</v>
      </c>
      <c r="P80">
        <v>0.28902439024390258</v>
      </c>
      <c r="Q80">
        <v>0.62780487804878049</v>
      </c>
      <c r="R80">
        <v>0.61975609756097561</v>
      </c>
      <c r="S80">
        <v>0.63902439024390245</v>
      </c>
      <c r="T80">
        <v>0.86365853658536584</v>
      </c>
      <c r="U80" t="str">
        <v>_______</v>
      </c>
      <c r="V80">
        <v>5.2320539404094868</v>
      </c>
      <c r="W80" t="str">
        <v xml:space="preserve"> SG, SF</v>
      </c>
      <c r="AD80">
        <f>P80 - sorted!T$158</f>
        <v>2.369674796747967</v>
      </c>
      <c r="AE80">
        <f>Q80 - sorted!U$158</f>
        <v>3.0534146341463417</v>
      </c>
      <c r="AF80">
        <f>R80 - sorted!V$158</f>
        <v>2.4541463414634146</v>
      </c>
      <c r="AG80">
        <f>S80 - sorted!W$158</f>
        <v>2.5314634146341466</v>
      </c>
      <c r="AH80">
        <f>T80 - sorted!X$158</f>
        <v>2.9703252032520324</v>
      </c>
    </row>
    <row r="81" spans="1:34" x14ac:dyDescent="0.3">
      <c r="A81">
        <f t="shared" si="3"/>
        <v>11.122269590773186</v>
      </c>
      <c r="B81">
        <f t="shared" si="4"/>
        <v>11.821754274344615</v>
      </c>
      <c r="C81">
        <f t="shared" si="4"/>
        <v>4.9416231538669351</v>
      </c>
      <c r="D81">
        <f t="shared" si="4"/>
        <v>10.96264549653071</v>
      </c>
      <c r="E81">
        <f t="shared" si="4"/>
        <v>13.00079842580068</v>
      </c>
      <c r="F81" t="str">
        <v>Marcus Smart</v>
      </c>
      <c r="G81">
        <v>-0.9385365853658536</v>
      </c>
      <c r="H81">
        <v>0.18829268292682927</v>
      </c>
      <c r="I81">
        <v>0.13170731707317074</v>
      </c>
      <c r="J81">
        <v>-0.17536585365853655</v>
      </c>
      <c r="K81">
        <v>-0.78975609756097553</v>
      </c>
      <c r="L81">
        <v>1.4080487804878048</v>
      </c>
      <c r="M81">
        <v>1.3039024390243903</v>
      </c>
      <c r="N81">
        <v>-0.25317073170731708</v>
      </c>
      <c r="O81">
        <v>-0.28365853658536583</v>
      </c>
      <c r="P81">
        <v>0.40317073170731721</v>
      </c>
      <c r="Q81">
        <v>0.87512195121951231</v>
      </c>
      <c r="R81">
        <v>-0.81658536585365837</v>
      </c>
      <c r="S81">
        <v>0.59146341463414642</v>
      </c>
      <c r="T81">
        <v>0.8446341463414635</v>
      </c>
      <c r="U81" t="str">
        <v>_______</v>
      </c>
      <c r="V81">
        <v>4.9170728265240484</v>
      </c>
      <c r="W81" t="str">
        <v xml:space="preserve"> SG, PG</v>
      </c>
      <c r="AD81">
        <f>P81 - sorted!T$158</f>
        <v>2.4838211382113817</v>
      </c>
      <c r="AE81">
        <f>Q81 - sorted!U$158</f>
        <v>3.3007317073170732</v>
      </c>
      <c r="AF81">
        <f>R81 - sorted!V$158</f>
        <v>1.0178048780487805</v>
      </c>
      <c r="AG81">
        <f>S81 - sorted!W$158</f>
        <v>2.4839024390243907</v>
      </c>
      <c r="AH81">
        <f>T81 - sorted!X$158</f>
        <v>2.95130081300813</v>
      </c>
    </row>
    <row r="82" spans="1:34" x14ac:dyDescent="0.3">
      <c r="A82">
        <f t="shared" si="3"/>
        <v>13.358664540075001</v>
      </c>
      <c r="B82">
        <f t="shared" si="4"/>
        <v>8.6385375023271944</v>
      </c>
      <c r="C82">
        <f t="shared" si="4"/>
        <v>13.132662539272539</v>
      </c>
      <c r="D82">
        <f t="shared" si="4"/>
        <v>10.579426545552222</v>
      </c>
      <c r="E82">
        <f t="shared" si="4"/>
        <v>12.920933462054407</v>
      </c>
      <c r="F82" t="str">
        <v>Keldon Johnson</v>
      </c>
      <c r="G82">
        <v>0.31804878048780494</v>
      </c>
      <c r="H82">
        <v>-0.39796747967479673</v>
      </c>
      <c r="I82">
        <v>-0.34731707317073168</v>
      </c>
      <c r="J82">
        <v>0.35747967479674803</v>
      </c>
      <c r="K82">
        <v>0.52455284552845538</v>
      </c>
      <c r="L82">
        <v>-0.36585365853658536</v>
      </c>
      <c r="M82">
        <v>0.21926829268292689</v>
      </c>
      <c r="N82">
        <v>-0.32186991869918702</v>
      </c>
      <c r="O82">
        <v>0.51829268292682928</v>
      </c>
      <c r="P82">
        <v>0.90260162601626048</v>
      </c>
      <c r="Q82">
        <v>-1.3658536585365533E-2</v>
      </c>
      <c r="R82">
        <v>0.87048780487804911</v>
      </c>
      <c r="S82">
        <v>0.50463414634146375</v>
      </c>
      <c r="T82">
        <v>0.82650406504065077</v>
      </c>
      <c r="U82" t="str">
        <v>_______</v>
      </c>
      <c r="V82">
        <v>4.342030382712684</v>
      </c>
      <c r="W82" t="str">
        <v xml:space="preserve"> SF, PF</v>
      </c>
      <c r="AD82">
        <f>P82 - sorted!T$158</f>
        <v>2.9832520325203249</v>
      </c>
      <c r="AE82">
        <f>Q82 - sorted!U$158</f>
        <v>2.4119512195121957</v>
      </c>
      <c r="AF82">
        <f>R82 - sorted!V$158</f>
        <v>2.704878048780488</v>
      </c>
      <c r="AG82">
        <f>S82 - sorted!W$158</f>
        <v>2.3970731707317077</v>
      </c>
      <c r="AH82">
        <f>T82 - sorted!X$158</f>
        <v>2.9331707317073175</v>
      </c>
    </row>
    <row r="83" spans="1:34" x14ac:dyDescent="0.3">
      <c r="A83">
        <f t="shared" si="3"/>
        <v>9.8928530607728238</v>
      </c>
      <c r="B83">
        <f t="shared" si="4"/>
        <v>16.123115247290219</v>
      </c>
      <c r="C83">
        <f t="shared" si="4"/>
        <v>18.01783932274224</v>
      </c>
      <c r="D83">
        <f t="shared" si="4"/>
        <v>16.130360226860486</v>
      </c>
      <c r="E83">
        <f t="shared" si="4"/>
        <v>12.452129706252276</v>
      </c>
      <c r="F83" t="str">
        <v>Jerami Grant</v>
      </c>
      <c r="G83">
        <v>-0.33983739837398369</v>
      </c>
      <c r="H83">
        <v>1.633739837398374</v>
      </c>
      <c r="I83">
        <v>0.27186991869918703</v>
      </c>
      <c r="J83">
        <v>0.87991869918699195</v>
      </c>
      <c r="K83">
        <v>-0.32682926829268288</v>
      </c>
      <c r="L83">
        <v>-0.11430894308943088</v>
      </c>
      <c r="M83">
        <v>-0.97073170731707326</v>
      </c>
      <c r="N83">
        <v>1.0422764227642276</v>
      </c>
      <c r="O83">
        <v>-0.31373983739837408</v>
      </c>
      <c r="P83">
        <v>0.12861788617886177</v>
      </c>
      <c r="Q83">
        <v>2.0760975609756098</v>
      </c>
      <c r="R83">
        <v>1.8766666666666667</v>
      </c>
      <c r="S83">
        <v>1.7623577235772356</v>
      </c>
      <c r="T83">
        <v>0.72008130081300836</v>
      </c>
      <c r="U83" t="str">
        <v>_______</v>
      </c>
      <c r="V83">
        <v>12.671530949905398</v>
      </c>
      <c r="W83" t="str">
        <v xml:space="preserve"> SF, PF</v>
      </c>
      <c r="AD83">
        <f>P83 - sorted!T$158</f>
        <v>2.2092682926829261</v>
      </c>
      <c r="AE83">
        <f>Q83 - sorted!U$158</f>
        <v>4.501707317073171</v>
      </c>
      <c r="AF83">
        <f>R83 - sorted!V$158</f>
        <v>3.7110569105691056</v>
      </c>
      <c r="AG83">
        <f>S83 - sorted!W$158</f>
        <v>3.6547967479674797</v>
      </c>
      <c r="AH83">
        <f>T83 - sorted!X$158</f>
        <v>2.8267479674796747</v>
      </c>
    </row>
    <row r="84" spans="1:34" x14ac:dyDescent="0.3">
      <c r="A84">
        <f t="shared" si="3"/>
        <v>17.217656313247591</v>
      </c>
      <c r="B84">
        <f t="shared" si="4"/>
        <v>19.218977003610124</v>
      </c>
      <c r="C84">
        <f t="shared" si="4"/>
        <v>-3.0753403619919557</v>
      </c>
      <c r="D84">
        <f t="shared" si="4"/>
        <v>9.1595788030223648</v>
      </c>
      <c r="E84">
        <f t="shared" si="4"/>
        <v>12.413092571506334</v>
      </c>
      <c r="F84" t="str">
        <v>Russell Westbrook</v>
      </c>
      <c r="G84">
        <v>0.16243902439024391</v>
      </c>
      <c r="H84">
        <v>-1.5814634146341464</v>
      </c>
      <c r="I84">
        <v>-0.64243902439024381</v>
      </c>
      <c r="J84">
        <v>0.83463414634146338</v>
      </c>
      <c r="K84">
        <v>1.2658536585365852</v>
      </c>
      <c r="L84">
        <v>2.6507317073170729</v>
      </c>
      <c r="M84">
        <v>0.77902439024390246</v>
      </c>
      <c r="N84">
        <v>-0.52829268292682918</v>
      </c>
      <c r="O84">
        <v>-2.7575609756097559</v>
      </c>
      <c r="P84">
        <v>1.764390243902439</v>
      </c>
      <c r="Q84">
        <v>2.9404878048780478</v>
      </c>
      <c r="R84">
        <v>-2.4678048780487805</v>
      </c>
      <c r="S84">
        <v>0.18292682926829196</v>
      </c>
      <c r="T84">
        <v>0.71121951219512125</v>
      </c>
      <c r="U84" t="str">
        <v>_______</v>
      </c>
      <c r="V84">
        <v>2.2114658226362987</v>
      </c>
      <c r="W84" t="str">
        <v xml:space="preserve"> PG</v>
      </c>
      <c r="AD84">
        <f>P84 - sorted!T$158</f>
        <v>3.8450406504065038</v>
      </c>
      <c r="AE84">
        <f>Q84 - sorted!U$158</f>
        <v>5.366097560975609</v>
      </c>
      <c r="AF84">
        <f>R84 - sorted!V$158</f>
        <v>-0.63341463414634158</v>
      </c>
      <c r="AG84">
        <f>S84 - sorted!W$158</f>
        <v>2.075365853658536</v>
      </c>
      <c r="AH84">
        <f>T84 - sorted!X$158</f>
        <v>2.8178861788617877</v>
      </c>
    </row>
    <row r="85" spans="1:34" x14ac:dyDescent="0.3">
      <c r="A85">
        <f t="shared" si="3"/>
        <v>9.6800624295068456</v>
      </c>
      <c r="B85">
        <f t="shared" si="4"/>
        <v>11.105006370546509</v>
      </c>
      <c r="C85">
        <f t="shared" si="4"/>
        <v>12.711683140470791</v>
      </c>
      <c r="D85">
        <f t="shared" si="4"/>
        <v>11.254903769538181</v>
      </c>
      <c r="E85">
        <f t="shared" si="4"/>
        <v>12.361520576979595</v>
      </c>
      <c r="F85" t="str">
        <v>Kelly Olynyk</v>
      </c>
      <c r="G85">
        <v>9.5121951219512193E-3</v>
      </c>
      <c r="H85">
        <v>0.57658536585365849</v>
      </c>
      <c r="I85">
        <v>-0.10060975609756098</v>
      </c>
      <c r="J85">
        <v>-0.34560975609756095</v>
      </c>
      <c r="K85">
        <v>0.47621951219512199</v>
      </c>
      <c r="L85">
        <v>-0.12609756097560976</v>
      </c>
      <c r="M85">
        <v>0.22682926829268291</v>
      </c>
      <c r="N85">
        <v>-4.1829268292682922E-2</v>
      </c>
      <c r="O85">
        <v>-1.7317073170731695E-2</v>
      </c>
      <c r="P85">
        <v>8.1097560975609828E-2</v>
      </c>
      <c r="Q85">
        <v>0.67500000000000004</v>
      </c>
      <c r="R85">
        <v>0.78378048780487819</v>
      </c>
      <c r="S85">
        <v>0.65768292682926832</v>
      </c>
      <c r="T85">
        <v>0.69951219512195129</v>
      </c>
      <c r="U85" t="str">
        <v>_______</v>
      </c>
      <c r="V85">
        <v>5.3556234543183905</v>
      </c>
      <c r="W85" t="str">
        <v xml:space="preserve"> C, PF</v>
      </c>
      <c r="AD85">
        <f>P85 - sorted!T$158</f>
        <v>2.1617479674796742</v>
      </c>
      <c r="AE85">
        <f>Q85 - sorted!U$158</f>
        <v>3.100609756097561</v>
      </c>
      <c r="AF85">
        <f>R85 - sorted!V$158</f>
        <v>2.6181707317073171</v>
      </c>
      <c r="AG85">
        <f>S85 - sorted!W$158</f>
        <v>2.5501219512195124</v>
      </c>
      <c r="AH85">
        <f>T85 - sorted!X$158</f>
        <v>2.8061788617886179</v>
      </c>
    </row>
    <row r="86" spans="1:34" x14ac:dyDescent="0.3">
      <c r="A86">
        <f t="shared" si="3"/>
        <v>1.921486658377821</v>
      </c>
      <c r="B86">
        <f t="shared" si="4"/>
        <v>7.1485521179132583</v>
      </c>
      <c r="C86">
        <f t="shared" si="4"/>
        <v>9.3748342442958474</v>
      </c>
      <c r="D86">
        <f t="shared" si="4"/>
        <v>7.9747576643229605</v>
      </c>
      <c r="E86">
        <f t="shared" si="4"/>
        <v>11.898088903940669</v>
      </c>
      <c r="F86" t="str">
        <v>Jordan Poole</v>
      </c>
      <c r="G86">
        <v>-0.46560975609756095</v>
      </c>
      <c r="H86">
        <v>1.566016260162602</v>
      </c>
      <c r="I86">
        <v>0.84268292682926838</v>
      </c>
      <c r="J86">
        <v>0.31878048780487811</v>
      </c>
      <c r="K86">
        <v>-1.1298373983739838</v>
      </c>
      <c r="L86">
        <v>-0.18203252032520323</v>
      </c>
      <c r="M86">
        <v>-0.69983739837398384</v>
      </c>
      <c r="N86">
        <v>-0.67983739837398371</v>
      </c>
      <c r="O86">
        <v>0.34414634146341461</v>
      </c>
      <c r="P86">
        <v>-1.6515447154471545</v>
      </c>
      <c r="Q86">
        <v>-0.42967479674796683</v>
      </c>
      <c r="R86">
        <v>9.650406504065101E-2</v>
      </c>
      <c r="S86">
        <v>-8.5528455284552218E-2</v>
      </c>
      <c r="T86">
        <v>0.5943089430894315</v>
      </c>
      <c r="U86" t="str">
        <v>_______</v>
      </c>
      <c r="V86">
        <v>0.43357242426071918</v>
      </c>
      <c r="W86" t="str">
        <v xml:space="preserve"> SG, PG</v>
      </c>
      <c r="AD86">
        <f>P86 - sorted!T$158</f>
        <v>0.42910569105690999</v>
      </c>
      <c r="AE86">
        <f>Q86 - sorted!U$158</f>
        <v>1.9959349593495943</v>
      </c>
      <c r="AF86">
        <f>R86 - sorted!V$158</f>
        <v>1.9308943089430899</v>
      </c>
      <c r="AG86">
        <f>S86 - sorted!W$158</f>
        <v>1.8069105691056917</v>
      </c>
      <c r="AH86">
        <f>T86 - sorted!X$158</f>
        <v>2.7009756097560977</v>
      </c>
    </row>
    <row r="87" spans="1:34" x14ac:dyDescent="0.3">
      <c r="A87">
        <f t="shared" si="3"/>
        <v>4.6904952835429841</v>
      </c>
      <c r="B87">
        <f t="shared" si="4"/>
        <v>7.9038818203110983</v>
      </c>
      <c r="C87">
        <f t="shared" si="4"/>
        <v>12.885166915223129</v>
      </c>
      <c r="D87">
        <f t="shared" si="4"/>
        <v>9.4512988471661092</v>
      </c>
      <c r="E87">
        <f t="shared" si="4"/>
        <v>11.282806358128555</v>
      </c>
      <c r="F87" t="str">
        <v>De'Andre Hunter</v>
      </c>
      <c r="G87">
        <v>0.33609756097560978</v>
      </c>
      <c r="H87">
        <v>1.2821951219512195</v>
      </c>
      <c r="I87">
        <v>-0.42951219512195121</v>
      </c>
      <c r="J87">
        <v>5.292682926829273E-2</v>
      </c>
      <c r="K87">
        <v>-0.23804878048780484</v>
      </c>
      <c r="L87">
        <v>-0.57048780487804873</v>
      </c>
      <c r="M87">
        <v>-0.4463414634146341</v>
      </c>
      <c r="N87">
        <v>-0.20560975609756094</v>
      </c>
      <c r="O87">
        <v>0.46780487804878046</v>
      </c>
      <c r="P87">
        <v>-1.0331707317073169</v>
      </c>
      <c r="Q87">
        <v>-0.21878048780487769</v>
      </c>
      <c r="R87">
        <v>0.8195121951219515</v>
      </c>
      <c r="S87">
        <v>0.24902439024390277</v>
      </c>
      <c r="T87">
        <v>0.45463414634146371</v>
      </c>
      <c r="U87" t="str">
        <v>_______</v>
      </c>
      <c r="V87">
        <v>2.6492088065488897</v>
      </c>
      <c r="W87" t="str">
        <v xml:space="preserve"> SF, PF</v>
      </c>
      <c r="AD87">
        <f>P87 - sorted!T$158</f>
        <v>1.0474796747967476</v>
      </c>
      <c r="AE87">
        <f>Q87 - sorted!U$158</f>
        <v>2.2068292682926836</v>
      </c>
      <c r="AF87">
        <f>R87 - sorted!V$158</f>
        <v>2.6539024390243906</v>
      </c>
      <c r="AG87">
        <f>S87 - sorted!W$158</f>
        <v>2.1414634146341469</v>
      </c>
      <c r="AH87">
        <f>T87 - sorted!X$158</f>
        <v>2.5613008130081303</v>
      </c>
    </row>
    <row r="88" spans="1:34" x14ac:dyDescent="0.3">
      <c r="A88">
        <f t="shared" si="3"/>
        <v>9.8227723139486987</v>
      </c>
      <c r="B88">
        <f t="shared" si="4"/>
        <v>11.413369575958736</v>
      </c>
      <c r="C88">
        <f t="shared" si="4"/>
        <v>14.733292133403891</v>
      </c>
      <c r="D88">
        <f t="shared" si="4"/>
        <v>12.003580118991941</v>
      </c>
      <c r="E88">
        <f t="shared" si="4"/>
        <v>10.857516472708362</v>
      </c>
      <c r="F88" t="str">
        <v>Miles Bridges</v>
      </c>
      <c r="G88">
        <v>0.73024390243902437</v>
      </c>
      <c r="H88">
        <v>0.71434959349593496</v>
      </c>
      <c r="I88">
        <v>3.5813008130081314E-2</v>
      </c>
      <c r="J88">
        <v>-0.23191056910569102</v>
      </c>
      <c r="K88">
        <v>0.30853658536585371</v>
      </c>
      <c r="L88">
        <v>-0.37284552845528457</v>
      </c>
      <c r="M88">
        <v>-0.89231707317073183</v>
      </c>
      <c r="N88">
        <v>0.46922764227642283</v>
      </c>
      <c r="O88">
        <v>6.6219512195121955E-2</v>
      </c>
      <c r="P88">
        <v>0.11296747967479659</v>
      </c>
      <c r="Q88">
        <v>0.76109756097560988</v>
      </c>
      <c r="R88">
        <v>1.2001626016260163</v>
      </c>
      <c r="S88">
        <v>0.82731707317073178</v>
      </c>
      <c r="T88">
        <v>0.35808943089430895</v>
      </c>
      <c r="U88" t="str">
        <v>_______</v>
      </c>
      <c r="V88">
        <v>6.4790560938431216</v>
      </c>
      <c r="W88" t="str">
        <v xml:space="preserve"> SF, PF</v>
      </c>
      <c r="AD88">
        <f>P88 - sorted!T$158</f>
        <v>2.1936178861788611</v>
      </c>
      <c r="AE88">
        <f>Q88 - sorted!U$158</f>
        <v>3.186707317073171</v>
      </c>
      <c r="AF88">
        <f>R88 - sorted!V$158</f>
        <v>3.0345528455284549</v>
      </c>
      <c r="AG88">
        <f>S88 - sorted!W$158</f>
        <v>2.7197560975609756</v>
      </c>
      <c r="AH88">
        <f>T88 - sorted!X$158</f>
        <v>2.4647560975609752</v>
      </c>
    </row>
    <row r="89" spans="1:34" x14ac:dyDescent="0.3">
      <c r="A89">
        <f t="shared" si="3"/>
        <v>12.202787287261511</v>
      </c>
      <c r="B89">
        <f t="shared" si="4"/>
        <v>12.066785093376142</v>
      </c>
      <c r="C89">
        <f t="shared" si="4"/>
        <v>11.408285133116479</v>
      </c>
      <c r="D89">
        <f t="shared" si="4"/>
        <v>10.682766487389117</v>
      </c>
      <c r="E89">
        <f t="shared" si="4"/>
        <v>10.744165526404794</v>
      </c>
      <c r="F89" t="str">
        <v>Nickeil Alexander-Walker</v>
      </c>
      <c r="G89">
        <v>-0.64752032520325198</v>
      </c>
      <c r="H89">
        <v>-0.11642276422764228</v>
      </c>
      <c r="I89">
        <v>0.65369918699186991</v>
      </c>
      <c r="J89">
        <v>0.16654471544715449</v>
      </c>
      <c r="K89">
        <v>-0.44126016260162604</v>
      </c>
      <c r="L89">
        <v>1.272357723577236E-2</v>
      </c>
      <c r="M89">
        <v>1.1200813008130082</v>
      </c>
      <c r="N89">
        <v>0.19569105691056915</v>
      </c>
      <c r="O89">
        <v>-0.41548780487804882</v>
      </c>
      <c r="P89">
        <v>0.64447154471544721</v>
      </c>
      <c r="Q89">
        <v>0.94353658536585372</v>
      </c>
      <c r="R89">
        <v>0.51532520325203257</v>
      </c>
      <c r="S89">
        <v>0.5280487804878049</v>
      </c>
      <c r="T89">
        <v>0.33235772357723581</v>
      </c>
      <c r="U89" t="str">
        <v>_______</v>
      </c>
      <c r="V89">
        <v>4.4970980080101297</v>
      </c>
      <c r="W89" t="str">
        <v xml:space="preserve"> SG</v>
      </c>
      <c r="AD89">
        <f>P89 - sorted!T$158</f>
        <v>2.7251219512195117</v>
      </c>
      <c r="AE89">
        <f>Q89 - sorted!U$158</f>
        <v>3.3691463414634146</v>
      </c>
      <c r="AF89">
        <f>R89 - sorted!V$158</f>
        <v>2.3497154471544714</v>
      </c>
      <c r="AG89">
        <f>S89 - sorted!W$158</f>
        <v>2.4204878048780492</v>
      </c>
      <c r="AH89">
        <f>T89 - sorted!X$158</f>
        <v>2.4390243902439024</v>
      </c>
    </row>
    <row r="90" spans="1:34" x14ac:dyDescent="0.3">
      <c r="A90">
        <f t="shared" si="3"/>
        <v>6.1377992263965346</v>
      </c>
      <c r="B90">
        <f t="shared" si="4"/>
        <v>4.2204119917325738</v>
      </c>
      <c r="C90">
        <f t="shared" si="4"/>
        <v>8.977933367132076</v>
      </c>
      <c r="D90">
        <f t="shared" si="4"/>
        <v>6.2529635292384249</v>
      </c>
      <c r="E90">
        <f t="shared" si="4"/>
        <v>10.641737815053064</v>
      </c>
      <c r="F90" t="str">
        <v>Tim Hardaway Jr.</v>
      </c>
      <c r="G90">
        <v>-0.42577235772357724</v>
      </c>
      <c r="H90">
        <v>0.2343089430894309</v>
      </c>
      <c r="I90">
        <v>1.5641056910569104</v>
      </c>
      <c r="J90">
        <v>0.60081300813008132</v>
      </c>
      <c r="K90">
        <v>-0.64174796747967477</v>
      </c>
      <c r="L90">
        <v>-0.49040650406504066</v>
      </c>
      <c r="M90">
        <v>-1.3037804878048782</v>
      </c>
      <c r="N90">
        <v>-0.78475609756097575</v>
      </c>
      <c r="O90">
        <v>0.77158536585365856</v>
      </c>
      <c r="P90">
        <v>-0.70995934959349605</v>
      </c>
      <c r="Q90">
        <v>-1.2472357723577241</v>
      </c>
      <c r="R90">
        <v>1.4756097560975068E-2</v>
      </c>
      <c r="S90">
        <v>-0.47565040650406554</v>
      </c>
      <c r="T90">
        <v>0.30910569105691021</v>
      </c>
      <c r="U90" t="str">
        <v>_______</v>
      </c>
      <c r="V90">
        <v>0.11543530187775419</v>
      </c>
      <c r="W90" t="str">
        <v xml:space="preserve"> SG, SF</v>
      </c>
      <c r="AD90">
        <f>P90 - sorted!T$158</f>
        <v>1.3706910569105686</v>
      </c>
      <c r="AE90">
        <f>Q90 - sorted!U$158</f>
        <v>1.178373983739837</v>
      </c>
      <c r="AF90">
        <f>R90 - sorted!V$158</f>
        <v>1.8491463414634139</v>
      </c>
      <c r="AG90">
        <f>S90 - sorted!W$158</f>
        <v>1.4167886178861786</v>
      </c>
      <c r="AH90">
        <f>T90 - sorted!X$158</f>
        <v>2.4157723577235766</v>
      </c>
    </row>
    <row r="91" spans="1:34" x14ac:dyDescent="0.3">
      <c r="A91">
        <f t="shared" si="3"/>
        <v>5.6392247704191885</v>
      </c>
      <c r="B91">
        <f t="shared" si="4"/>
        <v>5.3161350719650642</v>
      </c>
      <c r="C91">
        <f t="shared" si="4"/>
        <v>10.088900566314003</v>
      </c>
      <c r="D91">
        <f t="shared" si="4"/>
        <v>6.9585815695934823</v>
      </c>
      <c r="E91">
        <f t="shared" si="4"/>
        <v>10.467682333525309</v>
      </c>
      <c r="F91" t="str">
        <v>Duncan Robinson</v>
      </c>
      <c r="G91">
        <v>-0.38471544715447153</v>
      </c>
      <c r="H91">
        <v>0.50552845528455281</v>
      </c>
      <c r="I91">
        <v>1.7764227642276422</v>
      </c>
      <c r="J91">
        <v>-0.14308943089430892</v>
      </c>
      <c r="K91">
        <v>-0.67804878048780481</v>
      </c>
      <c r="L91">
        <v>-0.55934959349593494</v>
      </c>
      <c r="M91">
        <v>-0.87268292682926829</v>
      </c>
      <c r="N91">
        <v>-0.58536585365853655</v>
      </c>
      <c r="O91">
        <v>0.62552845528455281</v>
      </c>
      <c r="P91">
        <v>-0.82130081300813007</v>
      </c>
      <c r="Q91">
        <v>-0.94130081300812996</v>
      </c>
      <c r="R91">
        <v>0.24357723577235779</v>
      </c>
      <c r="S91">
        <v>-0.31577235772357715</v>
      </c>
      <c r="T91">
        <v>0.2695934959349594</v>
      </c>
      <c r="U91" t="str">
        <v>_______</v>
      </c>
      <c r="V91">
        <v>6.6189578137754945E-2</v>
      </c>
      <c r="W91" t="str">
        <v xml:space="preserve"> SG, SF</v>
      </c>
      <c r="AD91">
        <f>P91 - sorted!T$158</f>
        <v>1.2593495934959344</v>
      </c>
      <c r="AE91">
        <f>Q91 - sorted!U$158</f>
        <v>1.4843089430894312</v>
      </c>
      <c r="AF91">
        <f>R91 - sorted!V$158</f>
        <v>2.0779674796747969</v>
      </c>
      <c r="AG91">
        <f>S91 - sorted!W$158</f>
        <v>1.5766666666666669</v>
      </c>
      <c r="AH91">
        <f>T91 - sorted!X$158</f>
        <v>2.3762601626016258</v>
      </c>
    </row>
    <row r="92" spans="1:34" x14ac:dyDescent="0.3">
      <c r="A92">
        <f t="shared" si="3"/>
        <v>2.9441194782685587</v>
      </c>
      <c r="B92">
        <f t="shared" si="4"/>
        <v>4.7014469448402236</v>
      </c>
      <c r="C92">
        <f t="shared" si="4"/>
        <v>-1.2007682429957016</v>
      </c>
      <c r="D92">
        <f t="shared" si="4"/>
        <v>4.4974403853599103</v>
      </c>
      <c r="E92">
        <f t="shared" si="4"/>
        <v>10.151445728198128</v>
      </c>
      <c r="F92" t="str">
        <v>Devonte' Graham</v>
      </c>
      <c r="G92">
        <v>-1.9753658536585363</v>
      </c>
      <c r="H92">
        <v>0.54975609756097554</v>
      </c>
      <c r="I92">
        <v>1.4063414634146341</v>
      </c>
      <c r="J92">
        <v>2.4390243902439046E-2</v>
      </c>
      <c r="K92">
        <v>-1.0751219512195123</v>
      </c>
      <c r="L92">
        <v>1.2082926829268292</v>
      </c>
      <c r="M92">
        <v>-0.18</v>
      </c>
      <c r="N92">
        <v>-1.0712195121951218</v>
      </c>
      <c r="O92">
        <v>0.23951219512195121</v>
      </c>
      <c r="P92">
        <v>-1.4231707317073168</v>
      </c>
      <c r="Q92">
        <v>-1.1129268292682923</v>
      </c>
      <c r="R92">
        <v>-2.0817073170731701</v>
      </c>
      <c r="S92">
        <v>-0.87341463414634113</v>
      </c>
      <c r="T92">
        <v>0.19780487804878061</v>
      </c>
      <c r="U92" t="str">
        <v>_______</v>
      </c>
      <c r="V92">
        <v>-4.7843454811474677</v>
      </c>
      <c r="W92" t="str">
        <v xml:space="preserve"> PG, SG</v>
      </c>
      <c r="AD92">
        <f>P92 - sorted!T$158</f>
        <v>0.65747967479674774</v>
      </c>
      <c r="AE92">
        <f>Q92 - sorted!U$158</f>
        <v>1.3126829268292688</v>
      </c>
      <c r="AF92">
        <f>R92 - sorted!V$158</f>
        <v>-0.24731707317073126</v>
      </c>
      <c r="AG92">
        <f>S92 - sorted!W$158</f>
        <v>1.0190243902439029</v>
      </c>
      <c r="AH92">
        <f>T92 - sorted!X$158</f>
        <v>2.3044715447154469</v>
      </c>
    </row>
    <row r="93" spans="1:34" x14ac:dyDescent="0.3">
      <c r="A93">
        <f t="shared" si="3"/>
        <v>12.281059290207937</v>
      </c>
      <c r="B93">
        <f t="shared" si="4"/>
        <v>8.2471870320023282</v>
      </c>
      <c r="C93">
        <f t="shared" si="4"/>
        <v>10.045480281393051</v>
      </c>
      <c r="D93">
        <f t="shared" si="4"/>
        <v>8.728995712035303</v>
      </c>
      <c r="E93">
        <f t="shared" si="4"/>
        <v>10.135329479908522</v>
      </c>
      <c r="F93" t="str">
        <v>Jae'Sean Tate</v>
      </c>
      <c r="G93">
        <v>0.84536585365853656</v>
      </c>
      <c r="H93">
        <v>-0.57658536585365849</v>
      </c>
      <c r="I93">
        <v>-0.83756097560975606</v>
      </c>
      <c r="J93">
        <v>-0.33609756097560972</v>
      </c>
      <c r="K93">
        <v>0.14390243902439026</v>
      </c>
      <c r="L93">
        <v>-0.14926829268292682</v>
      </c>
      <c r="M93">
        <v>0.89609756097560977</v>
      </c>
      <c r="N93">
        <v>-0.10878048780487803</v>
      </c>
      <c r="O93">
        <v>0.20829268292682926</v>
      </c>
      <c r="P93">
        <v>0.66195121951219515</v>
      </c>
      <c r="Q93">
        <v>-0.12292682926829257</v>
      </c>
      <c r="R93">
        <v>0.23463414634146351</v>
      </c>
      <c r="S93">
        <v>8.5365853658536689E-2</v>
      </c>
      <c r="T93">
        <v>0.19414634146341472</v>
      </c>
      <c r="U93" t="str">
        <v>_______</v>
      </c>
      <c r="V93">
        <v>1.5653507172302756</v>
      </c>
      <c r="W93" t="str">
        <v xml:space="preserve"> SF</v>
      </c>
      <c r="AD93">
        <f>P93 - sorted!T$158</f>
        <v>2.7426016260162598</v>
      </c>
      <c r="AE93">
        <f>Q93 - sorted!U$158</f>
        <v>2.3026829268292683</v>
      </c>
      <c r="AF93">
        <f>R93 - sorted!V$158</f>
        <v>2.0690243902439023</v>
      </c>
      <c r="AG93">
        <f>S93 - sorted!W$158</f>
        <v>1.9778048780487807</v>
      </c>
      <c r="AH93">
        <f>T93 - sorted!X$158</f>
        <v>2.3008130081300813</v>
      </c>
    </row>
    <row r="94" spans="1:34" x14ac:dyDescent="0.3">
      <c r="A94">
        <f t="shared" si="3"/>
        <v>28.49028096084345</v>
      </c>
      <c r="B94">
        <f t="shared" si="4"/>
        <v>18.016971987612333</v>
      </c>
      <c r="C94">
        <f t="shared" si="4"/>
        <v>27.010969789596651</v>
      </c>
      <c r="D94">
        <f t="shared" si="4"/>
        <v>22.702852291535564</v>
      </c>
      <c r="E94">
        <f t="shared" si="4"/>
        <v>10.095217928609943</v>
      </c>
      <c r="F94" t="str">
        <v>Robert Williams</v>
      </c>
      <c r="G94">
        <v>2.7780487804878051</v>
      </c>
      <c r="H94">
        <v>-1.0302439024390244</v>
      </c>
      <c r="I94">
        <v>-1.8707317073170733</v>
      </c>
      <c r="J94">
        <v>-0.7943089430894309</v>
      </c>
      <c r="K94">
        <v>1.0209756097560976</v>
      </c>
      <c r="L94">
        <v>-0.47739837398373985</v>
      </c>
      <c r="M94">
        <v>-8.7967479674796761E-2</v>
      </c>
      <c r="N94">
        <v>3.0665040650406503</v>
      </c>
      <c r="O94">
        <v>0.64666666666666672</v>
      </c>
      <c r="P94">
        <v>4.2817886178861793</v>
      </c>
      <c r="Q94">
        <v>2.6048780487804879</v>
      </c>
      <c r="R94">
        <v>3.7289430894308944</v>
      </c>
      <c r="S94">
        <v>3.2515447154471548</v>
      </c>
      <c r="T94">
        <v>0.18504065040650419</v>
      </c>
      <c r="U94" t="str">
        <v>_______</v>
      </c>
      <c r="V94">
        <v>22.533939604673922</v>
      </c>
      <c r="W94" t="str">
        <v xml:space="preserve"> C, PF</v>
      </c>
      <c r="AD94">
        <f>P94 - sorted!T$158</f>
        <v>6.3624390243902438</v>
      </c>
      <c r="AE94">
        <f>Q94 - sorted!U$158</f>
        <v>5.0304878048780495</v>
      </c>
      <c r="AF94">
        <f>R94 - sorted!V$158</f>
        <v>5.5633333333333335</v>
      </c>
      <c r="AG94">
        <f>S94 - sorted!W$158</f>
        <v>5.1439837398373989</v>
      </c>
      <c r="AH94">
        <f>T94 - sorted!X$158</f>
        <v>2.2917073170731705</v>
      </c>
    </row>
    <row r="95" spans="1:34" x14ac:dyDescent="0.3">
      <c r="A95">
        <f t="shared" si="3"/>
        <v>10.227784422217992</v>
      </c>
      <c r="B95">
        <f t="shared" si="4"/>
        <v>12.537191852907258</v>
      </c>
      <c r="C95">
        <f t="shared" si="4"/>
        <v>0</v>
      </c>
      <c r="D95">
        <f t="shared" si="4"/>
        <v>7.2682425758616818</v>
      </c>
      <c r="E95">
        <f t="shared" si="4"/>
        <v>9.8581300093272795</v>
      </c>
      <c r="F95" t="str">
        <v>D'Angelo Russell</v>
      </c>
      <c r="G95">
        <v>-0.95756097560975606</v>
      </c>
      <c r="H95">
        <v>-0.44902439024390239</v>
      </c>
      <c r="I95">
        <v>1.225609756097561</v>
      </c>
      <c r="J95">
        <v>0.8139024390243903</v>
      </c>
      <c r="K95">
        <v>-1.0085365853658534</v>
      </c>
      <c r="L95">
        <v>1.5887804878048781</v>
      </c>
      <c r="M95">
        <v>0.23853658536585365</v>
      </c>
      <c r="N95">
        <v>-0.37682926829268293</v>
      </c>
      <c r="O95">
        <v>-1.3204878048780488</v>
      </c>
      <c r="P95">
        <v>0.20341463414634142</v>
      </c>
      <c r="Q95">
        <v>1.0748780487804881</v>
      </c>
      <c r="R95">
        <v>-1.8343902439024389</v>
      </c>
      <c r="S95">
        <v>-0.24560975609756075</v>
      </c>
      <c r="T95">
        <v>0.13121951219512229</v>
      </c>
      <c r="U95" t="str">
        <v>_______</v>
      </c>
      <c r="V95">
        <v>-0.62659477785967521</v>
      </c>
      <c r="W95" t="str">
        <v xml:space="preserve"> PG, SG</v>
      </c>
      <c r="AD95">
        <f>P95 - sorted!T$158</f>
        <v>2.2840650406504057</v>
      </c>
      <c r="AE95">
        <f>Q95 - sorted!U$158</f>
        <v>3.5004878048780492</v>
      </c>
      <c r="AF95">
        <f>R95 - sorted!V$158</f>
        <v>0</v>
      </c>
      <c r="AG95">
        <f>S95 - sorted!W$158</f>
        <v>1.6468292682926833</v>
      </c>
      <c r="AH95">
        <f>T95 - sorted!X$158</f>
        <v>2.237886178861789</v>
      </c>
    </row>
    <row r="96" spans="1:34" x14ac:dyDescent="0.3">
      <c r="A96">
        <f t="shared" si="3"/>
        <v>22.920954909334551</v>
      </c>
      <c r="B96">
        <f t="shared" si="4"/>
        <v>19.930046831387891</v>
      </c>
      <c r="C96">
        <f t="shared" si="4"/>
        <v>19.073741706047137</v>
      </c>
      <c r="D96">
        <f t="shared" si="4"/>
        <v>17.595778013186465</v>
      </c>
      <c r="E96">
        <f t="shared" si="4"/>
        <v>9.4810097993504705</v>
      </c>
      <c r="F96" t="str">
        <v>Jusuf Nurkic</v>
      </c>
      <c r="G96">
        <v>1.1541463414634145</v>
      </c>
      <c r="H96">
        <v>-0.9436585365853658</v>
      </c>
      <c r="I96">
        <v>-1.4568292682926829</v>
      </c>
      <c r="J96">
        <v>4.3414634146341502E-2</v>
      </c>
      <c r="K96">
        <v>1.8926829268292684</v>
      </c>
      <c r="L96">
        <v>2.4390243902439046E-4</v>
      </c>
      <c r="M96">
        <v>0.40024390243902441</v>
      </c>
      <c r="N96">
        <v>2.0487804878048776</v>
      </c>
      <c r="O96">
        <v>-1.0446341463414635</v>
      </c>
      <c r="P96">
        <v>3.0380487804878045</v>
      </c>
      <c r="Q96">
        <v>3.1390243902439021</v>
      </c>
      <c r="R96">
        <v>2.0941463414634143</v>
      </c>
      <c r="S96">
        <v>2.0943902439024384</v>
      </c>
      <c r="T96">
        <v>4.5609756097561016E-2</v>
      </c>
      <c r="U96" t="str">
        <v>_______</v>
      </c>
      <c r="V96">
        <v>14.870476025303912</v>
      </c>
      <c r="W96" t="str">
        <v xml:space="preserve"> C</v>
      </c>
      <c r="AD96">
        <f>P96 - sorted!T$158</f>
        <v>5.1186991869918685</v>
      </c>
      <c r="AE96">
        <f>Q96 - sorted!U$158</f>
        <v>5.5646341463414632</v>
      </c>
      <c r="AF96">
        <f>R96 - sorted!V$158</f>
        <v>3.9285365853658529</v>
      </c>
      <c r="AG96">
        <f>S96 - sorted!W$158</f>
        <v>3.9868292682926825</v>
      </c>
      <c r="AH96">
        <f>T96 - sorted!X$158</f>
        <v>2.1522764227642277</v>
      </c>
    </row>
    <row r="97" spans="1:34" x14ac:dyDescent="0.3">
      <c r="A97">
        <f t="shared" si="3"/>
        <v>20.937214704427248</v>
      </c>
      <c r="B97">
        <f t="shared" si="4"/>
        <v>15.613107547309564</v>
      </c>
      <c r="C97">
        <f t="shared" si="4"/>
        <v>23.648858182194971</v>
      </c>
      <c r="D97">
        <f t="shared" si="4"/>
        <v>18.042328560464302</v>
      </c>
      <c r="E97">
        <f t="shared" si="4"/>
        <v>9.3739262829372993</v>
      </c>
      <c r="F97" t="str">
        <v>Isaiah Stewart</v>
      </c>
      <c r="G97">
        <v>1.4258536585365853</v>
      </c>
      <c r="H97">
        <v>-0.39947154471544716</v>
      </c>
      <c r="I97">
        <v>-1.3831707317073172</v>
      </c>
      <c r="J97">
        <v>-0.4395528455284553</v>
      </c>
      <c r="K97">
        <v>1.6126829268292684</v>
      </c>
      <c r="L97">
        <v>-0.84089430894308947</v>
      </c>
      <c r="M97">
        <v>-0.21601626016260164</v>
      </c>
      <c r="N97">
        <v>2.1742682926829269</v>
      </c>
      <c r="O97">
        <v>0.26186991869918702</v>
      </c>
      <c r="P97">
        <v>2.5950406504065042</v>
      </c>
      <c r="Q97">
        <v>1.9336991869918698</v>
      </c>
      <c r="R97">
        <v>3.0364634146341465</v>
      </c>
      <c r="S97">
        <v>2.1955691056910567</v>
      </c>
      <c r="T97">
        <v>2.1300813008129998E-2</v>
      </c>
      <c r="U97" t="str">
        <v>_______</v>
      </c>
      <c r="V97">
        <v>15.540551232535419</v>
      </c>
      <c r="W97" t="str">
        <v xml:space="preserve"> C, PF</v>
      </c>
      <c r="AD97">
        <f>P97 - sorted!T$158</f>
        <v>4.6756910569105692</v>
      </c>
      <c r="AE97">
        <f>Q97 - sorted!U$158</f>
        <v>4.359308943089431</v>
      </c>
      <c r="AF97">
        <f>R97 - sorted!V$158</f>
        <v>4.8708536585365856</v>
      </c>
      <c r="AG97">
        <f>S97 - sorted!W$158</f>
        <v>4.0880081300813007</v>
      </c>
      <c r="AH97">
        <f>T97 - sorted!X$158</f>
        <v>2.1279674796747963</v>
      </c>
    </row>
    <row r="98" spans="1:34" x14ac:dyDescent="0.3">
      <c r="A98">
        <f t="shared" si="3"/>
        <v>15.559746074094008</v>
      </c>
      <c r="B98">
        <f t="shared" si="4"/>
        <v>9.0054285682567521</v>
      </c>
      <c r="C98">
        <f t="shared" si="4"/>
        <v>19.578206470855985</v>
      </c>
      <c r="D98">
        <f t="shared" si="4"/>
        <v>13.387904756515361</v>
      </c>
      <c r="E98">
        <f t="shared" si="4"/>
        <v>9.2199265770588319</v>
      </c>
      <c r="F98" t="str">
        <v>Derrick Favors</v>
      </c>
      <c r="G98">
        <v>1.937560975609756</v>
      </c>
      <c r="H98">
        <v>-0.25317073170731713</v>
      </c>
      <c r="I98">
        <v>-1.8995121951219514</v>
      </c>
      <c r="J98">
        <v>-0.84341463414634144</v>
      </c>
      <c r="K98">
        <v>1.4609756097560975</v>
      </c>
      <c r="L98">
        <v>-1.0570731707317074</v>
      </c>
      <c r="M98">
        <v>-0.41121951219512193</v>
      </c>
      <c r="N98">
        <v>1.1546341463414636</v>
      </c>
      <c r="O98">
        <v>1.0521951219512196</v>
      </c>
      <c r="P98">
        <v>1.3941463414634145</v>
      </c>
      <c r="Q98">
        <v>8.8780487804878128E-2</v>
      </c>
      <c r="R98">
        <v>2.1980487804878051</v>
      </c>
      <c r="S98">
        <v>1.1409756097560977</v>
      </c>
      <c r="T98">
        <v>-1.3658536585365866E-2</v>
      </c>
      <c r="U98" t="str">
        <v>_______</v>
      </c>
      <c r="V98">
        <v>8.5563161577235043</v>
      </c>
      <c r="W98" t="str">
        <v>C, PF</v>
      </c>
      <c r="AD98">
        <f>P98 - sorted!T$158</f>
        <v>3.4747967479674791</v>
      </c>
      <c r="AE98">
        <f>Q98 - sorted!U$158</f>
        <v>2.5143902439024393</v>
      </c>
      <c r="AF98">
        <f>R98 - sorted!V$158</f>
        <v>4.0324390243902437</v>
      </c>
      <c r="AG98">
        <f>S98 - sorted!W$158</f>
        <v>3.0334146341463417</v>
      </c>
      <c r="AH98">
        <f>T98 - sorted!X$158</f>
        <v>2.0930081300813006</v>
      </c>
    </row>
    <row r="99" spans="1:34" x14ac:dyDescent="0.3">
      <c r="A99">
        <f t="shared" si="3"/>
        <v>-1.4249145094525966</v>
      </c>
      <c r="B99">
        <f t="shared" si="4"/>
        <v>5.7243741786581159</v>
      </c>
      <c r="C99">
        <f t="shared" si="4"/>
        <v>6.1317336905638617</v>
      </c>
      <c r="D99">
        <f t="shared" si="4"/>
        <v>3.666773838997361</v>
      </c>
      <c r="E99">
        <f t="shared" si="4"/>
        <v>9.1132011994965456</v>
      </c>
      <c r="F99" t="str">
        <v>Bojan Bogdanovic</v>
      </c>
      <c r="G99">
        <v>-0.71390243902439021</v>
      </c>
      <c r="H99">
        <v>1.3372357723577237</v>
      </c>
      <c r="I99">
        <v>0.84747967479674813</v>
      </c>
      <c r="J99">
        <v>0.51243902439024391</v>
      </c>
      <c r="K99">
        <v>-0.47</v>
      </c>
      <c r="L99">
        <v>-0.49016260162601627</v>
      </c>
      <c r="M99">
        <v>-0.82666666666666666</v>
      </c>
      <c r="N99">
        <v>-1.0237398373983739</v>
      </c>
      <c r="O99">
        <v>-0.2343089430894309</v>
      </c>
      <c r="P99">
        <v>-2.3988617886178858</v>
      </c>
      <c r="Q99">
        <v>-0.82731707317073133</v>
      </c>
      <c r="R99">
        <v>-0.57146341463414574</v>
      </c>
      <c r="S99">
        <v>-1.0616260162601623</v>
      </c>
      <c r="T99">
        <v>-3.78861788617883E-2</v>
      </c>
      <c r="U99" t="str">
        <v>_______</v>
      </c>
      <c r="V99">
        <v>1</v>
      </c>
      <c r="W99" t="str">
        <v xml:space="preserve"> PF, SF</v>
      </c>
      <c r="AD99">
        <f>P99 - sorted!T$158</f>
        <v>-0.31821138211382127</v>
      </c>
      <c r="AE99">
        <f>Q99 - sorted!U$158</f>
        <v>1.5982926829268298</v>
      </c>
      <c r="AF99">
        <f>R99 - sorted!V$158</f>
        <v>1.2629268292682931</v>
      </c>
      <c r="AG99">
        <f>S99 - sorted!W$158</f>
        <v>0.83081300813008174</v>
      </c>
      <c r="AH99">
        <f>T99 - sorted!X$158</f>
        <v>2.0687804878048781</v>
      </c>
    </row>
    <row r="100" spans="1:34" x14ac:dyDescent="0.3">
      <c r="A100">
        <f t="shared" si="3"/>
        <v>3.4126593284641342</v>
      </c>
      <c r="B100">
        <f t="shared" si="4"/>
        <v>3.4950741780575489</v>
      </c>
      <c r="C100">
        <f t="shared" si="4"/>
        <v>6.8718521835345827</v>
      </c>
      <c r="D100">
        <f t="shared" si="4"/>
        <v>5.5857391478297185</v>
      </c>
      <c r="E100">
        <f t="shared" si="4"/>
        <v>9.060912927268042</v>
      </c>
      <c r="F100" t="str">
        <v>Terance Mann</v>
      </c>
      <c r="G100">
        <v>0.41609756097560974</v>
      </c>
      <c r="H100">
        <v>0.69170731707317068</v>
      </c>
      <c r="I100">
        <v>-0.74</v>
      </c>
      <c r="J100">
        <v>-0.41414634146341461</v>
      </c>
      <c r="K100">
        <v>0.18292682926829268</v>
      </c>
      <c r="L100">
        <v>-0.20780487804878051</v>
      </c>
      <c r="M100">
        <v>-0.80146341463414628</v>
      </c>
      <c r="N100">
        <v>-0.57707317073170727</v>
      </c>
      <c r="O100">
        <v>0.82292682926829264</v>
      </c>
      <c r="P100">
        <v>-1.3185365853658539</v>
      </c>
      <c r="Q100">
        <v>-1.4497560975609756</v>
      </c>
      <c r="R100">
        <v>-0.41902439024390248</v>
      </c>
      <c r="S100">
        <v>-0.62682926829268293</v>
      </c>
      <c r="T100">
        <v>-4.9756097560975765E-2</v>
      </c>
      <c r="U100" t="str">
        <v>_______</v>
      </c>
      <c r="V100">
        <v>-0.19862233253959882</v>
      </c>
      <c r="W100" t="str">
        <v xml:space="preserve"> SF</v>
      </c>
      <c r="AD100">
        <f>P100 - sorted!T$158</f>
        <v>0.76211382113821058</v>
      </c>
      <c r="AE100">
        <f>Q100 - sorted!U$158</f>
        <v>0.97585365853658557</v>
      </c>
      <c r="AF100">
        <f>R100 - sorted!V$158</f>
        <v>1.4153658536585363</v>
      </c>
      <c r="AG100">
        <f>S100 - sorted!W$158</f>
        <v>1.265609756097561</v>
      </c>
      <c r="AH100">
        <f>T100 - sorted!X$158</f>
        <v>2.0569105691056908</v>
      </c>
    </row>
    <row r="101" spans="1:34" x14ac:dyDescent="0.3">
      <c r="A101">
        <f t="shared" si="3"/>
        <v>9.7399496131565506</v>
      </c>
      <c r="B101">
        <f t="shared" si="4"/>
        <v>5.8909310752547075</v>
      </c>
      <c r="C101">
        <f t="shared" si="4"/>
        <v>9.6570660962820121</v>
      </c>
      <c r="D101">
        <f t="shared" si="4"/>
        <v>8.4677753035031476</v>
      </c>
      <c r="E101">
        <f t="shared" si="4"/>
        <v>9.0566152610574804</v>
      </c>
      <c r="F101" t="str">
        <v>Chuma Okeke</v>
      </c>
      <c r="G101">
        <v>-0.47560975609756101</v>
      </c>
      <c r="H101">
        <v>-6.8292682926829273E-2</v>
      </c>
      <c r="I101">
        <v>-0.45609756097560977</v>
      </c>
      <c r="J101">
        <v>-0.67170731707317077</v>
      </c>
      <c r="K101">
        <v>-0.14845528455284554</v>
      </c>
      <c r="L101">
        <v>-0.12845528455284555</v>
      </c>
      <c r="M101">
        <v>1.0908943089430894</v>
      </c>
      <c r="N101">
        <v>7.6910569105691051E-2</v>
      </c>
      <c r="O101">
        <v>0.8069918699186992</v>
      </c>
      <c r="P101">
        <v>9.4471544715446998E-2</v>
      </c>
      <c r="Q101">
        <v>-0.78081300813008148</v>
      </c>
      <c r="R101">
        <v>0.15463414634146311</v>
      </c>
      <c r="S101">
        <v>2.6178861788617724E-2</v>
      </c>
      <c r="T101">
        <v>-5.0731707317073327E-2</v>
      </c>
      <c r="U101" t="str">
        <v>_______</v>
      </c>
      <c r="V101">
        <v>1.1733742199506165</v>
      </c>
      <c r="W101" t="str">
        <v>PF</v>
      </c>
      <c r="AD101">
        <f>P101 - sorted!T$158</f>
        <v>2.1751219512195115</v>
      </c>
      <c r="AE101">
        <f>Q101 - sorted!U$158</f>
        <v>1.6447967479674797</v>
      </c>
      <c r="AF101">
        <f>R101 - sorted!V$158</f>
        <v>1.989024390243902</v>
      </c>
      <c r="AG101">
        <f>S101 - sorted!W$158</f>
        <v>1.9186178861788616</v>
      </c>
      <c r="AH101">
        <f>T101 - sorted!X$158</f>
        <v>2.0559349593495932</v>
      </c>
    </row>
    <row r="102" spans="1:34" x14ac:dyDescent="0.3">
      <c r="A102">
        <f t="shared" si="3"/>
        <v>9.2430134084036659</v>
      </c>
      <c r="B102">
        <f t="shared" si="4"/>
        <v>6.3515831913662666</v>
      </c>
      <c r="C102">
        <f t="shared" si="4"/>
        <v>12.428069733964408</v>
      </c>
      <c r="D102">
        <f t="shared" si="4"/>
        <v>8.8287474614473069</v>
      </c>
      <c r="E102">
        <f t="shared" si="4"/>
        <v>8.7443181830899803</v>
      </c>
      <c r="F102" t="str">
        <v>Danny Green</v>
      </c>
      <c r="G102">
        <v>-0.63975609756097573</v>
      </c>
      <c r="H102">
        <v>0.12447154471544718</v>
      </c>
      <c r="I102">
        <v>0.6878861788617886</v>
      </c>
      <c r="J102">
        <v>-0.69707317073170727</v>
      </c>
      <c r="K102">
        <v>-0.55902439024390249</v>
      </c>
      <c r="L102">
        <v>-0.61739837398373987</v>
      </c>
      <c r="M102">
        <v>0.81910569105691056</v>
      </c>
      <c r="N102">
        <v>0.2295934959349594</v>
      </c>
      <c r="O102">
        <v>0.76016260162601623</v>
      </c>
      <c r="P102">
        <v>-1.6504065040650495E-2</v>
      </c>
      <c r="Q102">
        <v>-0.65219512195121954</v>
      </c>
      <c r="R102">
        <v>0.72536585365853679</v>
      </c>
      <c r="S102">
        <v>0.1079674796747967</v>
      </c>
      <c r="T102">
        <v>-0.12162601626016267</v>
      </c>
      <c r="U102" t="str">
        <v>_______</v>
      </c>
      <c r="V102">
        <v>1.7150340499826711</v>
      </c>
      <c r="W102" t="str">
        <v xml:space="preserve"> SG, SF</v>
      </c>
      <c r="AD102">
        <f>P102 - sorted!T$158</f>
        <v>2.064146341463414</v>
      </c>
      <c r="AE102">
        <f>Q102 - sorted!U$158</f>
        <v>1.7734146341463415</v>
      </c>
      <c r="AF102">
        <f>R102 - sorted!V$158</f>
        <v>2.5597560975609754</v>
      </c>
      <c r="AG102">
        <f>S102 - sorted!W$158</f>
        <v>2.0004065040650407</v>
      </c>
      <c r="AH102">
        <f>T102 - sorted!X$158</f>
        <v>1.9850406504065039</v>
      </c>
    </row>
    <row r="103" spans="1:34" x14ac:dyDescent="0.3">
      <c r="A103">
        <f t="shared" si="3"/>
        <v>45.963504465106809</v>
      </c>
      <c r="B103">
        <f t="shared" si="4"/>
        <v>25.683248165226189</v>
      </c>
      <c r="C103">
        <f t="shared" si="4"/>
        <v>35.339769897160537</v>
      </c>
      <c r="D103">
        <f t="shared" si="4"/>
        <v>28.794167752032596</v>
      </c>
      <c r="E103">
        <f t="shared" si="4"/>
        <v>8.6741229683174677</v>
      </c>
      <c r="F103" t="str">
        <v>Rudy Gobert</v>
      </c>
      <c r="G103">
        <v>3.4697560975609756</v>
      </c>
      <c r="H103">
        <v>-3.5521951219512196</v>
      </c>
      <c r="I103">
        <v>-1.8131707317073171</v>
      </c>
      <c r="J103">
        <v>7.3658536585365864E-2</v>
      </c>
      <c r="K103">
        <v>3.4707317073170731</v>
      </c>
      <c r="L103">
        <v>-0.81268292682926824</v>
      </c>
      <c r="M103">
        <v>-0.86</v>
      </c>
      <c r="N103">
        <v>4.7692682926829271</v>
      </c>
      <c r="O103">
        <v>-0.11365853658536584</v>
      </c>
      <c r="P103">
        <v>8.18390243902439</v>
      </c>
      <c r="Q103">
        <v>4.7453658536585372</v>
      </c>
      <c r="R103">
        <v>5.444390243902439</v>
      </c>
      <c r="S103">
        <v>4.6317073170731717</v>
      </c>
      <c r="T103">
        <v>-0.13756097560975611</v>
      </c>
      <c r="U103" t="str">
        <v>_______</v>
      </c>
      <c r="V103">
        <v>31.674314629151208</v>
      </c>
      <c r="W103" t="str">
        <v xml:space="preserve"> C</v>
      </c>
      <c r="AD103">
        <f>P103 - sorted!T$158</f>
        <v>10.264552845528454</v>
      </c>
      <c r="AE103">
        <f>Q103 - sorted!U$158</f>
        <v>7.1709756097560984</v>
      </c>
      <c r="AF103">
        <f>R103 - sorted!V$158</f>
        <v>7.2787804878048776</v>
      </c>
      <c r="AG103">
        <f>S103 - sorted!W$158</f>
        <v>6.5241463414634158</v>
      </c>
      <c r="AH103">
        <f>T103 - sorted!X$158</f>
        <v>1.9691056910569102</v>
      </c>
    </row>
    <row r="104" spans="1:34" x14ac:dyDescent="0.3">
      <c r="A104">
        <f t="shared" si="3"/>
        <v>25.178465096640522</v>
      </c>
      <c r="B104">
        <f t="shared" si="4"/>
        <v>13.18449251922584</v>
      </c>
      <c r="C104">
        <f t="shared" si="4"/>
        <v>17.226405947592209</v>
      </c>
      <c r="D104">
        <f t="shared" si="4"/>
        <v>12.809846956865226</v>
      </c>
      <c r="E104">
        <f t="shared" si="4"/>
        <v>8.5172581516319585</v>
      </c>
      <c r="F104" t="str">
        <v>Christian Wood</v>
      </c>
      <c r="G104">
        <v>1.4585365853658536</v>
      </c>
      <c r="H104">
        <v>-2.5321951219512195</v>
      </c>
      <c r="I104">
        <v>-1.4634146341463428E-3</v>
      </c>
      <c r="J104">
        <v>0.82341463414634153</v>
      </c>
      <c r="K104">
        <v>1.5597560975609757</v>
      </c>
      <c r="L104">
        <v>-0.70365853658536581</v>
      </c>
      <c r="M104">
        <v>-0.53195121951219515</v>
      </c>
      <c r="N104">
        <v>1.1831707317073172</v>
      </c>
      <c r="O104">
        <v>-0.24560975609756097</v>
      </c>
      <c r="P104">
        <v>3.5421951219512198</v>
      </c>
      <c r="Q104">
        <v>1.2556097560975612</v>
      </c>
      <c r="R104">
        <v>1.713658536585366</v>
      </c>
      <c r="S104">
        <v>1.0100000000000002</v>
      </c>
      <c r="T104">
        <v>-0.173170731707317</v>
      </c>
      <c r="U104" t="str">
        <v>_______</v>
      </c>
      <c r="V104">
        <v>7.6889066287159116</v>
      </c>
      <c r="W104" t="str">
        <v xml:space="preserve"> C, PF</v>
      </c>
      <c r="AD104">
        <f>P104 - sorted!T$158</f>
        <v>5.6228455284552847</v>
      </c>
      <c r="AE104">
        <f>Q104 - sorted!U$158</f>
        <v>3.6812195121951223</v>
      </c>
      <c r="AF104">
        <f>R104 - sorted!V$158</f>
        <v>3.5480487804878047</v>
      </c>
      <c r="AG104">
        <f>S104 - sorted!W$158</f>
        <v>2.9024390243902443</v>
      </c>
      <c r="AH104">
        <f>T104 - sorted!X$158</f>
        <v>1.9334959349593495</v>
      </c>
    </row>
    <row r="105" spans="1:34" x14ac:dyDescent="0.3">
      <c r="A105">
        <f t="shared" si="3"/>
        <v>6.4066544551218119</v>
      </c>
      <c r="B105">
        <f t="shared" si="4"/>
        <v>2.494859248321009</v>
      </c>
      <c r="C105">
        <f t="shared" si="4"/>
        <v>8.8374095359333698</v>
      </c>
      <c r="D105">
        <f t="shared" si="4"/>
        <v>5.3072954156580812</v>
      </c>
      <c r="E105">
        <f t="shared" si="4"/>
        <v>8.2183912805724653</v>
      </c>
      <c r="F105" t="str">
        <v>Dorian Finney-Smith</v>
      </c>
      <c r="G105">
        <v>0.25028455284552847</v>
      </c>
      <c r="H105">
        <v>-0.04</v>
      </c>
      <c r="I105">
        <v>0.15186991869918701</v>
      </c>
      <c r="J105">
        <v>-0.72130081300813009</v>
      </c>
      <c r="K105">
        <v>-2.9227642276422772E-2</v>
      </c>
      <c r="L105">
        <v>-0.67573170731707322</v>
      </c>
      <c r="M105">
        <v>-0.21601626016260164</v>
      </c>
      <c r="N105">
        <v>-0.44890243902439025</v>
      </c>
      <c r="O105">
        <v>1.0391056910569105</v>
      </c>
      <c r="P105">
        <v>-0.64991869918699208</v>
      </c>
      <c r="Q105">
        <v>-1.7290243902439026</v>
      </c>
      <c r="R105">
        <v>-1.418699186991873E-2</v>
      </c>
      <c r="S105">
        <v>-0.68991869918699211</v>
      </c>
      <c r="T105">
        <v>-0.2410162601626018</v>
      </c>
      <c r="U105" t="str">
        <v>_______</v>
      </c>
      <c r="V105">
        <v>-0.11499751864148755</v>
      </c>
      <c r="W105" t="str">
        <v xml:space="preserve"> SF, PF</v>
      </c>
      <c r="AD105">
        <f>P105 - sorted!T$158</f>
        <v>1.4307317073170724</v>
      </c>
      <c r="AE105">
        <f>Q105 - sorted!U$158</f>
        <v>0.69658536585365849</v>
      </c>
      <c r="AF105">
        <f>R105 - sorted!V$158</f>
        <v>1.8202032520325202</v>
      </c>
      <c r="AG105">
        <f>S105 - sorted!W$158</f>
        <v>1.2025203252032519</v>
      </c>
      <c r="AH105">
        <f>T105 - sorted!X$158</f>
        <v>1.8656504065040647</v>
      </c>
    </row>
    <row r="106" spans="1:34" x14ac:dyDescent="0.3">
      <c r="A106">
        <f t="shared" si="3"/>
        <v>-5.1504798217886085</v>
      </c>
      <c r="B106">
        <f t="shared" si="4"/>
        <v>0.41464514117753609</v>
      </c>
      <c r="C106">
        <f t="shared" si="4"/>
        <v>7.428816020111487</v>
      </c>
      <c r="D106">
        <f t="shared" si="4"/>
        <v>3.2426494943751005</v>
      </c>
      <c r="E106">
        <f t="shared" si="4"/>
        <v>8.2096168787259014</v>
      </c>
      <c r="F106" t="str">
        <v>Danilo Gallinari</v>
      </c>
      <c r="G106">
        <v>-0.46609756097560978</v>
      </c>
      <c r="H106">
        <v>2.0731300813008127</v>
      </c>
      <c r="I106">
        <v>-2.6016260162601279E-3</v>
      </c>
      <c r="J106">
        <v>-0.39126016260162594</v>
      </c>
      <c r="K106">
        <v>-0.63707317073170722</v>
      </c>
      <c r="L106">
        <v>-0.85341463414634144</v>
      </c>
      <c r="M106">
        <v>-1.1178048780487804</v>
      </c>
      <c r="N106">
        <v>-0.91471544715447151</v>
      </c>
      <c r="O106">
        <v>1.1521138211382114</v>
      </c>
      <c r="P106">
        <v>-3.2308536585365855</v>
      </c>
      <c r="Q106">
        <v>-2.3098373983739835</v>
      </c>
      <c r="R106">
        <v>-0.30430894308943079</v>
      </c>
      <c r="S106">
        <v>-1.1577235772357721</v>
      </c>
      <c r="T106">
        <v>-0.24300813008130073</v>
      </c>
      <c r="U106" t="str">
        <v>_______</v>
      </c>
      <c r="V106">
        <v>-6.6672325841515363</v>
      </c>
      <c r="W106" t="str">
        <v xml:space="preserve"> PF, SF</v>
      </c>
      <c r="AD106">
        <f>P106 - sorted!T$158</f>
        <v>-1.1502032520325209</v>
      </c>
      <c r="AE106">
        <f>Q106 - sorted!U$158</f>
        <v>0.11577235772357763</v>
      </c>
      <c r="AF106">
        <f>R106 - sorted!V$158</f>
        <v>1.5300813008130081</v>
      </c>
      <c r="AG106">
        <f>S106 - sorted!W$158</f>
        <v>0.7347154471544719</v>
      </c>
      <c r="AH106">
        <f>T106 - sorted!X$158</f>
        <v>1.8636585365853657</v>
      </c>
    </row>
    <row r="107" spans="1:34" x14ac:dyDescent="0.3">
      <c r="A107">
        <f t="shared" si="3"/>
        <v>2.5187202436504297</v>
      </c>
      <c r="B107">
        <f t="shared" si="4"/>
        <v>3.6863816624351049</v>
      </c>
      <c r="C107">
        <f t="shared" si="4"/>
        <v>0.69038253024309049</v>
      </c>
      <c r="D107">
        <f t="shared" si="4"/>
        <v>3.9839700493578314</v>
      </c>
      <c r="E107">
        <f t="shared" si="4"/>
        <v>8.2024541017082981</v>
      </c>
      <c r="F107" t="str">
        <v>Facundo Campazzo</v>
      </c>
      <c r="G107">
        <v>-0.67451219512195115</v>
      </c>
      <c r="H107">
        <v>0.52841463414634149</v>
      </c>
      <c r="I107">
        <v>-0.35109756097560973</v>
      </c>
      <c r="J107">
        <v>-1.0392682926829269</v>
      </c>
      <c r="K107">
        <v>-1.151951219512195</v>
      </c>
      <c r="L107">
        <v>0.70243902439024386</v>
      </c>
      <c r="M107">
        <v>1.3347560975609756</v>
      </c>
      <c r="N107">
        <v>-0.74512195121951219</v>
      </c>
      <c r="O107">
        <v>0.40658536585365856</v>
      </c>
      <c r="P107">
        <v>-1.5181707317073168</v>
      </c>
      <c r="Q107">
        <v>-1.3963414634146343</v>
      </c>
      <c r="R107">
        <v>-1.6921951219512197</v>
      </c>
      <c r="S107">
        <v>-0.98975609756097571</v>
      </c>
      <c r="T107">
        <v>-0.24463414634146352</v>
      </c>
      <c r="U107" t="str">
        <v>_______</v>
      </c>
      <c r="V107">
        <v>-1.0162871795433546</v>
      </c>
      <c r="W107" t="str">
        <v xml:space="preserve"> PG</v>
      </c>
      <c r="AD107">
        <f>P107 - sorted!T$158</f>
        <v>0.56247967479674776</v>
      </c>
      <c r="AE107">
        <f>Q107 - sorted!U$158</f>
        <v>1.0292682926829269</v>
      </c>
      <c r="AF107">
        <f>R107 - sorted!V$158</f>
        <v>0.14219512195121919</v>
      </c>
      <c r="AG107">
        <f>S107 - sorted!W$158</f>
        <v>0.90268292682926832</v>
      </c>
      <c r="AH107">
        <f>T107 - sorted!X$158</f>
        <v>1.8620325203252031</v>
      </c>
    </row>
    <row r="108" spans="1:34" x14ac:dyDescent="0.3">
      <c r="A108">
        <f t="shared" si="3"/>
        <v>6.7033599546629121</v>
      </c>
      <c r="B108">
        <f t="shared" si="4"/>
        <v>10.828964520942362</v>
      </c>
      <c r="C108">
        <f t="shared" si="4"/>
        <v>-1.5548409300328976</v>
      </c>
      <c r="D108">
        <f t="shared" si="4"/>
        <v>4.4942110121775052</v>
      </c>
      <c r="E108">
        <f t="shared" si="4"/>
        <v>8.1600146478789988</v>
      </c>
      <c r="F108" t="str">
        <v>Jalen Suggs</v>
      </c>
      <c r="G108">
        <v>-0.53963414634146334</v>
      </c>
      <c r="H108">
        <v>-0.29048780487804876</v>
      </c>
      <c r="I108">
        <v>-0.37036585365853658</v>
      </c>
      <c r="J108">
        <v>0.16500000000000004</v>
      </c>
      <c r="K108">
        <v>-0.3812195121951219</v>
      </c>
      <c r="L108">
        <v>1.2804878048780486</v>
      </c>
      <c r="M108">
        <v>1.3540243902439024</v>
      </c>
      <c r="N108">
        <v>-0.6198780487804878</v>
      </c>
      <c r="O108">
        <v>-1.4720731707317074</v>
      </c>
      <c r="P108">
        <v>-0.58365853658536593</v>
      </c>
      <c r="Q108">
        <v>0.59792682926829266</v>
      </c>
      <c r="R108">
        <v>-2.1546341463414631</v>
      </c>
      <c r="S108">
        <v>-0.87414634146341474</v>
      </c>
      <c r="T108">
        <v>-0.25426829268292694</v>
      </c>
      <c r="U108" t="str">
        <v>_______</v>
      </c>
      <c r="V108">
        <v>3</v>
      </c>
      <c r="W108" t="str">
        <v xml:space="preserve"> PG, SG</v>
      </c>
      <c r="AD108">
        <f>P108 - sorted!T$158</f>
        <v>1.4969918699186986</v>
      </c>
      <c r="AE108">
        <f>Q108 - sorted!U$158</f>
        <v>3.0235365853658536</v>
      </c>
      <c r="AF108">
        <f>R108 - sorted!V$158</f>
        <v>-0.32024390243902423</v>
      </c>
      <c r="AG108">
        <f>S108 - sorted!W$158</f>
        <v>1.0182926829268293</v>
      </c>
      <c r="AH108">
        <f>T108 - sorted!X$158</f>
        <v>1.8523983739837395</v>
      </c>
    </row>
    <row r="109" spans="1:34" x14ac:dyDescent="0.3">
      <c r="A109">
        <f t="shared" si="3"/>
        <v>15.568119358130135</v>
      </c>
      <c r="B109">
        <f t="shared" si="4"/>
        <v>14.182669165262768</v>
      </c>
      <c r="C109">
        <f t="shared" si="4"/>
        <v>15.387359516258552</v>
      </c>
      <c r="D109">
        <f t="shared" si="4"/>
        <v>13.312193896350136</v>
      </c>
      <c r="E109">
        <f t="shared" si="4"/>
        <v>8.1476588575236324</v>
      </c>
      <c r="F109" t="str">
        <v>PJ Washington</v>
      </c>
      <c r="G109">
        <v>-0.28178861788617882</v>
      </c>
      <c r="H109">
        <v>-0.27219512195121953</v>
      </c>
      <c r="I109">
        <v>3.9674796747967506E-2</v>
      </c>
      <c r="J109">
        <v>-0.15528455284552842</v>
      </c>
      <c r="K109">
        <v>0.57292682926829275</v>
      </c>
      <c r="L109">
        <v>-0.21105691056910569</v>
      </c>
      <c r="M109">
        <v>0.46113821138211386</v>
      </c>
      <c r="N109">
        <v>1.3808943089430894</v>
      </c>
      <c r="O109">
        <v>-0.41048780487804892</v>
      </c>
      <c r="P109">
        <v>1.3960162601626016</v>
      </c>
      <c r="Q109">
        <v>1.534308943089431</v>
      </c>
      <c r="R109">
        <v>1.3348780487804879</v>
      </c>
      <c r="S109">
        <v>1.1238211382113821</v>
      </c>
      <c r="T109">
        <v>-0.25707317073170732</v>
      </c>
      <c r="U109" t="str">
        <v>_______</v>
      </c>
      <c r="V109">
        <v>8.4427075850229425</v>
      </c>
      <c r="W109" t="str">
        <v xml:space="preserve"> PF</v>
      </c>
      <c r="AD109">
        <f>P109 - sorted!T$158</f>
        <v>3.4766666666666661</v>
      </c>
      <c r="AE109">
        <f>Q109 - sorted!U$158</f>
        <v>3.9599186991869919</v>
      </c>
      <c r="AF109">
        <f>R109 - sorted!V$158</f>
        <v>3.1692682926829265</v>
      </c>
      <c r="AG109">
        <f>S109 - sorted!W$158</f>
        <v>3.0162601626016263</v>
      </c>
      <c r="AH109">
        <f>T109 - sorted!X$158</f>
        <v>1.8495934959349591</v>
      </c>
    </row>
    <row r="110" spans="1:34" x14ac:dyDescent="0.3">
      <c r="A110">
        <f t="shared" si="3"/>
        <v>7.6721125120602984</v>
      </c>
      <c r="B110">
        <f t="shared" si="4"/>
        <v>12.503123396785226</v>
      </c>
      <c r="C110">
        <f t="shared" si="4"/>
        <v>-3.4175711531416182</v>
      </c>
      <c r="D110">
        <f t="shared" si="4"/>
        <v>4.9172588990723005</v>
      </c>
      <c r="E110">
        <f t="shared" si="4"/>
        <v>7.9306267138902582</v>
      </c>
      <c r="F110" t="str">
        <v>Kevin Porter Jr.</v>
      </c>
      <c r="G110">
        <v>-0.72926829268292681</v>
      </c>
      <c r="H110">
        <v>-0.41097560975609754</v>
      </c>
      <c r="I110">
        <v>0.30292682926829267</v>
      </c>
      <c r="J110">
        <v>0.50951219512195123</v>
      </c>
      <c r="K110">
        <v>-0.48536585365853652</v>
      </c>
      <c r="L110">
        <v>1.76</v>
      </c>
      <c r="M110">
        <v>0.59048780487804875</v>
      </c>
      <c r="N110">
        <v>-0.4719512195121951</v>
      </c>
      <c r="O110">
        <v>-1.8436585365853657</v>
      </c>
      <c r="P110">
        <v>-0.36731707317073115</v>
      </c>
      <c r="Q110">
        <v>1.0653658536585369</v>
      </c>
      <c r="R110">
        <v>-2.5382926829268291</v>
      </c>
      <c r="S110">
        <v>-0.77829268292682885</v>
      </c>
      <c r="T110">
        <v>-0.30634146341463375</v>
      </c>
      <c r="U110" t="str">
        <v>_______</v>
      </c>
      <c r="V110">
        <v>-4.1543832533765901</v>
      </c>
      <c r="W110" t="str">
        <v xml:space="preserve"> SG, PG</v>
      </c>
      <c r="AD110">
        <f>P110 - sorted!T$158</f>
        <v>1.7133333333333334</v>
      </c>
      <c r="AE110">
        <f>Q110 - sorted!U$158</f>
        <v>3.4909756097560978</v>
      </c>
      <c r="AF110">
        <f>R110 - sorted!V$158</f>
        <v>-0.7039024390243902</v>
      </c>
      <c r="AG110">
        <f>S110 - sorted!W$158</f>
        <v>1.1141463414634152</v>
      </c>
      <c r="AH110">
        <f>T110 - sorted!X$158</f>
        <v>1.8003252032520327</v>
      </c>
    </row>
    <row r="111" spans="1:34" x14ac:dyDescent="0.3">
      <c r="A111">
        <f t="shared" si="3"/>
        <v>30.090124295485619</v>
      </c>
      <c r="B111">
        <f t="shared" si="4"/>
        <v>18.992290737875081</v>
      </c>
      <c r="C111">
        <f t="shared" si="4"/>
        <v>25.625665335686914</v>
      </c>
      <c r="D111">
        <f t="shared" si="4"/>
        <v>22.121206299460539</v>
      </c>
      <c r="E111">
        <f t="shared" si="4"/>
        <v>7.8797709970652772</v>
      </c>
      <c r="F111" t="str">
        <v>Jakob Poeltl</v>
      </c>
      <c r="G111">
        <v>2.1409756097560981</v>
      </c>
      <c r="H111">
        <v>-1.5193089430894309</v>
      </c>
      <c r="I111">
        <v>-1.8059756097560977</v>
      </c>
      <c r="J111">
        <v>-0.59439024390243911</v>
      </c>
      <c r="K111">
        <v>1.7780487804878049</v>
      </c>
      <c r="L111">
        <v>-0.32386178861788617</v>
      </c>
      <c r="M111">
        <v>-0.23593495934959352</v>
      </c>
      <c r="N111">
        <v>3.4376422764227645</v>
      </c>
      <c r="O111">
        <v>0.24256097560975612</v>
      </c>
      <c r="P111">
        <v>4.6390650406504079</v>
      </c>
      <c r="Q111">
        <v>2.8771951219512202</v>
      </c>
      <c r="R111">
        <v>3.4436178861788624</v>
      </c>
      <c r="S111">
        <v>3.1197560975609764</v>
      </c>
      <c r="T111">
        <v>-0.31788617886178827</v>
      </c>
      <c r="U111" t="str">
        <v>_______</v>
      </c>
      <c r="V111">
        <v>21.661145783121281</v>
      </c>
      <c r="W111" t="str">
        <v xml:space="preserve"> C</v>
      </c>
      <c r="AD111">
        <f>P111 - sorted!T$158</f>
        <v>6.7197154471544724</v>
      </c>
      <c r="AE111">
        <f>Q111 - sorted!U$158</f>
        <v>5.3028048780487813</v>
      </c>
      <c r="AF111">
        <f>R111 - sorted!V$158</f>
        <v>5.2780081300813011</v>
      </c>
      <c r="AG111">
        <f>S111 - sorted!W$158</f>
        <v>5.0121951219512209</v>
      </c>
      <c r="AH111">
        <f>T111 - sorted!X$158</f>
        <v>1.7887804878048783</v>
      </c>
    </row>
    <row r="112" spans="1:34" x14ac:dyDescent="0.3">
      <c r="A112">
        <f t="shared" si="3"/>
        <v>0.89958195014240305</v>
      </c>
      <c r="B112">
        <f t="shared" si="4"/>
        <v>1.1923959642710709</v>
      </c>
      <c r="C112">
        <f t="shared" si="4"/>
        <v>2.6324534557982737</v>
      </c>
      <c r="D112">
        <f t="shared" si="4"/>
        <v>2.0624930058280477</v>
      </c>
      <c r="E112">
        <f t="shared" si="4"/>
        <v>7.7211154861253632</v>
      </c>
      <c r="F112" t="str">
        <v>Seth Curry</v>
      </c>
      <c r="G112">
        <v>7.926829268292683E-2</v>
      </c>
      <c r="H112">
        <v>0.45463414634146337</v>
      </c>
      <c r="I112">
        <v>0.43609756097560975</v>
      </c>
      <c r="J112">
        <v>-0.27999999999999997</v>
      </c>
      <c r="K112">
        <v>-1.1797560975609755</v>
      </c>
      <c r="L112">
        <v>-0.13292682926829266</v>
      </c>
      <c r="M112">
        <v>-0.39878048780487807</v>
      </c>
      <c r="N112">
        <v>-1.0712195121951218</v>
      </c>
      <c r="O112">
        <v>0.66756097560975602</v>
      </c>
      <c r="P112">
        <v>-1.8797560975609751</v>
      </c>
      <c r="Q112">
        <v>-2.0926829268292684</v>
      </c>
      <c r="R112">
        <v>-1.2921951219512193</v>
      </c>
      <c r="S112">
        <v>-1.4251219512195124</v>
      </c>
      <c r="T112">
        <v>-0.35390243902439034</v>
      </c>
      <c r="U112" t="str">
        <v>_______</v>
      </c>
      <c r="V112">
        <v>-2.1219930521961636</v>
      </c>
      <c r="W112" t="str">
        <v xml:space="preserve"> SG, PG</v>
      </c>
      <c r="AD112">
        <f>P112 - sorted!T$158</f>
        <v>0.20089430894308946</v>
      </c>
      <c r="AE112">
        <f>Q112 - sorted!U$158</f>
        <v>0.33292682926829276</v>
      </c>
      <c r="AF112">
        <f>R112 - sorted!V$158</f>
        <v>0.54219512195121955</v>
      </c>
      <c r="AG112">
        <f>S112 - sorted!W$158</f>
        <v>0.46731707317073168</v>
      </c>
      <c r="AH112">
        <f>T112 - sorted!X$158</f>
        <v>1.7527642276422761</v>
      </c>
    </row>
    <row r="113" spans="1:34" x14ac:dyDescent="0.3">
      <c r="A113">
        <f t="shared" si="3"/>
        <v>13.845953265394954</v>
      </c>
      <c r="B113">
        <f t="shared" si="4"/>
        <v>11.228759309451323</v>
      </c>
      <c r="C113">
        <f t="shared" si="4"/>
        <v>22.139411186397616</v>
      </c>
      <c r="D113">
        <f t="shared" si="4"/>
        <v>15.340957893384198</v>
      </c>
      <c r="E113">
        <f t="shared" si="4"/>
        <v>7.2768442416085257</v>
      </c>
      <c r="F113" t="str">
        <v>Brook Lopez</v>
      </c>
      <c r="G113">
        <v>0.83321138211382118</v>
      </c>
      <c r="H113">
        <v>0.57207317073170738</v>
      </c>
      <c r="I113">
        <v>-0.36304878048780487</v>
      </c>
      <c r="J113">
        <v>-0.27439024390243905</v>
      </c>
      <c r="K113">
        <v>-7.7804878048780488E-2</v>
      </c>
      <c r="L113">
        <v>-1.1420731707317073</v>
      </c>
      <c r="M113">
        <v>-0.87666666666666671</v>
      </c>
      <c r="N113">
        <v>2.0382520325203255</v>
      </c>
      <c r="O113">
        <v>0.87394308943089438</v>
      </c>
      <c r="P113">
        <v>1.0114227642276423</v>
      </c>
      <c r="Q113">
        <v>0.70955284552845566</v>
      </c>
      <c r="R113">
        <v>2.7255691056910574</v>
      </c>
      <c r="S113">
        <v>1.58349593495935</v>
      </c>
      <c r="T113">
        <v>-0.45475609756097546</v>
      </c>
      <c r="U113" t="str">
        <v>_______</v>
      </c>
      <c r="V113">
        <v>11.48698658999435</v>
      </c>
      <c r="W113" t="str">
        <v xml:space="preserve"> C</v>
      </c>
      <c r="AD113">
        <f>P113 - sorted!T$158</f>
        <v>3.0920731707317071</v>
      </c>
      <c r="AE113">
        <f>Q113 - sorted!U$158</f>
        <v>3.1351626016260168</v>
      </c>
      <c r="AF113">
        <f>R113 - sorted!V$158</f>
        <v>4.5599593495934965</v>
      </c>
      <c r="AG113">
        <f>S113 - sorted!W$158</f>
        <v>3.4759349593495941</v>
      </c>
      <c r="AH113">
        <f>T113 - sorted!X$158</f>
        <v>1.651910569105691</v>
      </c>
    </row>
    <row r="114" spans="1:34" x14ac:dyDescent="0.3">
      <c r="A114">
        <f t="shared" si="3"/>
        <v>22.197940035606177</v>
      </c>
      <c r="B114">
        <f t="shared" si="4"/>
        <v>12.173503804219942</v>
      </c>
      <c r="C114">
        <f t="shared" si="4"/>
        <v>-3.255337179482432</v>
      </c>
      <c r="D114">
        <f t="shared" si="4"/>
        <v>6.1785085364219192</v>
      </c>
      <c r="E114">
        <f t="shared" si="4"/>
        <v>7.1455863527609518</v>
      </c>
      <c r="F114" t="str">
        <v>Ben Simmons</v>
      </c>
      <c r="G114">
        <v>1.8349593495934959</v>
      </c>
      <c r="H114">
        <v>-3.3691056910569106</v>
      </c>
      <c r="I114">
        <v>-1.7669918699186991</v>
      </c>
      <c r="J114">
        <v>-7.7560975609756083E-2</v>
      </c>
      <c r="K114">
        <v>0.70032520325203262</v>
      </c>
      <c r="L114">
        <v>2.0123577235772361</v>
      </c>
      <c r="M114">
        <v>1.6473170731707318</v>
      </c>
      <c r="N114">
        <v>-7.9674796747967458E-3</v>
      </c>
      <c r="O114">
        <v>-1.4658536585365853</v>
      </c>
      <c r="P114">
        <v>2.8765853658536593</v>
      </c>
      <c r="Q114">
        <v>0.97333333333333438</v>
      </c>
      <c r="R114">
        <v>-2.5048780487804869</v>
      </c>
      <c r="S114">
        <v>-0.49252032520325095</v>
      </c>
      <c r="T114">
        <v>-0.48455284552845423</v>
      </c>
      <c r="U114" t="str">
        <v>_______</v>
      </c>
      <c r="V114">
        <v>-2.2618044237914265</v>
      </c>
      <c r="W114" t="str">
        <v xml:space="preserve"> PG</v>
      </c>
      <c r="AD114">
        <f>P114 - sorted!T$158</f>
        <v>4.9572357723577234</v>
      </c>
      <c r="AE114">
        <f>Q114 - sorted!U$158</f>
        <v>3.3989430894308956</v>
      </c>
      <c r="AF114">
        <f>R114 - sorted!V$158</f>
        <v>-0.67048780487804804</v>
      </c>
      <c r="AG114">
        <f>S114 - sorted!W$158</f>
        <v>1.3999186991869932</v>
      </c>
      <c r="AH114">
        <f>T114 - sorted!X$158</f>
        <v>1.6221138211382122</v>
      </c>
    </row>
    <row r="115" spans="1:34" x14ac:dyDescent="0.3">
      <c r="A115">
        <f t="shared" si="3"/>
        <v>17.757187049836435</v>
      </c>
      <c r="B115">
        <f t="shared" si="4"/>
        <v>11.48631101406616</v>
      </c>
      <c r="C115">
        <f t="shared" si="4"/>
        <v>22.957883557157501</v>
      </c>
      <c r="D115">
        <f t="shared" si="4"/>
        <v>16.66392444044196</v>
      </c>
      <c r="E115">
        <f t="shared" si="4"/>
        <v>7.1133538561817344</v>
      </c>
      <c r="F115" t="str">
        <v>Chris Boucher</v>
      </c>
      <c r="G115">
        <v>0.8931707317073172</v>
      </c>
      <c r="H115">
        <v>-1.6260162601626016E-3</v>
      </c>
      <c r="I115">
        <v>-0.43170731707317067</v>
      </c>
      <c r="J115">
        <v>-0.2946341463414634</v>
      </c>
      <c r="K115">
        <v>0.36097560975609766</v>
      </c>
      <c r="L115">
        <v>-1.0108943089430895</v>
      </c>
      <c r="M115">
        <v>-1.1089430894308943</v>
      </c>
      <c r="N115">
        <v>2.3751219512195121</v>
      </c>
      <c r="O115">
        <v>1.1017886178861789</v>
      </c>
      <c r="P115">
        <v>1.8848780487804877</v>
      </c>
      <c r="Q115">
        <v>0.78146341463414659</v>
      </c>
      <c r="R115">
        <v>2.894146341463415</v>
      </c>
      <c r="S115">
        <v>1.8832520325203255</v>
      </c>
      <c r="T115">
        <v>-0.49186991869918661</v>
      </c>
      <c r="U115" t="str">
        <v>_______</v>
      </c>
      <c r="V115">
        <v>13.472175251354372</v>
      </c>
      <c r="W115" t="str">
        <v xml:space="preserve"> C, PF</v>
      </c>
      <c r="AD115">
        <f>P115 - sorted!T$158</f>
        <v>3.9655284552845522</v>
      </c>
      <c r="AE115">
        <f>Q115 - sorted!U$158</f>
        <v>3.2070731707317077</v>
      </c>
      <c r="AF115">
        <f>R115 - sorted!V$158</f>
        <v>4.7285365853658536</v>
      </c>
      <c r="AG115">
        <f>S115 - sorted!W$158</f>
        <v>3.7756910569105697</v>
      </c>
      <c r="AH115">
        <f>T115 - sorted!X$158</f>
        <v>1.6147967479674799</v>
      </c>
    </row>
    <row r="116" spans="1:34" x14ac:dyDescent="0.3">
      <c r="A116">
        <f t="shared" si="3"/>
        <v>3.1347027040474122</v>
      </c>
      <c r="B116">
        <f t="shared" si="4"/>
        <v>10.354626785704863</v>
      </c>
      <c r="C116">
        <f t="shared" si="4"/>
        <v>-5.6572683953367608</v>
      </c>
      <c r="D116">
        <f t="shared" si="4"/>
        <v>3.6709002602859866</v>
      </c>
      <c r="E116">
        <f t="shared" si="4"/>
        <v>7.0995655104228472</v>
      </c>
      <c r="F116" t="str">
        <v>Spencer Dinwiddie</v>
      </c>
      <c r="G116">
        <v>-0.88605691056910563</v>
      </c>
      <c r="H116">
        <v>0.3199186991869919</v>
      </c>
      <c r="I116">
        <v>0.1917886178861789</v>
      </c>
      <c r="J116">
        <v>0.41369918699187003</v>
      </c>
      <c r="K116">
        <v>-0.58605691056910558</v>
      </c>
      <c r="L116">
        <v>1.9389024390243903</v>
      </c>
      <c r="M116">
        <v>-0.36101626016260163</v>
      </c>
      <c r="N116">
        <v>-0.56569105691056909</v>
      </c>
      <c r="O116">
        <v>-1.5261788617886181</v>
      </c>
      <c r="P116">
        <v>-1.3806097560975608</v>
      </c>
      <c r="Q116">
        <v>0.46548780487804908</v>
      </c>
      <c r="R116">
        <v>-2.9995934959349593</v>
      </c>
      <c r="S116">
        <v>-1.060691056910569</v>
      </c>
      <c r="T116">
        <v>-0.49499999999999988</v>
      </c>
      <c r="U116" t="str">
        <v>_______</v>
      </c>
      <c r="V116">
        <v>0.40626382132340744</v>
      </c>
      <c r="W116" t="str">
        <v xml:space="preserve"> SG, PG</v>
      </c>
      <c r="AD116">
        <f>P116 - sorted!T$158</f>
        <v>0.70004065040650376</v>
      </c>
      <c r="AE116">
        <f>Q116 - sorted!U$158</f>
        <v>2.8910975609756102</v>
      </c>
      <c r="AF116">
        <f>R116 - sorted!V$158</f>
        <v>-1.1652032520325204</v>
      </c>
      <c r="AG116">
        <f>S116 - sorted!W$158</f>
        <v>0.83174796747967505</v>
      </c>
      <c r="AH116">
        <f>T116 - sorted!X$158</f>
        <v>1.6116666666666666</v>
      </c>
    </row>
    <row r="117" spans="1:34" x14ac:dyDescent="0.3">
      <c r="A117">
        <f t="shared" si="3"/>
        <v>5.6670750412350088</v>
      </c>
      <c r="B117">
        <f t="shared" si="4"/>
        <v>6.1484827798695463</v>
      </c>
      <c r="C117">
        <f t="shared" si="4"/>
        <v>3.0354726458372636</v>
      </c>
      <c r="D117">
        <f t="shared" si="4"/>
        <v>3.5063816376046768</v>
      </c>
      <c r="E117">
        <f t="shared" si="4"/>
        <v>7.0200586855274505</v>
      </c>
      <c r="F117" t="str">
        <v>RJ Barrett</v>
      </c>
      <c r="G117">
        <v>-0.48808943089430895</v>
      </c>
      <c r="H117">
        <v>-0.28288617886178863</v>
      </c>
      <c r="I117">
        <v>7.4146341463414617E-2</v>
      </c>
      <c r="J117">
        <v>0.70686991869918703</v>
      </c>
      <c r="K117">
        <v>0.3010975609756098</v>
      </c>
      <c r="L117">
        <v>0.11121951219512197</v>
      </c>
      <c r="M117">
        <v>-0.54634146341463419</v>
      </c>
      <c r="N117">
        <v>-0.58491869918699191</v>
      </c>
      <c r="O117">
        <v>-0.38906504065040648</v>
      </c>
      <c r="P117">
        <v>-0.81508130081300822</v>
      </c>
      <c r="Q117">
        <v>-0.70890243902439032</v>
      </c>
      <c r="R117">
        <v>-1.209186991869919</v>
      </c>
      <c r="S117">
        <v>-1.0979674796747969</v>
      </c>
      <c r="T117">
        <v>-0.51304878048780489</v>
      </c>
      <c r="U117" t="str">
        <v>_______</v>
      </c>
      <c r="V117">
        <v>4</v>
      </c>
      <c r="W117" t="str">
        <v xml:space="preserve"> SF, SG</v>
      </c>
      <c r="AD117">
        <f>P117 - sorted!T$158</f>
        <v>1.2655691056910563</v>
      </c>
      <c r="AE117">
        <f>Q117 - sorted!U$158</f>
        <v>1.7167073170731708</v>
      </c>
      <c r="AF117">
        <f>R117 - sorted!V$158</f>
        <v>0.62520325203251992</v>
      </c>
      <c r="AG117">
        <f>S117 - sorted!W$158</f>
        <v>0.79447154471544712</v>
      </c>
      <c r="AH117">
        <f>T117 - sorted!X$158</f>
        <v>1.5936178861788615</v>
      </c>
    </row>
    <row r="118" spans="1:34" x14ac:dyDescent="0.3">
      <c r="A118">
        <f t="shared" si="3"/>
        <v>-1.934228612345849</v>
      </c>
      <c r="B118">
        <f t="shared" si="4"/>
        <v>7.0099488263398673</v>
      </c>
      <c r="C118">
        <f t="shared" si="4"/>
        <v>-4.1533476176202475</v>
      </c>
      <c r="D118">
        <f t="shared" si="4"/>
        <v>1.9968290844525209</v>
      </c>
      <c r="E118">
        <f t="shared" si="4"/>
        <v>6.7838661133719862</v>
      </c>
      <c r="F118" t="str">
        <v>Dennis Schroder</v>
      </c>
      <c r="G118">
        <v>-0.64943089430894319</v>
      </c>
      <c r="H118">
        <v>1.0726016260162603</v>
      </c>
      <c r="I118">
        <v>-0.67626016260162602</v>
      </c>
      <c r="J118">
        <v>-4.8780487804872541E-4</v>
      </c>
      <c r="K118">
        <v>-0.81056910569105689</v>
      </c>
      <c r="L118">
        <v>1.2498373983739837</v>
      </c>
      <c r="M118">
        <v>0.21926829268292689</v>
      </c>
      <c r="N118">
        <v>-0.87333333333333329</v>
      </c>
      <c r="O118">
        <v>-0.97162601626016265</v>
      </c>
      <c r="P118">
        <v>-2.5126016260162602</v>
      </c>
      <c r="Q118">
        <v>-0.46837398373983719</v>
      </c>
      <c r="R118">
        <v>-2.6898373983739834</v>
      </c>
      <c r="S118">
        <v>-1.44</v>
      </c>
      <c r="T118">
        <v>-0.56666666666666654</v>
      </c>
      <c r="U118" t="str">
        <v>_______</v>
      </c>
      <c r="V118">
        <v>1</v>
      </c>
      <c r="W118" t="str">
        <v xml:space="preserve"> PG</v>
      </c>
      <c r="AD118">
        <f>P118 - sorted!T$158</f>
        <v>-0.43195121951219573</v>
      </c>
      <c r="AE118">
        <f>Q118 - sorted!U$158</f>
        <v>1.9572357723577238</v>
      </c>
      <c r="AF118">
        <f>R118 - sorted!V$158</f>
        <v>-0.85544715447154451</v>
      </c>
      <c r="AG118">
        <f>S118 - sorted!W$158</f>
        <v>0.45243902439024408</v>
      </c>
      <c r="AH118">
        <f>T118 - sorted!X$158</f>
        <v>1.54</v>
      </c>
    </row>
    <row r="119" spans="1:34" x14ac:dyDescent="0.3">
      <c r="A119">
        <f t="shared" si="3"/>
        <v>23.626131047507691</v>
      </c>
      <c r="B119">
        <f t="shared" si="4"/>
        <v>14.113367519476075</v>
      </c>
      <c r="C119">
        <f t="shared" si="4"/>
        <v>18.722432128050368</v>
      </c>
      <c r="D119">
        <f t="shared" si="4"/>
        <v>14.763976551461528</v>
      </c>
      <c r="E119">
        <f t="shared" si="4"/>
        <v>6.7838661133719844</v>
      </c>
      <c r="F119" t="str">
        <v>Jarrett Allen</v>
      </c>
      <c r="G119">
        <v>2.4561788617886178</v>
      </c>
      <c r="H119">
        <v>-1.7427642276422766</v>
      </c>
      <c r="I119">
        <v>-1.7114634146341463</v>
      </c>
      <c r="J119">
        <v>-7.7886178861788585E-2</v>
      </c>
      <c r="K119">
        <v>2.2176422764227643</v>
      </c>
      <c r="L119">
        <v>-0.56902439024390239</v>
      </c>
      <c r="M119">
        <v>-1.0771544715447154</v>
      </c>
      <c r="N119">
        <v>2.0194308943089432</v>
      </c>
      <c r="O119">
        <v>-6.219512195121954E-2</v>
      </c>
      <c r="P119">
        <v>3.1955284552845526</v>
      </c>
      <c r="Q119">
        <v>1.5149593495934961</v>
      </c>
      <c r="R119">
        <v>2.0217886178861786</v>
      </c>
      <c r="S119">
        <v>1.4527642276422765</v>
      </c>
      <c r="T119">
        <v>-0.56666666666666676</v>
      </c>
      <c r="U119" t="str">
        <v>_______</v>
      </c>
      <c r="V119">
        <v>10.62119234875027</v>
      </c>
      <c r="W119" t="str">
        <v xml:space="preserve"> C</v>
      </c>
      <c r="AD119">
        <f>P119 - sorted!T$158</f>
        <v>5.2761788617886172</v>
      </c>
      <c r="AE119">
        <f>Q119 - sorted!U$158</f>
        <v>3.9405691056910572</v>
      </c>
      <c r="AF119">
        <f>R119 - sorted!V$158</f>
        <v>3.8561788617886172</v>
      </c>
      <c r="AG119">
        <f>S119 - sorted!W$158</f>
        <v>3.3452032520325208</v>
      </c>
      <c r="AH119">
        <f>T119 - sorted!X$158</f>
        <v>1.5399999999999996</v>
      </c>
    </row>
    <row r="120" spans="1:34" x14ac:dyDescent="0.3">
      <c r="A120">
        <f t="shared" si="3"/>
        <v>5.0145049701584181</v>
      </c>
      <c r="B120">
        <f t="shared" si="4"/>
        <v>4.1302907338713073</v>
      </c>
      <c r="C120">
        <f t="shared" si="4"/>
        <v>6.290217730525324</v>
      </c>
      <c r="D120">
        <f t="shared" si="4"/>
        <v>5.0500220187933103</v>
      </c>
      <c r="E120">
        <f t="shared" si="4"/>
        <v>6.6776779440860183</v>
      </c>
      <c r="F120" t="str">
        <v>Royce O'Neale</v>
      </c>
      <c r="G120">
        <v>-8.975609756097562E-2</v>
      </c>
      <c r="H120">
        <v>0.21260162601626018</v>
      </c>
      <c r="I120">
        <v>-0.25617886178861793</v>
      </c>
      <c r="J120">
        <v>-1.0807723577235773</v>
      </c>
      <c r="K120">
        <v>0.66056910569105698</v>
      </c>
      <c r="L120">
        <v>-0.20939024390243904</v>
      </c>
      <c r="M120">
        <v>-0.35203252032520327</v>
      </c>
      <c r="N120">
        <v>-0.1574390243902439</v>
      </c>
      <c r="O120">
        <v>0.52418699186991868</v>
      </c>
      <c r="P120">
        <v>-0.9608130081300813</v>
      </c>
      <c r="Q120">
        <v>-1.2723983739837399</v>
      </c>
      <c r="R120">
        <v>-0.53882113821138211</v>
      </c>
      <c r="S120">
        <v>-0.74821138211382121</v>
      </c>
      <c r="T120">
        <v>-0.59077235772357728</v>
      </c>
      <c r="U120" t="str">
        <v>_______</v>
      </c>
      <c r="V120">
        <v>4</v>
      </c>
      <c r="W120" t="str">
        <v>SF, PF</v>
      </c>
      <c r="AD120">
        <f>P120 - sorted!T$158</f>
        <v>1.1198373983739831</v>
      </c>
      <c r="AE120">
        <f>Q120 - sorted!U$158</f>
        <v>1.1532113821138212</v>
      </c>
      <c r="AF120">
        <f>R120 - sorted!V$158</f>
        <v>1.2955691056910568</v>
      </c>
      <c r="AG120">
        <f>S120 - sorted!W$158</f>
        <v>1.1442276422764228</v>
      </c>
      <c r="AH120">
        <f>T120 - sorted!X$158</f>
        <v>1.5158943089430892</v>
      </c>
    </row>
    <row r="121" spans="1:34" x14ac:dyDescent="0.3">
      <c r="A121">
        <f t="shared" si="3"/>
        <v>10.232699175891373</v>
      </c>
      <c r="B121">
        <f t="shared" si="4"/>
        <v>8.0519485719183823</v>
      </c>
      <c r="C121">
        <f t="shared" si="4"/>
        <v>14.002449792211733</v>
      </c>
      <c r="D121">
        <f t="shared" si="4"/>
        <v>9.7322543140351669</v>
      </c>
      <c r="E121">
        <f t="shared" si="4"/>
        <v>6.6123176038003901</v>
      </c>
      <c r="F121" t="str">
        <v>Ivica Zubac</v>
      </c>
      <c r="G121">
        <v>2.3640243902439022</v>
      </c>
      <c r="H121">
        <v>0.10817073170731707</v>
      </c>
      <c r="I121">
        <v>-1.7915853658536585</v>
      </c>
      <c r="J121">
        <v>-0.5942682926829268</v>
      </c>
      <c r="K121">
        <v>1.1353658536585365</v>
      </c>
      <c r="L121">
        <v>-0.73695121951219511</v>
      </c>
      <c r="M121">
        <v>-1.5804878048780489</v>
      </c>
      <c r="N121">
        <v>0.9182926829268292</v>
      </c>
      <c r="O121">
        <v>0.49012195121951219</v>
      </c>
      <c r="P121">
        <v>0.20451219512195129</v>
      </c>
      <c r="Q121">
        <v>-0.17743902439024395</v>
      </c>
      <c r="R121">
        <v>1.0496341463414631</v>
      </c>
      <c r="S121">
        <v>0.31268292682926824</v>
      </c>
      <c r="T121">
        <v>-0.60560975609756096</v>
      </c>
      <c r="U121" t="str">
        <v>_______</v>
      </c>
      <c r="V121">
        <v>3.0707989128263211</v>
      </c>
      <c r="W121" t="str">
        <v xml:space="preserve"> C</v>
      </c>
      <c r="AD121">
        <f>P121 - sorted!T$158</f>
        <v>2.2851626016260158</v>
      </c>
      <c r="AE121">
        <f>Q121 - sorted!U$158</f>
        <v>2.248170731707317</v>
      </c>
      <c r="AF121">
        <f>R121 - sorted!V$158</f>
        <v>2.8840243902439022</v>
      </c>
      <c r="AG121">
        <f>S121 - sorted!W$158</f>
        <v>2.2051219512195122</v>
      </c>
      <c r="AH121">
        <f>T121 - sorted!X$158</f>
        <v>1.5010569105691056</v>
      </c>
    </row>
    <row r="122" spans="1:34" x14ac:dyDescent="0.3">
      <c r="A122">
        <f t="shared" si="3"/>
        <v>1.842850599603739</v>
      </c>
      <c r="B122">
        <f t="shared" si="4"/>
        <v>1.1958901648989713</v>
      </c>
      <c r="C122">
        <f t="shared" si="4"/>
        <v>7.9628855246391632</v>
      </c>
      <c r="D122">
        <f t="shared" si="4"/>
        <v>2.723796869735684</v>
      </c>
      <c r="E122">
        <f t="shared" si="4"/>
        <v>6.5639688589315668</v>
      </c>
      <c r="F122" t="str">
        <v>Lauri Markkanen</v>
      </c>
      <c r="G122">
        <v>0.33544715447154472</v>
      </c>
      <c r="H122">
        <v>0.39382113821138215</v>
      </c>
      <c r="I122">
        <v>0.40211382113821142</v>
      </c>
      <c r="J122">
        <v>-0.18130081300813009</v>
      </c>
      <c r="K122">
        <v>-4.4715447154471538E-2</v>
      </c>
      <c r="L122">
        <v>-1.0809756097560976</v>
      </c>
      <c r="M122">
        <v>-1.2573983739837398</v>
      </c>
      <c r="N122">
        <v>-0.65869918699187002</v>
      </c>
      <c r="O122">
        <v>0.81642276422764237</v>
      </c>
      <c r="P122">
        <v>-1.6691056910569104</v>
      </c>
      <c r="Q122">
        <v>-2.0917073170731708</v>
      </c>
      <c r="R122">
        <v>-0.19430894308943081</v>
      </c>
      <c r="S122">
        <v>-1.2752845528455286</v>
      </c>
      <c r="T122">
        <v>-0.61658536585365853</v>
      </c>
      <c r="U122" t="str">
        <v>_______</v>
      </c>
      <c r="V122">
        <v>-0.5219716129456291</v>
      </c>
      <c r="W122" t="str">
        <v xml:space="preserve"> PF</v>
      </c>
      <c r="AD122">
        <f>P122 - sorted!T$158</f>
        <v>0.4115447154471541</v>
      </c>
      <c r="AE122">
        <f>Q122 - sorted!U$158</f>
        <v>0.33390243902439032</v>
      </c>
      <c r="AF122">
        <f>R122 - sorted!V$158</f>
        <v>1.6400813008130082</v>
      </c>
      <c r="AG122">
        <f>S122 - sorted!W$158</f>
        <v>0.61715447154471548</v>
      </c>
      <c r="AH122">
        <f>T122 - sorted!X$158</f>
        <v>1.4900813008130078</v>
      </c>
    </row>
    <row r="123" spans="1:34" x14ac:dyDescent="0.3">
      <c r="A123">
        <f t="shared" si="3"/>
        <v>2.8774972618071821</v>
      </c>
      <c r="B123">
        <f t="shared" si="4"/>
        <v>1.5288583663993296</v>
      </c>
      <c r="C123">
        <f t="shared" si="4"/>
        <v>7.7442051805827443</v>
      </c>
      <c r="D123">
        <f t="shared" si="4"/>
        <v>2.8829332037796536</v>
      </c>
      <c r="E123">
        <f t="shared" si="4"/>
        <v>6.5360340285629146</v>
      </c>
      <c r="F123" t="str">
        <v>Marcus Morris Sr.</v>
      </c>
      <c r="G123">
        <v>0.10715447154471545</v>
      </c>
      <c r="H123">
        <v>0.19882113821138211</v>
      </c>
      <c r="I123">
        <v>0.78743902439024394</v>
      </c>
      <c r="J123">
        <v>-0.11048780487804875</v>
      </c>
      <c r="K123">
        <v>-0.45081300813008129</v>
      </c>
      <c r="L123">
        <v>-0.99987804878048792</v>
      </c>
      <c r="M123">
        <v>-0.91467479674796759</v>
      </c>
      <c r="N123">
        <v>-0.61630081300813011</v>
      </c>
      <c r="O123">
        <v>0.75951219512195123</v>
      </c>
      <c r="P123">
        <v>-1.4380487804878048</v>
      </c>
      <c r="Q123">
        <v>-1.9987398373983742</v>
      </c>
      <c r="R123">
        <v>-0.2393495934959351</v>
      </c>
      <c r="S123">
        <v>-1.239227642276423</v>
      </c>
      <c r="T123">
        <v>-0.62292682926829279</v>
      </c>
      <c r="U123" t="str">
        <v>_______</v>
      </c>
      <c r="V123">
        <v>-1.4251196030452347</v>
      </c>
      <c r="W123" t="str">
        <v xml:space="preserve"> PF, SF</v>
      </c>
      <c r="AD123">
        <f>P123 - sorted!T$158</f>
        <v>0.6426016260162597</v>
      </c>
      <c r="AE123">
        <f>Q123 - sorted!U$158</f>
        <v>0.42686991869918689</v>
      </c>
      <c r="AF123">
        <f>R123 - sorted!V$158</f>
        <v>1.5950406504065038</v>
      </c>
      <c r="AG123">
        <f>S123 - sorted!W$158</f>
        <v>0.65321138211382102</v>
      </c>
      <c r="AH123">
        <f>T123 - sorted!X$158</f>
        <v>1.4837398373983737</v>
      </c>
    </row>
    <row r="124" spans="1:34" x14ac:dyDescent="0.3">
      <c r="A124">
        <f t="shared" si="3"/>
        <v>7.8818086687911837</v>
      </c>
      <c r="B124">
        <f t="shared" si="4"/>
        <v>3.6954083473905159</v>
      </c>
      <c r="C124">
        <f t="shared" si="4"/>
        <v>4.9408336941411006</v>
      </c>
      <c r="D124">
        <f t="shared" si="4"/>
        <v>3.9308648014694283</v>
      </c>
      <c r="E124">
        <f t="shared" si="4"/>
        <v>6.5224247522294698</v>
      </c>
      <c r="F124" t="str">
        <v>Larry Nance Jr.</v>
      </c>
      <c r="G124">
        <v>0.23170731707317074</v>
      </c>
      <c r="H124">
        <v>-0.68130081300813006</v>
      </c>
      <c r="I124">
        <v>-0.81447154471544714</v>
      </c>
      <c r="J124">
        <v>-1.011219512195122</v>
      </c>
      <c r="K124">
        <v>0.1344715447154472</v>
      </c>
      <c r="L124">
        <v>-0.18504065040650408</v>
      </c>
      <c r="M124">
        <v>1.3078048780487805</v>
      </c>
      <c r="N124">
        <v>-0.37577235772357725</v>
      </c>
      <c r="O124">
        <v>0.3920325203252033</v>
      </c>
      <c r="P124">
        <v>-0.32048780487804862</v>
      </c>
      <c r="Q124">
        <v>-1.3938211382113819</v>
      </c>
      <c r="R124">
        <v>-0.81674796747967449</v>
      </c>
      <c r="S124">
        <v>-1.0017886178861786</v>
      </c>
      <c r="T124">
        <v>-0.62601626016260137</v>
      </c>
      <c r="U124" t="str">
        <v>_______</v>
      </c>
      <c r="V124">
        <v>-5.6345252740109002</v>
      </c>
      <c r="W124" t="str">
        <v>PF</v>
      </c>
      <c r="AD124">
        <f>P124 - sorted!T$158</f>
        <v>1.7601626016260159</v>
      </c>
      <c r="AE124">
        <f>Q124 - sorted!U$158</f>
        <v>1.0317886178861793</v>
      </c>
      <c r="AF124">
        <f>R124 - sorted!V$158</f>
        <v>1.0176422764227644</v>
      </c>
      <c r="AG124">
        <f>S124 - sorted!W$158</f>
        <v>0.89065040650406546</v>
      </c>
      <c r="AH124">
        <f>T124 - sorted!X$158</f>
        <v>1.4806504065040651</v>
      </c>
    </row>
    <row r="125" spans="1:34" x14ac:dyDescent="0.3">
      <c r="A125">
        <f t="shared" si="3"/>
        <v>2.1202611402789753</v>
      </c>
      <c r="B125">
        <f t="shared" si="4"/>
        <v>2.3466469050208936</v>
      </c>
      <c r="C125">
        <f t="shared" si="4"/>
        <v>4.1446635606360617E-2</v>
      </c>
      <c r="D125">
        <f t="shared" si="4"/>
        <v>3.114909844048936</v>
      </c>
      <c r="E125">
        <f t="shared" si="4"/>
        <v>6.3104065525084145</v>
      </c>
      <c r="F125" t="str">
        <v>Cameron Payne</v>
      </c>
      <c r="G125">
        <v>0.42308943089430895</v>
      </c>
      <c r="H125">
        <v>0.42048780487804877</v>
      </c>
      <c r="I125">
        <v>-0.39333333333333331</v>
      </c>
      <c r="J125">
        <v>-0.68796747967479677</v>
      </c>
      <c r="K125">
        <v>-1.00130081300813</v>
      </c>
      <c r="L125">
        <v>0.63918699186991879</v>
      </c>
      <c r="M125">
        <v>-0.6580487804878048</v>
      </c>
      <c r="N125">
        <v>-0.51252032520325208</v>
      </c>
      <c r="O125">
        <v>0.58373983739837398</v>
      </c>
      <c r="P125">
        <v>-1.6071544715447155</v>
      </c>
      <c r="Q125">
        <v>-1.7704065040650407</v>
      </c>
      <c r="R125">
        <v>-1.8258536585365852</v>
      </c>
      <c r="S125">
        <v>-1.1866666666666668</v>
      </c>
      <c r="T125">
        <v>-0.67414634146341457</v>
      </c>
      <c r="U125" t="str">
        <v>_______</v>
      </c>
      <c r="V125">
        <v>-1.6667023987508895</v>
      </c>
      <c r="W125" t="str">
        <v xml:space="preserve"> PG</v>
      </c>
      <c r="AD125">
        <f>P125 - sorted!T$158</f>
        <v>0.47349593495934905</v>
      </c>
      <c r="AE125">
        <f>Q125 - sorted!U$158</f>
        <v>0.65520325203252039</v>
      </c>
      <c r="AF125">
        <f>R125 - sorted!V$158</f>
        <v>8.5365853658536661E-3</v>
      </c>
      <c r="AG125">
        <f>S125 - sorted!W$158</f>
        <v>0.70577235772357727</v>
      </c>
      <c r="AH125">
        <f>T125 - sorted!X$158</f>
        <v>1.4325203252032519</v>
      </c>
    </row>
    <row r="126" spans="1:34" x14ac:dyDescent="0.3">
      <c r="A126">
        <f t="shared" si="3"/>
        <v>6.735032811669142</v>
      </c>
      <c r="B126">
        <f t="shared" si="4"/>
        <v>5.8938429091112923</v>
      </c>
      <c r="C126">
        <f t="shared" si="4"/>
        <v>6.8813257002446102</v>
      </c>
      <c r="D126">
        <f t="shared" si="4"/>
        <v>6.0927507374669894</v>
      </c>
      <c r="E126">
        <f t="shared" si="4"/>
        <v>6.212634646218131</v>
      </c>
      <c r="F126" t="str">
        <v>De'Anthony Melton</v>
      </c>
      <c r="G126">
        <v>-0.41536585365853657</v>
      </c>
      <c r="H126">
        <v>6.4634146341463417E-2</v>
      </c>
      <c r="I126">
        <v>0.11268292682926828</v>
      </c>
      <c r="J126">
        <v>-0.64146341463414625</v>
      </c>
      <c r="K126">
        <v>-0.74219512195121939</v>
      </c>
      <c r="L126">
        <v>-9.4878048780487792E-2</v>
      </c>
      <c r="M126">
        <v>0.75219512195121951</v>
      </c>
      <c r="N126">
        <v>0.18439024390243902</v>
      </c>
      <c r="O126">
        <v>0.26804878048780489</v>
      </c>
      <c r="P126">
        <v>-0.57658536585365838</v>
      </c>
      <c r="Q126">
        <v>-0.78</v>
      </c>
      <c r="R126">
        <v>-0.41707317073170724</v>
      </c>
      <c r="S126">
        <v>-0.51195121951219513</v>
      </c>
      <c r="T126">
        <v>-0.6963414634146341</v>
      </c>
      <c r="U126" t="str">
        <v>_______</v>
      </c>
      <c r="V126">
        <v>-2.3904890156181349</v>
      </c>
      <c r="W126" t="str">
        <v>PG</v>
      </c>
      <c r="AD126">
        <f>P126 - sorted!T$158</f>
        <v>1.5040650406504061</v>
      </c>
      <c r="AE126">
        <f>Q126 - sorted!U$158</f>
        <v>1.6456097560975611</v>
      </c>
      <c r="AF126">
        <f>R126 - sorted!V$158</f>
        <v>1.4173170731707316</v>
      </c>
      <c r="AG126">
        <f>S126 - sorted!W$158</f>
        <v>1.3804878048780489</v>
      </c>
      <c r="AH126">
        <f>T126 - sorted!X$158</f>
        <v>1.4103252032520324</v>
      </c>
    </row>
    <row r="127" spans="1:34" x14ac:dyDescent="0.3">
      <c r="A127">
        <f t="shared" si="3"/>
        <v>2.5713263107469806</v>
      </c>
      <c r="B127">
        <f t="shared" si="4"/>
        <v>14.321272456836159</v>
      </c>
      <c r="C127">
        <f t="shared" si="4"/>
        <v>3.7850646555180156</v>
      </c>
      <c r="D127">
        <f t="shared" si="4"/>
        <v>5.5835862323747847</v>
      </c>
      <c r="E127">
        <f t="shared" si="4"/>
        <v>6.18720678780564</v>
      </c>
      <c r="F127" t="str">
        <v>Cade Cunningham</v>
      </c>
      <c r="G127">
        <v>-0.94934959349593506</v>
      </c>
      <c r="H127">
        <v>0.87910569105691061</v>
      </c>
      <c r="I127">
        <v>0.15577235772357728</v>
      </c>
      <c r="J127">
        <v>0.35747967479674803</v>
      </c>
      <c r="K127">
        <v>-0.16235772357723574</v>
      </c>
      <c r="L127">
        <v>0.42747967479674798</v>
      </c>
      <c r="M127">
        <v>0.79008130081300809</v>
      </c>
      <c r="N127">
        <v>7.4796747967479704E-2</v>
      </c>
      <c r="O127">
        <v>-2.2003252032520324</v>
      </c>
      <c r="P127">
        <v>-1.506422764227642</v>
      </c>
      <c r="Q127">
        <v>1.573008130081301</v>
      </c>
      <c r="R127">
        <v>-1.0547967479674796</v>
      </c>
      <c r="S127">
        <v>-0.62731707317073138</v>
      </c>
      <c r="T127">
        <v>-0.70211382113821119</v>
      </c>
      <c r="U127" t="str">
        <v>_______</v>
      </c>
      <c r="V127">
        <v>0.46480119105208539</v>
      </c>
      <c r="W127" t="str">
        <v xml:space="preserve"> PG</v>
      </c>
      <c r="AD127">
        <f>P127 - sorted!T$158</f>
        <v>0.57422764227642253</v>
      </c>
      <c r="AE127">
        <f>Q127 - sorted!U$158</f>
        <v>3.9986178861788622</v>
      </c>
      <c r="AF127">
        <f>R127 - sorted!V$158</f>
        <v>0.7795934959349593</v>
      </c>
      <c r="AG127">
        <f>S127 - sorted!W$158</f>
        <v>1.2651219512195127</v>
      </c>
      <c r="AH127">
        <f>T127 - sorted!X$158</f>
        <v>1.4045528455284553</v>
      </c>
    </row>
    <row r="128" spans="1:34" x14ac:dyDescent="0.3">
      <c r="A128">
        <f t="shared" si="3"/>
        <v>6.4459724845088546</v>
      </c>
      <c r="B128">
        <f t="shared" si="4"/>
        <v>3.1887492563449311</v>
      </c>
      <c r="C128">
        <f t="shared" si="4"/>
        <v>6.7265915939808627</v>
      </c>
      <c r="D128">
        <f t="shared" si="4"/>
        <v>6.220131568550662</v>
      </c>
      <c r="E128">
        <f t="shared" si="4"/>
        <v>5.9823513651021871</v>
      </c>
      <c r="F128" t="str">
        <v>Al Horford</v>
      </c>
      <c r="G128">
        <v>5.3658536585365867E-3</v>
      </c>
      <c r="H128">
        <v>0.15804878048780488</v>
      </c>
      <c r="I128">
        <v>-0.58813008130081301</v>
      </c>
      <c r="J128">
        <v>-0.67170731707317077</v>
      </c>
      <c r="K128">
        <v>-2.5853658536585361E-2</v>
      </c>
      <c r="L128">
        <v>-3.4146341463414637E-2</v>
      </c>
      <c r="M128">
        <v>-0.64439024390243915</v>
      </c>
      <c r="N128">
        <v>0.26552845528455282</v>
      </c>
      <c r="O128">
        <v>1.0521951219512196</v>
      </c>
      <c r="P128">
        <v>-0.6411382113821138</v>
      </c>
      <c r="Q128">
        <v>-1.5352845528455288</v>
      </c>
      <c r="R128">
        <v>-0.44894308943089445</v>
      </c>
      <c r="S128">
        <v>-0.48308943089430922</v>
      </c>
      <c r="T128">
        <v>-0.74861788617886194</v>
      </c>
      <c r="U128" t="str">
        <v>_______</v>
      </c>
      <c r="V128">
        <v>-2.1993466302688534</v>
      </c>
      <c r="W128" t="str">
        <v xml:space="preserve"> C, PF</v>
      </c>
      <c r="AD128">
        <f>P128 - sorted!T$158</f>
        <v>1.4395121951219507</v>
      </c>
      <c r="AE128">
        <f>Q128 - sorted!U$158</f>
        <v>0.89032520325203235</v>
      </c>
      <c r="AF128">
        <f>R128 - sorted!V$158</f>
        <v>1.3854471544715445</v>
      </c>
      <c r="AG128">
        <f>S128 - sorted!W$158</f>
        <v>1.4093495934959348</v>
      </c>
      <c r="AH128">
        <f>T128 - sorted!X$158</f>
        <v>1.3580487804878045</v>
      </c>
    </row>
    <row r="129" spans="1:34" x14ac:dyDescent="0.3">
      <c r="A129">
        <f t="shared" si="3"/>
        <v>0.61033959506828517</v>
      </c>
      <c r="B129">
        <f t="shared" si="4"/>
        <v>0.98143360136157476</v>
      </c>
      <c r="C129">
        <f t="shared" si="4"/>
        <v>3.2452715679780328</v>
      </c>
      <c r="D129">
        <f t="shared" si="4"/>
        <v>0.85919267614044359</v>
      </c>
      <c r="E129">
        <f t="shared" si="4"/>
        <v>5.9468956188650521</v>
      </c>
      <c r="F129" t="str">
        <v>Malik Beasley</v>
      </c>
      <c r="G129">
        <v>-0.59020325203252033</v>
      </c>
      <c r="H129">
        <v>0.24658536585365853</v>
      </c>
      <c r="I129">
        <v>1.0262601626016261</v>
      </c>
      <c r="J129">
        <v>0.18565040650406511</v>
      </c>
      <c r="K129">
        <v>-0.71829268292682935</v>
      </c>
      <c r="L129">
        <v>-0.53178861788617882</v>
      </c>
      <c r="M129">
        <v>-0.82869918699187006</v>
      </c>
      <c r="N129">
        <v>-0.94109756097560981</v>
      </c>
      <c r="O129">
        <v>0.45382113821138209</v>
      </c>
      <c r="P129">
        <v>-1.9443495934959349</v>
      </c>
      <c r="Q129">
        <v>-2.1515853658536583</v>
      </c>
      <c r="R129">
        <v>-1.1659756097560976</v>
      </c>
      <c r="S129">
        <v>-1.6977642276422762</v>
      </c>
      <c r="T129">
        <v>-0.7566666666666666</v>
      </c>
      <c r="U129" t="str">
        <v>_______</v>
      </c>
      <c r="V129">
        <v>-4.0732387098187637</v>
      </c>
      <c r="W129" t="str">
        <v xml:space="preserve"> SG, SF</v>
      </c>
      <c r="AD129">
        <f>P129 - sorted!T$158</f>
        <v>0.13630081300812957</v>
      </c>
      <c r="AE129">
        <f>Q129 - sorted!U$158</f>
        <v>0.27402439024390279</v>
      </c>
      <c r="AF129">
        <f>R129 - sorted!V$158</f>
        <v>0.66841463414634128</v>
      </c>
      <c r="AG129">
        <f>S129 - sorted!W$158</f>
        <v>0.19467479674796784</v>
      </c>
      <c r="AH129">
        <f>T129 - sorted!X$158</f>
        <v>1.3499999999999999</v>
      </c>
    </row>
    <row r="130" spans="1:34" x14ac:dyDescent="0.3">
      <c r="A130">
        <f t="shared" si="3"/>
        <v>-1.9116571510310649</v>
      </c>
      <c r="B130">
        <f t="shared" si="4"/>
        <v>0.71543757856264534</v>
      </c>
      <c r="C130">
        <f t="shared" si="4"/>
        <v>-6.3733083666695025</v>
      </c>
      <c r="D130">
        <f t="shared" si="4"/>
        <v>0.13132784275105927</v>
      </c>
      <c r="E130">
        <f t="shared" si="4"/>
        <v>5.9193189273472822</v>
      </c>
      <c r="F130" t="str">
        <v>Ricky Rubio</v>
      </c>
      <c r="G130">
        <v>-0.88146341463414624</v>
      </c>
      <c r="H130">
        <v>0.64487804878048782</v>
      </c>
      <c r="I130">
        <v>-0.97170731707317071</v>
      </c>
      <c r="J130">
        <v>-1.0790243902439025</v>
      </c>
      <c r="K130">
        <v>-1.0085365853658534</v>
      </c>
      <c r="L130">
        <v>1.2843902439024391</v>
      </c>
      <c r="M130">
        <v>0.88536585365853648</v>
      </c>
      <c r="N130">
        <v>-1.0997560975609755</v>
      </c>
      <c r="O130">
        <v>0.36317073170731706</v>
      </c>
      <c r="P130">
        <v>-2.5075609756097559</v>
      </c>
      <c r="Q130">
        <v>-2.2258536585365847</v>
      </c>
      <c r="R130">
        <v>-3.1470731707317068</v>
      </c>
      <c r="S130">
        <v>-1.8626829268292675</v>
      </c>
      <c r="T130">
        <v>-0.76292682926829214</v>
      </c>
      <c r="U130" t="str">
        <v>_______</v>
      </c>
      <c r="V130">
        <v>-4.7422372210036574</v>
      </c>
      <c r="W130" t="str">
        <v xml:space="preserve"> PG</v>
      </c>
      <c r="AD130">
        <f>P130 - sorted!T$158</f>
        <v>-0.42691056910569136</v>
      </c>
      <c r="AE130">
        <f>Q130 - sorted!U$158</f>
        <v>0.19975609756097645</v>
      </c>
      <c r="AF130">
        <f>R130 - sorted!V$158</f>
        <v>-1.3126829268292679</v>
      </c>
      <c r="AG130">
        <f>S130 - sorted!W$158</f>
        <v>2.9756097560976524E-2</v>
      </c>
      <c r="AH130">
        <f>T130 - sorted!X$158</f>
        <v>1.3437398373983744</v>
      </c>
    </row>
    <row r="131" spans="1:34" x14ac:dyDescent="0.3">
      <c r="A131">
        <f t="shared" si="3"/>
        <v>1.5749055104476055</v>
      </c>
      <c r="B131">
        <f t="shared" ref="B131:B179" si="5">2400 * AE131/AL$7</f>
        <v>5.1041535672057643</v>
      </c>
      <c r="C131">
        <f t="shared" si="4"/>
        <v>4.818467436636606</v>
      </c>
      <c r="D131">
        <f t="shared" si="4"/>
        <v>3.1924148004266097</v>
      </c>
      <c r="E131">
        <f t="shared" si="4"/>
        <v>5.8462586017677287</v>
      </c>
      <c r="F131" t="str">
        <v>Dillon Brooks</v>
      </c>
      <c r="G131">
        <v>-1.2105691056910568</v>
      </c>
      <c r="H131">
        <v>0.55983739837398372</v>
      </c>
      <c r="I131">
        <v>0.14609756097560977</v>
      </c>
      <c r="J131">
        <v>0.45422764227642287</v>
      </c>
      <c r="K131">
        <v>-0.94601626016260165</v>
      </c>
      <c r="L131">
        <v>-0.32715447154471544</v>
      </c>
      <c r="M131">
        <v>0.71268292682926837</v>
      </c>
      <c r="N131">
        <v>-0.3895934959349594</v>
      </c>
      <c r="O131">
        <v>-0.16861788617886178</v>
      </c>
      <c r="P131">
        <v>-1.7289430894308939</v>
      </c>
      <c r="Q131">
        <v>-1.0004878048780483</v>
      </c>
      <c r="R131">
        <v>-0.84195121951219487</v>
      </c>
      <c r="S131">
        <v>-1.1691056910569102</v>
      </c>
      <c r="T131">
        <v>-0.7795121951219508</v>
      </c>
      <c r="U131" t="str">
        <v>_______</v>
      </c>
      <c r="V131">
        <v>2</v>
      </c>
      <c r="W131" t="str">
        <v xml:space="preserve"> SG, SF</v>
      </c>
      <c r="AD131">
        <f>P131 - sorted!T$158</f>
        <v>0.3517073170731706</v>
      </c>
      <c r="AE131">
        <f>Q131 - sorted!U$158</f>
        <v>1.4251219512195128</v>
      </c>
      <c r="AF131">
        <f>R131 - sorted!V$158</f>
        <v>0.99243902439024401</v>
      </c>
      <c r="AG131">
        <f>S131 - sorted!W$158</f>
        <v>0.72333333333333383</v>
      </c>
      <c r="AH131">
        <f>T131 - sorted!X$158</f>
        <v>1.3271544715447157</v>
      </c>
    </row>
    <row r="132" spans="1:34" x14ac:dyDescent="0.3">
      <c r="A132">
        <f t="shared" ref="A132:E179" si="6">2400 * AD132/AK$7</f>
        <v>24.223000576952643</v>
      </c>
      <c r="B132">
        <f t="shared" si="6"/>
        <v>11.074577706745211</v>
      </c>
      <c r="C132">
        <f t="shared" si="6"/>
        <v>22.957094097431668</v>
      </c>
      <c r="D132">
        <f t="shared" si="6"/>
        <v>15.573472762517213</v>
      </c>
      <c r="E132">
        <f t="shared" si="6"/>
        <v>5.7364890439729592</v>
      </c>
      <c r="F132" t="str">
        <v>Mitchell Robinson</v>
      </c>
      <c r="G132">
        <v>2.2087804878048782</v>
      </c>
      <c r="H132">
        <v>-1.6926422764227642</v>
      </c>
      <c r="I132">
        <v>-1.8491463414634146</v>
      </c>
      <c r="J132">
        <v>-0.84605691056910559</v>
      </c>
      <c r="K132">
        <v>1.1827235772357723</v>
      </c>
      <c r="L132">
        <v>-1.2578048780487805</v>
      </c>
      <c r="M132">
        <v>0.48004065040650407</v>
      </c>
      <c r="N132">
        <v>2.4406097560975613</v>
      </c>
      <c r="O132">
        <v>0.96967479674796753</v>
      </c>
      <c r="P132">
        <v>3.3288211382113824</v>
      </c>
      <c r="Q132">
        <v>0.66650406504065085</v>
      </c>
      <c r="R132">
        <v>2.8939837398373989</v>
      </c>
      <c r="S132">
        <v>1.6361788617886184</v>
      </c>
      <c r="T132">
        <v>-0.80443089430894288</v>
      </c>
      <c r="U132" t="str">
        <v>_______</v>
      </c>
      <c r="V132">
        <v>11.835888746913607</v>
      </c>
      <c r="W132" t="str">
        <v xml:space="preserve"> C</v>
      </c>
      <c r="AD132">
        <f>P132 - sorted!T$158</f>
        <v>5.4094715447154469</v>
      </c>
      <c r="AE132">
        <f>Q132 - sorted!U$158</f>
        <v>3.092113821138212</v>
      </c>
      <c r="AF132">
        <f>R132 - sorted!V$158</f>
        <v>4.7283739837398375</v>
      </c>
      <c r="AG132">
        <f>S132 - sorted!W$158</f>
        <v>3.5286178861788624</v>
      </c>
      <c r="AH132">
        <f>T132 - sorted!X$158</f>
        <v>1.3022357723577236</v>
      </c>
    </row>
    <row r="133" spans="1:34" x14ac:dyDescent="0.3">
      <c r="A133">
        <f t="shared" si="6"/>
        <v>30.258136059949685</v>
      </c>
      <c r="B133">
        <f t="shared" si="6"/>
        <v>23.306027004711165</v>
      </c>
      <c r="C133">
        <f t="shared" si="6"/>
        <v>35.254508246770314</v>
      </c>
      <c r="D133">
        <f t="shared" si="6"/>
        <v>27.8418614824662</v>
      </c>
      <c r="E133">
        <f t="shared" si="6"/>
        <v>5.422938480027379</v>
      </c>
      <c r="F133" t="str">
        <v>Myles Turner</v>
      </c>
      <c r="G133">
        <v>0.34634146341463412</v>
      </c>
      <c r="H133">
        <v>-0.26065040650406507</v>
      </c>
      <c r="I133">
        <v>-0.3069918699186992</v>
      </c>
      <c r="J133">
        <v>-0.2946341463414634</v>
      </c>
      <c r="K133">
        <v>0.45691056910569117</v>
      </c>
      <c r="L133">
        <v>-1.0108943089430895</v>
      </c>
      <c r="M133">
        <v>-0.14000000000000001</v>
      </c>
      <c r="N133">
        <v>5.2915447154471549</v>
      </c>
      <c r="O133">
        <v>0.33430894308943093</v>
      </c>
      <c r="P133">
        <v>4.6765853658536596</v>
      </c>
      <c r="Q133">
        <v>4.081626016260163</v>
      </c>
      <c r="R133">
        <v>5.4268292682926838</v>
      </c>
      <c r="S133">
        <v>4.4159349593495936</v>
      </c>
      <c r="T133">
        <v>-0.87560975609756098</v>
      </c>
      <c r="U133" t="str">
        <v>_______</v>
      </c>
      <c r="V133">
        <v>30.245323387694871</v>
      </c>
      <c r="W133" t="str">
        <v xml:space="preserve"> C, PF</v>
      </c>
      <c r="AD133">
        <f>P133 - sorted!T$158</f>
        <v>6.7572357723577241</v>
      </c>
      <c r="AE133">
        <f>Q133 - sorted!U$158</f>
        <v>6.5072357723577241</v>
      </c>
      <c r="AF133">
        <f>R133 - sorted!V$158</f>
        <v>7.2612195121951224</v>
      </c>
      <c r="AG133">
        <f>S133 - sorted!W$158</f>
        <v>6.3083739837398376</v>
      </c>
      <c r="AH133">
        <f>T133 - sorted!X$158</f>
        <v>1.2310569105691056</v>
      </c>
    </row>
    <row r="134" spans="1:34" x14ac:dyDescent="0.3">
      <c r="A134">
        <f t="shared" si="6"/>
        <v>3.2422812011202895</v>
      </c>
      <c r="B134">
        <f t="shared" si="6"/>
        <v>4.4970362081080379</v>
      </c>
      <c r="C134">
        <f t="shared" si="6"/>
        <v>1.9397025463776749</v>
      </c>
      <c r="D134">
        <f t="shared" si="6"/>
        <v>2.7761844791391117</v>
      </c>
      <c r="E134">
        <f t="shared" si="6"/>
        <v>5.3745897351585583</v>
      </c>
      <c r="F134" t="str">
        <v>Will Barton</v>
      </c>
      <c r="G134">
        <v>-0.71975609756097558</v>
      </c>
      <c r="H134">
        <v>9.3170731707317073E-2</v>
      </c>
      <c r="I134">
        <v>7.4634146341463425E-2</v>
      </c>
      <c r="J134">
        <v>0.11000000000000004</v>
      </c>
      <c r="K134">
        <v>-0.47585365853658529</v>
      </c>
      <c r="L134">
        <v>0.17146341463414635</v>
      </c>
      <c r="M134">
        <v>-4.6829268292682913E-2</v>
      </c>
      <c r="N134">
        <v>-0.37682926829268293</v>
      </c>
      <c r="O134">
        <v>-9.3414634146341435E-2</v>
      </c>
      <c r="P134">
        <v>-1.3565853658536584</v>
      </c>
      <c r="Q134">
        <v>-1.17</v>
      </c>
      <c r="R134">
        <v>-1.4348780487804877</v>
      </c>
      <c r="S134">
        <v>-1.2634146341463413</v>
      </c>
      <c r="T134">
        <v>-0.88658536585365832</v>
      </c>
      <c r="U134" t="str">
        <v>_______</v>
      </c>
      <c r="V134">
        <v>-1.3712280563108972</v>
      </c>
      <c r="W134" t="str">
        <v>SF</v>
      </c>
      <c r="AD134">
        <f>P134 - sorted!T$158</f>
        <v>0.72406504065040611</v>
      </c>
      <c r="AE134">
        <f>Q134 - sorted!U$158</f>
        <v>1.2556097560975612</v>
      </c>
      <c r="AF134">
        <f>R134 - sorted!V$158</f>
        <v>0.39951219512195113</v>
      </c>
      <c r="AG134">
        <f>S134 - sorted!W$158</f>
        <v>0.62902439024390278</v>
      </c>
      <c r="AH134">
        <f>T134 - sorted!X$158</f>
        <v>1.2200813008130083</v>
      </c>
    </row>
    <row r="135" spans="1:34" x14ac:dyDescent="0.3">
      <c r="A135">
        <f t="shared" si="6"/>
        <v>0.70681438939759977</v>
      </c>
      <c r="B135">
        <f t="shared" si="6"/>
        <v>6.4813053896770754</v>
      </c>
      <c r="C135">
        <f t="shared" si="6"/>
        <v>1.2984638840678377</v>
      </c>
      <c r="D135">
        <f t="shared" si="6"/>
        <v>0.24220298868022405</v>
      </c>
      <c r="E135">
        <f t="shared" si="6"/>
        <v>4.8921767030229812</v>
      </c>
      <c r="F135" t="str">
        <v>Jalen Green</v>
      </c>
      <c r="G135">
        <v>-0.79975609756097554</v>
      </c>
      <c r="H135">
        <v>8.5243902439024383E-2</v>
      </c>
      <c r="I135">
        <v>0.67012195121951212</v>
      </c>
      <c r="J135">
        <v>0.48292682926829272</v>
      </c>
      <c r="K135">
        <v>-0.67987804878048785</v>
      </c>
      <c r="L135">
        <v>-0.27060975609756099</v>
      </c>
      <c r="M135">
        <v>0.73743902439024378</v>
      </c>
      <c r="N135">
        <v>-0.84146341463414631</v>
      </c>
      <c r="O135">
        <v>-1.2215853658536586</v>
      </c>
      <c r="P135">
        <v>-1.9228048780487805</v>
      </c>
      <c r="Q135">
        <v>-0.61597560975609766</v>
      </c>
      <c r="R135">
        <v>-1.5669512195121953</v>
      </c>
      <c r="S135">
        <v>-1.8375609756097564</v>
      </c>
      <c r="T135">
        <v>-0.99609756097560997</v>
      </c>
      <c r="U135" t="str">
        <v>_______</v>
      </c>
      <c r="V135">
        <v>1</v>
      </c>
      <c r="W135" t="str">
        <v xml:space="preserve"> SG</v>
      </c>
      <c r="AD135">
        <f>P135 - sorted!T$158</f>
        <v>0.15784552845528399</v>
      </c>
      <c r="AE135">
        <f>Q135 - sorted!U$158</f>
        <v>1.8096341463414634</v>
      </c>
      <c r="AF135">
        <f>R135 - sorted!V$158</f>
        <v>0.26743902439024358</v>
      </c>
      <c r="AG135">
        <f>S135 - sorted!W$158</f>
        <v>5.4878048780487632E-2</v>
      </c>
      <c r="AH135">
        <f>T135 - sorted!X$158</f>
        <v>1.1105691056910565</v>
      </c>
    </row>
    <row r="136" spans="1:34" x14ac:dyDescent="0.3">
      <c r="A136">
        <f t="shared" si="6"/>
        <v>13.751844833945414</v>
      </c>
      <c r="B136">
        <f t="shared" si="6"/>
        <v>7.5460174393369437</v>
      </c>
      <c r="C136">
        <f t="shared" si="6"/>
        <v>5.7192409838148404</v>
      </c>
      <c r="D136">
        <f t="shared" si="6"/>
        <v>6.3866236970656605</v>
      </c>
      <c r="E136">
        <f t="shared" si="6"/>
        <v>4.8191163774434278</v>
      </c>
      <c r="F136" t="str">
        <v>Mason Plumlee</v>
      </c>
      <c r="G136">
        <v>2.0235772357723576</v>
      </c>
      <c r="H136">
        <v>-1.4357723577235773</v>
      </c>
      <c r="I136">
        <v>-1.8707317073170733</v>
      </c>
      <c r="J136">
        <v>-0.70943089430894313</v>
      </c>
      <c r="K136">
        <v>1.4076422764227643</v>
      </c>
      <c r="L136">
        <v>0.21105691056910569</v>
      </c>
      <c r="M136">
        <v>-0.51235772357723586</v>
      </c>
      <c r="N136">
        <v>0.56731707317073166</v>
      </c>
      <c r="O136">
        <v>-0.12666666666666659</v>
      </c>
      <c r="P136">
        <v>0.99040650406504072</v>
      </c>
      <c r="Q136">
        <v>-0.31869918699187028</v>
      </c>
      <c r="R136">
        <v>-0.65642276422764256</v>
      </c>
      <c r="S136">
        <v>-0.44536585365853687</v>
      </c>
      <c r="T136">
        <v>-1.0126829268292685</v>
      </c>
      <c r="U136" t="str">
        <v>_______</v>
      </c>
      <c r="V136">
        <v>-1.949515456178522</v>
      </c>
      <c r="W136" t="str">
        <v xml:space="preserve"> C</v>
      </c>
      <c r="AD136">
        <f>P136 - sorted!T$158</f>
        <v>3.071056910569105</v>
      </c>
      <c r="AE136">
        <f>Q136 - sorted!U$158</f>
        <v>2.1069105691056906</v>
      </c>
      <c r="AF136">
        <f>R136 - sorted!V$158</f>
        <v>1.1779674796747963</v>
      </c>
      <c r="AG136">
        <f>S136 - sorted!W$158</f>
        <v>1.447073170731707</v>
      </c>
      <c r="AH136">
        <f>T136 - sorted!X$158</f>
        <v>1.0939837398373979</v>
      </c>
    </row>
    <row r="137" spans="1:34" x14ac:dyDescent="0.3">
      <c r="A137">
        <f t="shared" si="6"/>
        <v>-1.6489908713759682</v>
      </c>
      <c r="B137">
        <f t="shared" si="6"/>
        <v>1.7816055451508053</v>
      </c>
      <c r="C137">
        <f t="shared" si="6"/>
        <v>-0.39019046949416586</v>
      </c>
      <c r="D137">
        <f t="shared" si="6"/>
        <v>1.4349181507143989</v>
      </c>
      <c r="E137">
        <f t="shared" si="6"/>
        <v>4.8060443093863032</v>
      </c>
      <c r="F137" t="str">
        <v>Derrick Rose</v>
      </c>
      <c r="G137">
        <v>0.14829268292682929</v>
      </c>
      <c r="H137">
        <v>0.88158536585365843</v>
      </c>
      <c r="I137">
        <v>-0.98004065040650412</v>
      </c>
      <c r="J137">
        <v>-0.2702439024390243</v>
      </c>
      <c r="K137">
        <v>-1.2700813008130081</v>
      </c>
      <c r="L137">
        <v>0.34743902439024388</v>
      </c>
      <c r="M137">
        <v>-0.23345528455284548</v>
      </c>
      <c r="N137">
        <v>-0.55166666666666664</v>
      </c>
      <c r="O137">
        <v>0.36085365853658535</v>
      </c>
      <c r="P137">
        <v>-2.4489024390243901</v>
      </c>
      <c r="Q137">
        <v>-1.9281707317073171</v>
      </c>
      <c r="R137">
        <v>-1.9147560975609754</v>
      </c>
      <c r="S137">
        <v>-1.5673170731707318</v>
      </c>
      <c r="T137">
        <v>-1.015650406504065</v>
      </c>
      <c r="U137" t="str">
        <v>_______</v>
      </c>
      <c r="V137">
        <v>-0.77842104223317277</v>
      </c>
      <c r="W137" t="str">
        <v xml:space="preserve"> PG</v>
      </c>
      <c r="AD137">
        <f>P137 - sorted!T$158</f>
        <v>-0.36825203252032557</v>
      </c>
      <c r="AE137">
        <f>Q137 - sorted!U$158</f>
        <v>0.49743902439024401</v>
      </c>
      <c r="AF137">
        <f>R137 - sorted!V$158</f>
        <v>-8.0365853658536546E-2</v>
      </c>
      <c r="AG137">
        <f>S137 - sorted!W$158</f>
        <v>0.32512195121951226</v>
      </c>
      <c r="AH137">
        <f>T137 - sorted!X$158</f>
        <v>1.0910162601626014</v>
      </c>
    </row>
    <row r="138" spans="1:34" x14ac:dyDescent="0.3">
      <c r="A138">
        <f t="shared" si="6"/>
        <v>3.0653500688786028</v>
      </c>
      <c r="B138">
        <f t="shared" si="6"/>
        <v>0.14762997652879856</v>
      </c>
      <c r="C138">
        <f t="shared" si="6"/>
        <v>3.9074309130225084</v>
      </c>
      <c r="D138">
        <f t="shared" si="6"/>
        <v>1.8446897256370891</v>
      </c>
      <c r="E138">
        <f t="shared" si="6"/>
        <v>4.5777307919502004</v>
      </c>
      <c r="F138" t="str">
        <v>Jae Crowder</v>
      </c>
      <c r="G138">
        <v>-0.88162601626016257</v>
      </c>
      <c r="H138">
        <v>-7.8373983739837408E-2</v>
      </c>
      <c r="I138">
        <v>0.72910569105691059</v>
      </c>
      <c r="J138">
        <v>-0.6495934959349593</v>
      </c>
      <c r="K138">
        <v>-0.24341463414634146</v>
      </c>
      <c r="L138">
        <v>-0.44487804878048787</v>
      </c>
      <c r="M138">
        <v>-0.4086178861788618</v>
      </c>
      <c r="N138">
        <v>-0.40699186991869918</v>
      </c>
      <c r="O138">
        <v>0.90991869918699186</v>
      </c>
      <c r="P138">
        <v>-1.3960975609756097</v>
      </c>
      <c r="Q138">
        <v>-2.3843902439024394</v>
      </c>
      <c r="R138">
        <v>-1.0295934959349593</v>
      </c>
      <c r="S138">
        <v>-1.4744715447154475</v>
      </c>
      <c r="T138">
        <v>-1.0674796747967481</v>
      </c>
      <c r="U138" t="str">
        <v>_______</v>
      </c>
      <c r="V138">
        <v>-2.6869251283078479</v>
      </c>
      <c r="W138" t="str">
        <v xml:space="preserve"> PF, SF</v>
      </c>
      <c r="AD138">
        <f>P138 - sorted!T$158</f>
        <v>0.68455284552845486</v>
      </c>
      <c r="AE138">
        <f>Q138 - sorted!U$158</f>
        <v>4.1219512195121766E-2</v>
      </c>
      <c r="AF138">
        <f>R138 - sorted!V$158</f>
        <v>0.80479674796747958</v>
      </c>
      <c r="AG138">
        <f>S138 - sorted!W$158</f>
        <v>0.41796747967479653</v>
      </c>
      <c r="AH138">
        <f>T138 - sorted!X$158</f>
        <v>1.0391869918699184</v>
      </c>
    </row>
    <row r="139" spans="1:34" x14ac:dyDescent="0.3">
      <c r="A139">
        <f t="shared" si="6"/>
        <v>3.7330284568029919</v>
      </c>
      <c r="B139">
        <f t="shared" si="6"/>
        <v>0.19451050161979819</v>
      </c>
      <c r="C139">
        <f t="shared" si="6"/>
        <v>5.1932634414769803</v>
      </c>
      <c r="D139">
        <f t="shared" si="6"/>
        <v>2.7986106817946865</v>
      </c>
      <c r="E139">
        <f t="shared" si="6"/>
        <v>4.137399074793044</v>
      </c>
      <c r="F139" t="str">
        <v>Nicolas Batum</v>
      </c>
      <c r="G139">
        <v>0.15491869918699186</v>
      </c>
      <c r="H139">
        <v>-1.1341463414634148E-2</v>
      </c>
      <c r="I139">
        <v>-0.33979674796747972</v>
      </c>
      <c r="J139">
        <v>-1.0657723577235774</v>
      </c>
      <c r="K139">
        <v>-0.41260162601626016</v>
      </c>
      <c r="L139">
        <v>-0.49357723577235774</v>
      </c>
      <c r="M139">
        <v>-0.1122357723577236</v>
      </c>
      <c r="N139">
        <v>-9.0894308943089433E-2</v>
      </c>
      <c r="O139">
        <v>1.1129674796747968</v>
      </c>
      <c r="P139">
        <v>-1.2469918699186993</v>
      </c>
      <c r="Q139">
        <v>-2.3713008130081303</v>
      </c>
      <c r="R139">
        <v>-0.76475609756097573</v>
      </c>
      <c r="S139">
        <v>-1.2583333333333335</v>
      </c>
      <c r="T139">
        <v>-1.1674390243902442</v>
      </c>
      <c r="U139" t="str">
        <v>_______</v>
      </c>
      <c r="V139">
        <v>-1.8543936477222061</v>
      </c>
      <c r="W139" t="str">
        <v>SF, SG</v>
      </c>
      <c r="AD139">
        <f>P139 - sorted!T$158</f>
        <v>0.83365853658536526</v>
      </c>
      <c r="AE139">
        <f>Q139 - sorted!U$158</f>
        <v>5.4308943089430795E-2</v>
      </c>
      <c r="AF139">
        <f>R139 - sorted!V$158</f>
        <v>1.0696341463414631</v>
      </c>
      <c r="AG139">
        <f>S139 - sorted!W$158</f>
        <v>0.6341056910569105</v>
      </c>
      <c r="AH139">
        <f>T139 - sorted!X$158</f>
        <v>0.9392276422764223</v>
      </c>
    </row>
    <row r="140" spans="1:34" x14ac:dyDescent="0.3">
      <c r="A140">
        <f t="shared" si="6"/>
        <v>0.47527488300724308</v>
      </c>
      <c r="B140">
        <f t="shared" si="6"/>
        <v>-0.99235297832376212</v>
      </c>
      <c r="C140">
        <f t="shared" si="6"/>
        <v>1.9503602526764534</v>
      </c>
      <c r="D140">
        <f t="shared" si="6"/>
        <v>0</v>
      </c>
      <c r="E140">
        <f t="shared" si="6"/>
        <v>4.0449992512659634</v>
      </c>
      <c r="F140" t="str">
        <v>Josh Hart</v>
      </c>
      <c r="G140">
        <v>-0.22829268292682925</v>
      </c>
      <c r="H140">
        <v>8.2073170731707307E-2</v>
      </c>
      <c r="I140">
        <v>-0.63841463414634148</v>
      </c>
      <c r="J140">
        <v>-0.9309756097560975</v>
      </c>
      <c r="K140">
        <v>0.79231707317073163</v>
      </c>
      <c r="L140">
        <v>-0.45975609756097557</v>
      </c>
      <c r="M140">
        <v>-0.61560975609756097</v>
      </c>
      <c r="N140">
        <v>-0.7040243902439024</v>
      </c>
      <c r="O140">
        <v>0.81024390243902433</v>
      </c>
      <c r="P140">
        <v>-1.9745121951219515</v>
      </c>
      <c r="Q140">
        <v>-2.7026829268292683</v>
      </c>
      <c r="R140">
        <v>-1.4326829268292682</v>
      </c>
      <c r="S140">
        <v>-1.892439024390244</v>
      </c>
      <c r="T140">
        <v>-1.1884146341463415</v>
      </c>
      <c r="U140" t="str">
        <v>_______</v>
      </c>
      <c r="V140">
        <v>-3.2955279405663287</v>
      </c>
      <c r="W140" t="str">
        <v xml:space="preserve"> SG, SF</v>
      </c>
      <c r="AD140">
        <f>P140 - sorted!T$158</f>
        <v>0.10613821138211299</v>
      </c>
      <c r="AE140">
        <f>Q140 - sorted!U$158</f>
        <v>-0.27707317073170712</v>
      </c>
      <c r="AF140">
        <f>R140 - sorted!V$158</f>
        <v>0.40170731707317064</v>
      </c>
      <c r="AG140">
        <f>S140 - sorted!W$158</f>
        <v>0</v>
      </c>
      <c r="AH140">
        <f>T140 - sorted!X$158</f>
        <v>0.91825203252032495</v>
      </c>
    </row>
    <row r="141" spans="1:34" x14ac:dyDescent="0.3">
      <c r="A141">
        <f t="shared" si="6"/>
        <v>-1.7889703371103913</v>
      </c>
      <c r="B141">
        <f t="shared" si="6"/>
        <v>2.682090165299349</v>
      </c>
      <c r="C141">
        <f t="shared" si="6"/>
        <v>3.521385107088979</v>
      </c>
      <c r="D141">
        <f t="shared" si="6"/>
        <v>1.8497131950319394</v>
      </c>
      <c r="E141">
        <f t="shared" si="6"/>
        <v>3.9882342434014584</v>
      </c>
      <c r="F141" t="str">
        <v>Terrence Ross</v>
      </c>
      <c r="G141">
        <v>-1.2678048780487805</v>
      </c>
      <c r="H141">
        <v>1.0068292682926832</v>
      </c>
      <c r="I141">
        <v>6.0162601626016221E-3</v>
      </c>
      <c r="J141">
        <v>4.504065040650404E-2</v>
      </c>
      <c r="K141">
        <v>-0.81804878048780494</v>
      </c>
      <c r="L141">
        <v>-0.36422764227642279</v>
      </c>
      <c r="M141">
        <v>-1.2520325203252025E-2</v>
      </c>
      <c r="N141">
        <v>-0.27203252032520331</v>
      </c>
      <c r="O141">
        <v>0.20341463414634151</v>
      </c>
      <c r="P141">
        <v>-2.4801626016260165</v>
      </c>
      <c r="Q141">
        <v>-1.6767479674796748</v>
      </c>
      <c r="R141">
        <v>-1.1091056910569104</v>
      </c>
      <c r="S141">
        <v>-1.4733333333333334</v>
      </c>
      <c r="T141">
        <v>-1.20130081300813</v>
      </c>
      <c r="U141" t="str">
        <v>_______</v>
      </c>
      <c r="V141">
        <v>-1.8562519769199421</v>
      </c>
      <c r="W141" t="str">
        <v>SG,SF</v>
      </c>
      <c r="AD141">
        <f>P141 - sorted!T$158</f>
        <v>-0.39951219512195202</v>
      </c>
      <c r="AE141">
        <f>Q141 - sorted!U$158</f>
        <v>0.74886178861788633</v>
      </c>
      <c r="AF141">
        <f>R141 - sorted!V$158</f>
        <v>0.72528455284552851</v>
      </c>
      <c r="AG141">
        <f>S141 - sorted!W$158</f>
        <v>0.41910569105691065</v>
      </c>
      <c r="AH141">
        <f>T141 - sorted!X$158</f>
        <v>0.9053658536585365</v>
      </c>
    </row>
    <row r="142" spans="1:34" x14ac:dyDescent="0.3">
      <c r="A142">
        <f t="shared" si="6"/>
        <v>-0.50112284677095154</v>
      </c>
      <c r="B142">
        <f t="shared" si="6"/>
        <v>-1.0063297808353628</v>
      </c>
      <c r="C142">
        <f t="shared" si="6"/>
        <v>1.6258923053580874</v>
      </c>
      <c r="D142">
        <f t="shared" si="6"/>
        <v>-0.43811829507933747</v>
      </c>
      <c r="E142">
        <f t="shared" si="6"/>
        <v>3.9160692649491069</v>
      </c>
      <c r="F142" t="str">
        <v>Desmond Bane</v>
      </c>
      <c r="G142">
        <v>2.8780487804878047E-2</v>
      </c>
      <c r="H142">
        <v>0.20085365853658535</v>
      </c>
      <c r="I142">
        <v>0.21731707317073168</v>
      </c>
      <c r="J142">
        <v>-0.56719512195121946</v>
      </c>
      <c r="K142">
        <v>-0.66060975609756101</v>
      </c>
      <c r="L142">
        <v>-0.49219512195121951</v>
      </c>
      <c r="M142">
        <v>-0.65951219512195114</v>
      </c>
      <c r="N142">
        <v>-0.77402439024390235</v>
      </c>
      <c r="O142">
        <v>0.71487804878048777</v>
      </c>
      <c r="P142">
        <v>-2.1925609756097559</v>
      </c>
      <c r="Q142">
        <v>-2.7065853658536581</v>
      </c>
      <c r="R142">
        <v>-1.4995121951219512</v>
      </c>
      <c r="S142">
        <v>-1.9917073170731703</v>
      </c>
      <c r="T142">
        <v>-1.2176829268292682</v>
      </c>
      <c r="U142" t="str">
        <v>_______</v>
      </c>
      <c r="V142">
        <v>-6.6711829282534305</v>
      </c>
      <c r="W142" t="str">
        <v xml:space="preserve"> SG</v>
      </c>
      <c r="AD142">
        <f>P142 - sorted!T$158</f>
        <v>-0.11191056910569142</v>
      </c>
      <c r="AE142">
        <f>Q142 - sorted!U$158</f>
        <v>-0.28097560975609692</v>
      </c>
      <c r="AF142">
        <f>R142 - sorted!V$158</f>
        <v>0.33487804878048766</v>
      </c>
      <c r="AG142">
        <f>S142 - sorted!W$158</f>
        <v>-9.9268292682926251E-2</v>
      </c>
      <c r="AH142">
        <f>T142 - sorted!X$158</f>
        <v>0.88898373983739831</v>
      </c>
    </row>
    <row r="143" spans="1:34" x14ac:dyDescent="0.3">
      <c r="A143">
        <f t="shared" si="6"/>
        <v>-0.67641572778817782</v>
      </c>
      <c r="B143">
        <f t="shared" si="6"/>
        <v>2.3847919285421426</v>
      </c>
      <c r="C143">
        <f t="shared" si="6"/>
        <v>-1.0622180611115828</v>
      </c>
      <c r="D143">
        <f t="shared" si="6"/>
        <v>-7.858141410513772E-2</v>
      </c>
      <c r="E143">
        <f t="shared" si="6"/>
        <v>3.7823044041453668</v>
      </c>
      <c r="F143" t="str">
        <v>Tyler Herro</v>
      </c>
      <c r="G143">
        <v>-0.45341463414634142</v>
      </c>
      <c r="H143">
        <v>0.32146341463414635</v>
      </c>
      <c r="I143">
        <v>0.11268292682926828</v>
      </c>
      <c r="J143">
        <v>2.4390243902439046E-2</v>
      </c>
      <c r="K143">
        <v>-0.20951219512195118</v>
      </c>
      <c r="L143">
        <v>0.14292682926829267</v>
      </c>
      <c r="M143">
        <v>-1.0360975609756098</v>
      </c>
      <c r="N143">
        <v>-0.66219512195121943</v>
      </c>
      <c r="O143">
        <v>-0.15048780487804875</v>
      </c>
      <c r="P143">
        <v>-2.2317073170731705</v>
      </c>
      <c r="Q143">
        <v>-1.7597560975609754</v>
      </c>
      <c r="R143">
        <v>-2.0531707317073167</v>
      </c>
      <c r="S143">
        <v>-1.9102439024390241</v>
      </c>
      <c r="T143">
        <v>-1.2480487804878047</v>
      </c>
      <c r="U143" t="str">
        <v>_______</v>
      </c>
      <c r="V143">
        <v>-5.0386407280425214</v>
      </c>
      <c r="W143" t="str">
        <v xml:space="preserve"> SG, PG</v>
      </c>
      <c r="AD143">
        <f>P143 - sorted!T$158</f>
        <v>-0.15105691056910597</v>
      </c>
      <c r="AE143">
        <f>Q143 - sorted!U$158</f>
        <v>0.66585365853658574</v>
      </c>
      <c r="AF143">
        <f>R143 - sorted!V$158</f>
        <v>-0.2187804878048778</v>
      </c>
      <c r="AG143">
        <f>S143 - sorted!W$158</f>
        <v>-1.780487804878006E-2</v>
      </c>
      <c r="AH143">
        <f>T143 - sorted!X$158</f>
        <v>0.85861788617886181</v>
      </c>
    </row>
    <row r="144" spans="1:34" x14ac:dyDescent="0.3">
      <c r="A144">
        <f t="shared" si="6"/>
        <v>0.41283930856393397</v>
      </c>
      <c r="B144">
        <f t="shared" si="6"/>
        <v>-1.1778367949881523</v>
      </c>
      <c r="C144">
        <f t="shared" si="6"/>
        <v>-1.310108415023914</v>
      </c>
      <c r="D144">
        <f t="shared" si="6"/>
        <v>-1.4442474510191201</v>
      </c>
      <c r="E144">
        <f t="shared" si="6"/>
        <v>3.6802348316445199</v>
      </c>
      <c r="F144" t="str">
        <v>Donte DiVincenzo</v>
      </c>
      <c r="G144">
        <v>-0.60504065040650401</v>
      </c>
      <c r="H144">
        <v>-0.23121951219512193</v>
      </c>
      <c r="I144">
        <v>-1.609756097560977E-2</v>
      </c>
      <c r="J144">
        <v>-0.82</v>
      </c>
      <c r="K144">
        <v>-9.3495934959349603E-2</v>
      </c>
      <c r="L144">
        <v>-0.11544715447154469</v>
      </c>
      <c r="M144">
        <v>7.5284552845528374E-2</v>
      </c>
      <c r="N144">
        <v>-0.94845528455284556</v>
      </c>
      <c r="O144">
        <v>0.53479674796747967</v>
      </c>
      <c r="P144">
        <v>-1.9884552845528454</v>
      </c>
      <c r="Q144">
        <v>-2.7544715447154475</v>
      </c>
      <c r="R144">
        <v>-2.104227642276423</v>
      </c>
      <c r="S144">
        <v>-2.219674796747968</v>
      </c>
      <c r="T144">
        <v>-1.2712195121951222</v>
      </c>
      <c r="U144" t="str">
        <v>_______</v>
      </c>
      <c r="V144">
        <v>1</v>
      </c>
      <c r="W144" t="str">
        <v xml:space="preserve"> SG, PG</v>
      </c>
      <c r="AD144">
        <f>P144 - sorted!T$158</f>
        <v>9.219512195121915E-2</v>
      </c>
      <c r="AE144">
        <f>Q144 - sorted!U$158</f>
        <v>-0.3288617886178864</v>
      </c>
      <c r="AF144">
        <f>R144 - sorted!V$158</f>
        <v>-0.26983739837398413</v>
      </c>
      <c r="AG144">
        <f>S144 - sorted!W$158</f>
        <v>-0.32723577235772394</v>
      </c>
      <c r="AH144">
        <f>T144 - sorted!X$158</f>
        <v>0.83544715447154427</v>
      </c>
    </row>
    <row r="145" spans="1:34" x14ac:dyDescent="0.3">
      <c r="A145">
        <f t="shared" si="6"/>
        <v>12.752147531197117</v>
      </c>
      <c r="B145">
        <f t="shared" si="6"/>
        <v>5.8664716708594034</v>
      </c>
      <c r="C145">
        <f t="shared" si="6"/>
        <v>12.240178319215572</v>
      </c>
      <c r="D145">
        <f t="shared" si="6"/>
        <v>8.6152500121662179</v>
      </c>
      <c r="E145">
        <f t="shared" si="6"/>
        <v>3.6727139157760353</v>
      </c>
      <c r="F145" t="str">
        <v>Khem Birch</v>
      </c>
      <c r="G145">
        <v>0.6179674796747967</v>
      </c>
      <c r="H145">
        <v>-0.70756097560975617</v>
      </c>
      <c r="I145">
        <v>-1.5566666666666666</v>
      </c>
      <c r="J145">
        <v>-0.65837398373983735</v>
      </c>
      <c r="K145">
        <v>0.96959349593495925</v>
      </c>
      <c r="L145">
        <v>-0.62707317073170743</v>
      </c>
      <c r="M145">
        <v>-0.15804878048780488</v>
      </c>
      <c r="N145">
        <v>1.332520325203252</v>
      </c>
      <c r="O145">
        <v>0.84723577235772352</v>
      </c>
      <c r="P145">
        <v>0.76715447154471517</v>
      </c>
      <c r="Q145">
        <v>-0.78764227642276463</v>
      </c>
      <c r="R145">
        <v>0.68666666666666631</v>
      </c>
      <c r="S145">
        <v>5.9593495934958884E-2</v>
      </c>
      <c r="T145">
        <v>-1.2729268292682931</v>
      </c>
      <c r="U145" t="str">
        <v>_______</v>
      </c>
      <c r="V145">
        <v>1.3946686435521793</v>
      </c>
      <c r="W145" t="str">
        <v xml:space="preserve"> C</v>
      </c>
      <c r="AD145">
        <f>P145 - sorted!T$158</f>
        <v>2.8478048780487795</v>
      </c>
      <c r="AE145">
        <f>Q145 - sorted!U$158</f>
        <v>1.6379674796747965</v>
      </c>
      <c r="AF145">
        <f>R145 - sorted!V$158</f>
        <v>2.5210569105691052</v>
      </c>
      <c r="AG145">
        <f>S145 - sorted!W$158</f>
        <v>1.9520325203252029</v>
      </c>
      <c r="AH145">
        <f>T145 - sorted!X$158</f>
        <v>0.83373983739837332</v>
      </c>
    </row>
    <row r="146" spans="1:34" x14ac:dyDescent="0.3">
      <c r="A146">
        <f t="shared" si="6"/>
        <v>10.542328657314323</v>
      </c>
      <c r="B146">
        <f t="shared" si="6"/>
        <v>2.9185310744539539</v>
      </c>
      <c r="C146">
        <f t="shared" si="6"/>
        <v>8.6497154861159942</v>
      </c>
      <c r="D146">
        <f t="shared" si="6"/>
        <v>3.9724878335981768</v>
      </c>
      <c r="E146">
        <f t="shared" si="6"/>
        <v>3.448160856274177</v>
      </c>
      <c r="F146" t="str">
        <v>Montrezl Harrell</v>
      </c>
      <c r="G146">
        <v>2.3536585365853657</v>
      </c>
      <c r="H146">
        <v>-1.2660162601626017</v>
      </c>
      <c r="I146">
        <v>-1.8707317073170733</v>
      </c>
      <c r="J146">
        <v>-0.16243902439024388</v>
      </c>
      <c r="K146">
        <v>0.51170731707317074</v>
      </c>
      <c r="L146">
        <v>-0.93951219512195117</v>
      </c>
      <c r="M146">
        <v>-0.56894308943089433</v>
      </c>
      <c r="N146">
        <v>0.33154471544715447</v>
      </c>
      <c r="O146">
        <v>0.61837398373983743</v>
      </c>
      <c r="P146">
        <v>0.27365853658536565</v>
      </c>
      <c r="Q146">
        <v>-1.6107317073170733</v>
      </c>
      <c r="R146">
        <v>-5.2845528455284785E-2</v>
      </c>
      <c r="S146">
        <v>-0.99235772357723584</v>
      </c>
      <c r="T146">
        <v>-1.3239024390243903</v>
      </c>
      <c r="U146" t="str">
        <v>_______</v>
      </c>
      <c r="V146">
        <v>-5.5720674804883199</v>
      </c>
      <c r="W146" t="str">
        <v xml:space="preserve"> C, PF</v>
      </c>
      <c r="AD146">
        <f>P146 - sorted!T$158</f>
        <v>2.3543089430894302</v>
      </c>
      <c r="AE146">
        <f>Q146 - sorted!U$158</f>
        <v>0.81487804878048786</v>
      </c>
      <c r="AF146">
        <f>R146 - sorted!V$158</f>
        <v>1.7815447154471542</v>
      </c>
      <c r="AG146">
        <f>S146 - sorted!W$158</f>
        <v>0.90008130081300819</v>
      </c>
      <c r="AH146">
        <f>T146 - sorted!X$158</f>
        <v>0.78276422764227616</v>
      </c>
    </row>
    <row r="147" spans="1:34" x14ac:dyDescent="0.3">
      <c r="A147">
        <f t="shared" si="6"/>
        <v>8.524003148779526</v>
      </c>
      <c r="B147">
        <f t="shared" si="6"/>
        <v>4.088214734643671</v>
      </c>
      <c r="C147">
        <f t="shared" si="6"/>
        <v>-0.27710036376823849</v>
      </c>
      <c r="D147">
        <f t="shared" si="6"/>
        <v>2.0624930058280477</v>
      </c>
      <c r="E147">
        <f t="shared" si="6"/>
        <v>3.4470864397215366</v>
      </c>
      <c r="F147" t="str">
        <v>Thaddeus Young</v>
      </c>
      <c r="G147">
        <v>1.5917073170731706</v>
      </c>
      <c r="H147">
        <v>-1.2480487804878049</v>
      </c>
      <c r="I147">
        <v>-1.6756097560975609</v>
      </c>
      <c r="J147">
        <v>-0.53682926829268285</v>
      </c>
      <c r="K147">
        <v>0.11390243902439029</v>
      </c>
      <c r="L147">
        <v>0.46634146341463412</v>
      </c>
      <c r="M147">
        <v>0.10536585365853657</v>
      </c>
      <c r="N147">
        <v>-0.10097560975609754</v>
      </c>
      <c r="O147">
        <v>-0.14097560975609758</v>
      </c>
      <c r="P147">
        <v>-0.1770731707317077</v>
      </c>
      <c r="Q147">
        <v>-1.2841463414634147</v>
      </c>
      <c r="R147">
        <v>-1.891463414634146</v>
      </c>
      <c r="S147">
        <v>-1.4251219512195124</v>
      </c>
      <c r="T147">
        <v>-1.3241463414634147</v>
      </c>
      <c r="U147" t="str">
        <v>_______</v>
      </c>
      <c r="V147">
        <v>-2.0569515302754109</v>
      </c>
      <c r="W147" t="str">
        <v xml:space="preserve"> PF, SF, C</v>
      </c>
      <c r="AD147">
        <f>P147 - sorted!T$158</f>
        <v>1.9035772357723568</v>
      </c>
      <c r="AE147">
        <f>Q147 - sorted!U$158</f>
        <v>1.1414634146341465</v>
      </c>
      <c r="AF147">
        <f>R147 - sorted!V$158</f>
        <v>-5.7073170731707146E-2</v>
      </c>
      <c r="AG147">
        <f>S147 - sorted!W$158</f>
        <v>0.46731707317073168</v>
      </c>
      <c r="AH147">
        <f>T147 - sorted!X$158</f>
        <v>0.78252032520325177</v>
      </c>
    </row>
    <row r="148" spans="1:34" x14ac:dyDescent="0.3">
      <c r="A148">
        <f t="shared" si="6"/>
        <v>-0.33565947310048672</v>
      </c>
      <c r="B148">
        <f t="shared" si="6"/>
        <v>-2.2485181040540176</v>
      </c>
      <c r="C148">
        <f t="shared" si="6"/>
        <v>-1.2931350309184502</v>
      </c>
      <c r="D148">
        <f t="shared" si="6"/>
        <v>-0.16254511684761672</v>
      </c>
      <c r="E148">
        <f t="shared" si="6"/>
        <v>3.4051841941685588</v>
      </c>
      <c r="F148" t="str">
        <v>Monte Morris</v>
      </c>
      <c r="G148">
        <v>0.31707317073170732</v>
      </c>
      <c r="H148">
        <v>0.22634146341463413</v>
      </c>
      <c r="I148">
        <v>-0.67682926829268286</v>
      </c>
      <c r="J148">
        <v>-0.57487804878048776</v>
      </c>
      <c r="K148">
        <v>-1.3129268292682925</v>
      </c>
      <c r="L148">
        <v>0.17146341463414635</v>
      </c>
      <c r="M148">
        <v>-0.60804878048780486</v>
      </c>
      <c r="N148">
        <v>-0.59560975609756095</v>
      </c>
      <c r="O148">
        <v>1.1241463414634145</v>
      </c>
      <c r="P148">
        <v>-2.1556097560975611</v>
      </c>
      <c r="Q148">
        <v>-3.0534146341463413</v>
      </c>
      <c r="R148">
        <v>-2.100731707317073</v>
      </c>
      <c r="S148">
        <v>-1.9292682926829268</v>
      </c>
      <c r="T148">
        <v>-1.3336585365853657</v>
      </c>
      <c r="U148" t="str">
        <v>_______</v>
      </c>
      <c r="V148">
        <v>-5.0488615386300699</v>
      </c>
      <c r="W148" t="str">
        <v xml:space="preserve"> PG</v>
      </c>
      <c r="AD148">
        <f>P148 - sorted!T$158</f>
        <v>-7.4959349593496594E-2</v>
      </c>
      <c r="AE148">
        <f>Q148 - sorted!U$158</f>
        <v>-0.62780487804878016</v>
      </c>
      <c r="AF148">
        <f>R148 - sorted!V$158</f>
        <v>-0.26634146341463416</v>
      </c>
      <c r="AG148">
        <f>S148 - sorted!W$158</f>
        <v>-3.6829268292682737E-2</v>
      </c>
      <c r="AH148">
        <f>T148 - sorted!X$158</f>
        <v>0.77300813008130076</v>
      </c>
    </row>
    <row r="149" spans="1:34" x14ac:dyDescent="0.3">
      <c r="A149">
        <f t="shared" si="6"/>
        <v>-3.1308801178571426E-2</v>
      </c>
      <c r="B149">
        <f t="shared" si="6"/>
        <v>-1.6169413405609878</v>
      </c>
      <c r="C149">
        <f t="shared" si="6"/>
        <v>3.8434846752298406</v>
      </c>
      <c r="D149">
        <f t="shared" si="6"/>
        <v>1.1841035002147275E-2</v>
      </c>
      <c r="E149">
        <f t="shared" si="6"/>
        <v>3.2590635430094554</v>
      </c>
      <c r="F149" t="str">
        <v>Klay Thompson</v>
      </c>
      <c r="G149">
        <v>-2.0365853658536597E-2</v>
      </c>
      <c r="H149">
        <v>0.19788617886178861</v>
      </c>
      <c r="I149">
        <v>0.49556910569105705</v>
      </c>
      <c r="J149">
        <v>-5.0975609756097384E-2</v>
      </c>
      <c r="K149">
        <v>-1.3048373983739836</v>
      </c>
      <c r="L149">
        <v>-0.84699186991869913</v>
      </c>
      <c r="M149">
        <v>-0.82443089430894312</v>
      </c>
      <c r="N149">
        <v>-0.52292682926829259</v>
      </c>
      <c r="O149">
        <v>0.9873170731707317</v>
      </c>
      <c r="P149">
        <v>-2.087642276422764</v>
      </c>
      <c r="Q149">
        <v>-2.8770731707317068</v>
      </c>
      <c r="R149">
        <v>-1.0427642276422757</v>
      </c>
      <c r="S149">
        <v>-1.8897560975609751</v>
      </c>
      <c r="T149">
        <v>-1.3668292682926824</v>
      </c>
      <c r="U149" t="str">
        <v>_______</v>
      </c>
      <c r="V149">
        <v>-11.515249591714769</v>
      </c>
      <c r="W149" t="str">
        <v xml:space="preserve"> SG</v>
      </c>
      <c r="AD149">
        <f>P149 - sorted!T$158</f>
        <v>-6.9918699186994893E-3</v>
      </c>
      <c r="AE149">
        <f>Q149 - sorted!U$158</f>
        <v>-0.45146341463414563</v>
      </c>
      <c r="AF149">
        <f>R149 - sorted!V$158</f>
        <v>0.79162601626016316</v>
      </c>
      <c r="AG149">
        <f>S149 - sorted!W$158</f>
        <v>2.6829268292689612E-3</v>
      </c>
      <c r="AH149">
        <f>T149 - sorted!X$158</f>
        <v>0.7398373983739841</v>
      </c>
    </row>
    <row r="150" spans="1:34" x14ac:dyDescent="0.3">
      <c r="A150">
        <f t="shared" si="6"/>
        <v>9.588866444678569</v>
      </c>
      <c r="B150">
        <f t="shared" si="6"/>
        <v>1.6012174377354391</v>
      </c>
      <c r="C150">
        <f t="shared" si="6"/>
        <v>8.9595784285064042</v>
      </c>
      <c r="D150">
        <f t="shared" si="6"/>
        <v>5.2111318586709707</v>
      </c>
      <c r="E150">
        <f t="shared" si="6"/>
        <v>3.2375752119566439</v>
      </c>
      <c r="F150" t="str">
        <v>Brandon Clarke</v>
      </c>
      <c r="G150">
        <v>0.85926829268292682</v>
      </c>
      <c r="H150">
        <v>-0.77243902439024392</v>
      </c>
      <c r="I150">
        <v>-1.5519512195121949</v>
      </c>
      <c r="J150">
        <v>-0.64146341463414625</v>
      </c>
      <c r="K150">
        <v>8.5365853658536606E-2</v>
      </c>
      <c r="L150">
        <v>-0.72268292682926827</v>
      </c>
      <c r="M150">
        <v>0.10536585365853657</v>
      </c>
      <c r="N150">
        <v>0.65999999999999992</v>
      </c>
      <c r="O150">
        <v>1.2668292682926827</v>
      </c>
      <c r="P150">
        <v>6.0731707317072892E-2</v>
      </c>
      <c r="Q150">
        <v>-1.9785365853658534</v>
      </c>
      <c r="R150">
        <v>1.0975609756097349E-2</v>
      </c>
      <c r="S150">
        <v>-0.7117073170731707</v>
      </c>
      <c r="T150">
        <v>-1.3717073170731706</v>
      </c>
      <c r="U150" t="str">
        <v>_______</v>
      </c>
      <c r="V150">
        <v>-3.7134096939369776</v>
      </c>
      <c r="W150" t="str">
        <v xml:space="preserve"> PF, C</v>
      </c>
      <c r="AD150">
        <f>P150 - sorted!T$158</f>
        <v>2.1413821138211375</v>
      </c>
      <c r="AE150">
        <f>Q150 - sorted!U$158</f>
        <v>0.44707317073170771</v>
      </c>
      <c r="AF150">
        <f>R150 - sorted!V$158</f>
        <v>1.8453658536585362</v>
      </c>
      <c r="AG150">
        <f>S150 - sorted!W$158</f>
        <v>1.1807317073170733</v>
      </c>
      <c r="AH150">
        <f>T150 - sorted!X$158</f>
        <v>0.73495934959349585</v>
      </c>
    </row>
    <row r="151" spans="1:34" x14ac:dyDescent="0.3">
      <c r="A151">
        <f t="shared" si="6"/>
        <v>11.32250029598497</v>
      </c>
      <c r="B151">
        <f t="shared" si="6"/>
        <v>4.6536928695922484</v>
      </c>
      <c r="C151">
        <f t="shared" si="6"/>
        <v>13.931201051955082</v>
      </c>
      <c r="D151">
        <f t="shared" si="6"/>
        <v>8.914146441159744</v>
      </c>
      <c r="E151">
        <f t="shared" si="6"/>
        <v>3.2039101599739102</v>
      </c>
      <c r="F151" t="str">
        <v>Matisse Thybulle</v>
      </c>
      <c r="G151">
        <v>-0.18504065040650408</v>
      </c>
      <c r="H151">
        <v>-0.3205691056910569</v>
      </c>
      <c r="I151">
        <v>-0.8504065040650407</v>
      </c>
      <c r="J151">
        <v>-1.2291869918699188</v>
      </c>
      <c r="K151">
        <v>-1.2265853658536585</v>
      </c>
      <c r="L151">
        <v>-0.90764227642276429</v>
      </c>
      <c r="M151">
        <v>2.0865040650406503</v>
      </c>
      <c r="N151">
        <v>1.5066666666666666</v>
      </c>
      <c r="O151">
        <v>1.2535772357723576</v>
      </c>
      <c r="P151">
        <v>0.44788617886178828</v>
      </c>
      <c r="Q151">
        <v>-1.1262601626016255</v>
      </c>
      <c r="R151">
        <v>1.0349593495934952</v>
      </c>
      <c r="S151">
        <v>0.12731707317073204</v>
      </c>
      <c r="T151">
        <v>-1.3793495934959346</v>
      </c>
      <c r="U151" t="str">
        <v>_______</v>
      </c>
      <c r="V151">
        <v>1.8431802125548695</v>
      </c>
      <c r="W151" t="str">
        <v xml:space="preserve"> SF, SG</v>
      </c>
      <c r="AD151">
        <f>P151 - sorted!T$158</f>
        <v>2.5285365853658526</v>
      </c>
      <c r="AE151">
        <f>Q151 - sorted!U$158</f>
        <v>1.2993495934959356</v>
      </c>
      <c r="AF151">
        <f>R151 - sorted!V$158</f>
        <v>2.8693495934959339</v>
      </c>
      <c r="AG151">
        <f>S151 - sorted!W$158</f>
        <v>2.0197560975609763</v>
      </c>
      <c r="AH151">
        <f>T151 - sorted!X$158</f>
        <v>0.72731707317073191</v>
      </c>
    </row>
    <row r="152" spans="1:34" x14ac:dyDescent="0.3">
      <c r="A152">
        <f t="shared" si="6"/>
        <v>3.2885162912328298</v>
      </c>
      <c r="B152">
        <f t="shared" si="6"/>
        <v>-0.3709676333287773</v>
      </c>
      <c r="C152">
        <f t="shared" si="6"/>
        <v>5.0332004820638456</v>
      </c>
      <c r="D152">
        <f t="shared" si="6"/>
        <v>1.8432544486671334</v>
      </c>
      <c r="E152">
        <f t="shared" si="6"/>
        <v>3.0463290655866375</v>
      </c>
      <c r="F152" t="str">
        <v>Justin Holiday</v>
      </c>
      <c r="G152">
        <v>-0.68439024390243897</v>
      </c>
      <c r="H152">
        <v>-0.12853658536585366</v>
      </c>
      <c r="I152">
        <v>0.47365853658536589</v>
      </c>
      <c r="J152">
        <v>-0.66804878048780492</v>
      </c>
      <c r="K152">
        <v>-0.78479674796747967</v>
      </c>
      <c r="L152">
        <v>-0.67707317073170736</v>
      </c>
      <c r="M152">
        <v>-3.2520325203251599E-4</v>
      </c>
      <c r="N152">
        <v>-5.9674796747967475E-2</v>
      </c>
      <c r="O152">
        <v>1.0543902439024391</v>
      </c>
      <c r="P152">
        <v>-1.3462601626016257</v>
      </c>
      <c r="Q152">
        <v>-2.5291869918699188</v>
      </c>
      <c r="R152">
        <v>-0.79772357723577214</v>
      </c>
      <c r="S152">
        <v>-1.4747967479674797</v>
      </c>
      <c r="T152">
        <v>-1.4151219512195123</v>
      </c>
      <c r="U152" t="str">
        <v>_______</v>
      </c>
      <c r="V152">
        <v>-6.4704833748979622</v>
      </c>
      <c r="W152" t="str">
        <v xml:space="preserve"> SG, SF</v>
      </c>
      <c r="AD152">
        <f>P152 - sorted!T$158</f>
        <v>0.73439024390243879</v>
      </c>
      <c r="AE152">
        <f>Q152 - sorted!U$158</f>
        <v>-0.10357723577235767</v>
      </c>
      <c r="AF152">
        <f>R152 - sorted!V$158</f>
        <v>1.0366666666666666</v>
      </c>
      <c r="AG152">
        <f>S152 - sorted!W$158</f>
        <v>0.4176422764227643</v>
      </c>
      <c r="AH152">
        <f>T152 - sorted!X$158</f>
        <v>0.69154471544715412</v>
      </c>
    </row>
    <row r="153" spans="1:34" x14ac:dyDescent="0.3">
      <c r="A153">
        <f t="shared" si="6"/>
        <v>-0.54317129486542615</v>
      </c>
      <c r="B153">
        <f t="shared" si="6"/>
        <v>-2.5324219050709402</v>
      </c>
      <c r="C153">
        <f t="shared" si="6"/>
        <v>2.0908840838751619</v>
      </c>
      <c r="D153">
        <f t="shared" si="6"/>
        <v>-0.94979453486896903</v>
      </c>
      <c r="E153">
        <f t="shared" si="6"/>
        <v>2.4647115717572592</v>
      </c>
      <c r="F153" t="str">
        <v>Cameron Johnson</v>
      </c>
      <c r="G153">
        <v>-0.61300813008130084</v>
      </c>
      <c r="H153">
        <v>9.4308943089430899E-2</v>
      </c>
      <c r="I153">
        <v>0.47967479674796754</v>
      </c>
      <c r="J153">
        <v>-0.53447154471544711</v>
      </c>
      <c r="K153">
        <v>-0.58878048780487802</v>
      </c>
      <c r="L153">
        <v>-0.7039024390243902</v>
      </c>
      <c r="M153">
        <v>-0.70601626016260166</v>
      </c>
      <c r="N153">
        <v>-0.56048780487804872</v>
      </c>
      <c r="O153">
        <v>1.0250406504065042</v>
      </c>
      <c r="P153">
        <v>-2.2019512195121949</v>
      </c>
      <c r="Q153">
        <v>-3.1326829268292684</v>
      </c>
      <c r="R153">
        <v>-1.4037398373983738</v>
      </c>
      <c r="S153">
        <v>-2.107642276422764</v>
      </c>
      <c r="T153">
        <v>-1.5471544715447154</v>
      </c>
      <c r="U153" t="str">
        <v>_______</v>
      </c>
      <c r="V153">
        <v>-7.2454066503537984</v>
      </c>
      <c r="W153" t="str">
        <v xml:space="preserve"> SF</v>
      </c>
      <c r="AD153">
        <f>P153 - sorted!T$158</f>
        <v>-0.12130081300813034</v>
      </c>
      <c r="AE153">
        <f>Q153 - sorted!U$158</f>
        <v>-0.70707317073170728</v>
      </c>
      <c r="AF153">
        <f>R153 - sorted!V$158</f>
        <v>0.43065040650406505</v>
      </c>
      <c r="AG153">
        <f>S153 - sorted!W$158</f>
        <v>-0.21520325203252</v>
      </c>
      <c r="AH153">
        <f>T153 - sorted!X$158</f>
        <v>0.55951219512195105</v>
      </c>
    </row>
    <row r="154" spans="1:34" x14ac:dyDescent="0.3">
      <c r="A154">
        <f t="shared" si="6"/>
        <v>8.4224315728630046</v>
      </c>
      <c r="B154">
        <f t="shared" si="6"/>
        <v>4.1869259023818612</v>
      </c>
      <c r="C154">
        <f t="shared" si="6"/>
        <v>6.3271249727081296</v>
      </c>
      <c r="D154">
        <f t="shared" si="6"/>
        <v>3.812813270690472</v>
      </c>
      <c r="E154">
        <f t="shared" si="6"/>
        <v>2.1835725738163316</v>
      </c>
      <c r="F154" t="str">
        <v>Wendell Carter Jr.</v>
      </c>
      <c r="G154">
        <v>0.85158536585365852</v>
      </c>
      <c r="H154">
        <v>-0.82878048780487801</v>
      </c>
      <c r="I154">
        <v>-1.5398780487804877</v>
      </c>
      <c r="J154">
        <v>-0.36756097560975609</v>
      </c>
      <c r="K154">
        <v>1.3932926829268291</v>
      </c>
      <c r="L154">
        <v>-0.4973170731707317</v>
      </c>
      <c r="M154">
        <v>-0.85036585365853656</v>
      </c>
      <c r="N154">
        <v>0.58243902439024386</v>
      </c>
      <c r="O154">
        <v>0.22804878048780489</v>
      </c>
      <c r="P154">
        <v>-0.19975609756097557</v>
      </c>
      <c r="Q154">
        <v>-1.2565853658536588</v>
      </c>
      <c r="R154">
        <v>-0.53121951219512231</v>
      </c>
      <c r="S154">
        <v>-1.0285365853658539</v>
      </c>
      <c r="T154">
        <v>-1.6109756097560979</v>
      </c>
      <c r="U154" t="str">
        <v>_______</v>
      </c>
      <c r="V154">
        <v>-5.8116684987430576</v>
      </c>
      <c r="W154" t="str">
        <v xml:space="preserve"> C</v>
      </c>
      <c r="AD154">
        <f>P154 - sorted!T$158</f>
        <v>1.880894308943089</v>
      </c>
      <c r="AE154">
        <f>Q154 - sorted!U$158</f>
        <v>1.1690243902439024</v>
      </c>
      <c r="AF154">
        <f>R154 - sorted!V$158</f>
        <v>1.3031707317073167</v>
      </c>
      <c r="AG154">
        <f>S154 - sorted!W$158</f>
        <v>0.86390243902439012</v>
      </c>
      <c r="AH154">
        <f>T154 - sorted!X$158</f>
        <v>0.49569105691056858</v>
      </c>
    </row>
    <row r="155" spans="1:34" x14ac:dyDescent="0.3">
      <c r="A155">
        <f t="shared" si="6"/>
        <v>3.3078112500986925</v>
      </c>
      <c r="B155">
        <f t="shared" si="6"/>
        <v>2.6092943188847535</v>
      </c>
      <c r="C155">
        <f t="shared" si="6"/>
        <v>3.221390411271511</v>
      </c>
      <c r="D155">
        <f t="shared" si="6"/>
        <v>0.75854387862221617</v>
      </c>
      <c r="E155">
        <f t="shared" si="6"/>
        <v>1.5844062762938267</v>
      </c>
      <c r="F155" t="str">
        <v>Kyle Kuzma</v>
      </c>
      <c r="G155">
        <v>-0.41723577235772358</v>
      </c>
      <c r="H155">
        <v>-0.37861788617886183</v>
      </c>
      <c r="I155">
        <v>0.36861788617886182</v>
      </c>
      <c r="J155">
        <v>8.6585365853658586E-2</v>
      </c>
      <c r="K155">
        <v>0.3504065040650407</v>
      </c>
      <c r="L155">
        <v>-0.54967479674796749</v>
      </c>
      <c r="M155">
        <v>-1.1835772357723577</v>
      </c>
      <c r="N155">
        <v>2.6422764227642295E-2</v>
      </c>
      <c r="O155">
        <v>-2.3495934959349596E-2</v>
      </c>
      <c r="P155">
        <v>-1.341951219512195</v>
      </c>
      <c r="Q155">
        <v>-1.6970731707317073</v>
      </c>
      <c r="R155">
        <v>-1.1708943089430894</v>
      </c>
      <c r="S155">
        <v>-1.7205691056910568</v>
      </c>
      <c r="T155">
        <v>-1.746991869918699</v>
      </c>
      <c r="U155" t="str">
        <v>_______</v>
      </c>
      <c r="V155">
        <v>1</v>
      </c>
      <c r="W155" t="str">
        <v xml:space="preserve"> PF, SF</v>
      </c>
      <c r="AD155">
        <f>P155 - sorted!T$158</f>
        <v>0.73869918699186954</v>
      </c>
      <c r="AE155">
        <f>Q155 - sorted!U$158</f>
        <v>0.72853658536585386</v>
      </c>
      <c r="AF155">
        <f>R155 - sorted!V$158</f>
        <v>0.66349593495934944</v>
      </c>
      <c r="AG155">
        <f>S155 - sorted!W$158</f>
        <v>0.17186991869918722</v>
      </c>
      <c r="AH155">
        <f>T155 - sorted!X$158</f>
        <v>0.35967479674796743</v>
      </c>
    </row>
    <row r="156" spans="1:34" x14ac:dyDescent="0.3">
      <c r="A156">
        <f t="shared" si="6"/>
        <v>11.29956477884253</v>
      </c>
      <c r="B156">
        <f t="shared" si="6"/>
        <v>7.0079105426402588</v>
      </c>
      <c r="C156">
        <f t="shared" si="6"/>
        <v>15.57801404004781</v>
      </c>
      <c r="D156">
        <f t="shared" si="6"/>
        <v>9.8083239934428832</v>
      </c>
      <c r="E156">
        <f t="shared" si="6"/>
        <v>0.99276089463980366</v>
      </c>
      <c r="F156" t="str">
        <v>Jonathan Isaac</v>
      </c>
      <c r="G156">
        <v>-0.11333333333333331</v>
      </c>
      <c r="H156">
        <v>-0.11284552845528453</v>
      </c>
      <c r="I156">
        <v>-1.0723577235772357</v>
      </c>
      <c r="J156">
        <v>-0.80178861788617883</v>
      </c>
      <c r="K156">
        <v>-0.14813008130081301</v>
      </c>
      <c r="L156">
        <v>-1.0442276422764227</v>
      </c>
      <c r="M156">
        <v>0.61252032520325195</v>
      </c>
      <c r="N156">
        <v>2.2112195121951217</v>
      </c>
      <c r="O156">
        <v>0.79886178861788615</v>
      </c>
      <c r="P156">
        <v>0.44276422764227608</v>
      </c>
      <c r="Q156">
        <v>-0.46894308943089413</v>
      </c>
      <c r="R156">
        <v>1.3741463414634145</v>
      </c>
      <c r="S156">
        <v>0.32991869918699201</v>
      </c>
      <c r="T156">
        <v>-1.8813008130081297</v>
      </c>
      <c r="U156" t="str">
        <v>_______</v>
      </c>
      <c r="V156">
        <v>3.1849459147813874</v>
      </c>
      <c r="W156" t="str">
        <v xml:space="preserve"> PF, SF</v>
      </c>
      <c r="AD156">
        <f>P156 - sorted!T$158</f>
        <v>2.5234146341463406</v>
      </c>
      <c r="AE156">
        <f>Q156 - sorted!U$158</f>
        <v>1.956666666666667</v>
      </c>
      <c r="AF156">
        <f>R156 - sorted!V$158</f>
        <v>3.2085365853658532</v>
      </c>
      <c r="AG156">
        <f>S156 - sorted!W$158</f>
        <v>2.222357723577236</v>
      </c>
      <c r="AH156">
        <f>T156 - sorted!X$158</f>
        <v>0.22536585365853679</v>
      </c>
    </row>
    <row r="157" spans="1:34" x14ac:dyDescent="0.3">
      <c r="A157">
        <f t="shared" si="6"/>
        <v>-2.7267781491568583</v>
      </c>
      <c r="B157">
        <f t="shared" si="6"/>
        <v>-3.4281019993561168</v>
      </c>
      <c r="C157">
        <f t="shared" si="6"/>
        <v>3.6413829854159663</v>
      </c>
      <c r="D157">
        <f t="shared" si="6"/>
        <v>-0.35917806173170691</v>
      </c>
      <c r="E157">
        <f t="shared" si="6"/>
        <v>0.35097607386255819</v>
      </c>
      <c r="F157" t="str">
        <v>Jeremy Lamb</v>
      </c>
      <c r="G157">
        <v>-0.37739837398373982</v>
      </c>
      <c r="H157">
        <v>0.71577235772357728</v>
      </c>
      <c r="I157">
        <v>-0.6079674796747967</v>
      </c>
      <c r="J157">
        <v>-0.90195121951219503</v>
      </c>
      <c r="K157">
        <v>-0.91300813008130066</v>
      </c>
      <c r="L157">
        <v>-0.88943089430894295</v>
      </c>
      <c r="M157">
        <v>-0.4619512195121952</v>
      </c>
      <c r="N157">
        <v>5.3170731707317037E-2</v>
      </c>
      <c r="O157">
        <v>1.4089430894308943</v>
      </c>
      <c r="P157">
        <v>-2.6895934959349588</v>
      </c>
      <c r="Q157">
        <v>-3.3827642276422756</v>
      </c>
      <c r="R157">
        <v>-1.0843902439024387</v>
      </c>
      <c r="S157">
        <v>-1.9738211382113813</v>
      </c>
      <c r="T157">
        <v>-2.0269918699186986</v>
      </c>
      <c r="U157" t="str">
        <v>_______</v>
      </c>
      <c r="V157">
        <v>-1.2114117453056172</v>
      </c>
      <c r="W157" t="str">
        <v xml:space="preserve"> SG, SF</v>
      </c>
      <c r="AD157">
        <f>P157 - sorted!T$158</f>
        <v>-0.60894308943089426</v>
      </c>
      <c r="AE157">
        <f>Q157 - sorted!U$158</f>
        <v>-0.95715447154471445</v>
      </c>
      <c r="AF157">
        <f>R157 - sorted!V$158</f>
        <v>0.75000000000000022</v>
      </c>
      <c r="AG157">
        <f>S157 - sorted!W$158</f>
        <v>-8.1382113821137247E-2</v>
      </c>
      <c r="AH157">
        <f>T157 - sorted!X$158</f>
        <v>7.9674796747967846E-2</v>
      </c>
    </row>
    <row r="158" spans="1:34" x14ac:dyDescent="0.3">
      <c r="A158">
        <f t="shared" si="6"/>
        <v>-1.4088960530356565</v>
      </c>
      <c r="B158">
        <f t="shared" si="6"/>
        <v>-4.4786916548115583</v>
      </c>
      <c r="C158">
        <f t="shared" si="6"/>
        <v>1.3693178944615698</v>
      </c>
      <c r="D158">
        <f t="shared" si="6"/>
        <v>-2.0212287929417854</v>
      </c>
      <c r="E158">
        <f t="shared" si="6"/>
        <v>0</v>
      </c>
      <c r="F158" t="str">
        <v>Trevor Ariza</v>
      </c>
      <c r="G158">
        <v>-0.23983739837398374</v>
      </c>
      <c r="H158">
        <v>4.487804878048781E-2</v>
      </c>
      <c r="I158">
        <v>-0.44666666666666666</v>
      </c>
      <c r="J158">
        <v>-0.99235772357723584</v>
      </c>
      <c r="K158">
        <v>-0.59170731707317081</v>
      </c>
      <c r="L158">
        <v>-0.79804878048780492</v>
      </c>
      <c r="M158">
        <v>-0.40861788617886186</v>
      </c>
      <c r="N158">
        <v>-0.24373983739837402</v>
      </c>
      <c r="O158">
        <v>1.3256910569105691</v>
      </c>
      <c r="P158">
        <v>-2.3952845528455287</v>
      </c>
      <c r="Q158">
        <v>-3.6760975609756095</v>
      </c>
      <c r="R158">
        <v>-1.5523577235772357</v>
      </c>
      <c r="S158">
        <v>-2.3504065040650404</v>
      </c>
      <c r="T158">
        <v>-2.1066666666666665</v>
      </c>
      <c r="U158" t="str">
        <v>_______</v>
      </c>
      <c r="V158">
        <v>-7.2175317123877605</v>
      </c>
      <c r="W158" t="str">
        <v xml:space="preserve"> SF</v>
      </c>
      <c r="AD158">
        <f>P158 - sorted!T$158</f>
        <v>-0.31463414634146414</v>
      </c>
      <c r="AE158">
        <f>Q158 - sorted!U$158</f>
        <v>-1.2504878048780483</v>
      </c>
      <c r="AF158">
        <f>R158 - sorted!V$158</f>
        <v>0.28203252032520321</v>
      </c>
      <c r="AG158">
        <f>S158 - sorted!W$158</f>
        <v>-0.45796747967479634</v>
      </c>
      <c r="AH158">
        <f>T158 - sorted!X$158</f>
        <v>0</v>
      </c>
    </row>
    <row r="159" spans="1:34" x14ac:dyDescent="0.3">
      <c r="A159">
        <f t="shared" si="6"/>
        <v>6.7776273435051007</v>
      </c>
      <c r="B159">
        <f t="shared" si="6"/>
        <v>0.51102684183045843</v>
      </c>
      <c r="C159">
        <f t="shared" si="6"/>
        <v>4.8492563659441883</v>
      </c>
      <c r="D159">
        <f t="shared" si="6"/>
        <v>1.7686200462293746</v>
      </c>
      <c r="E159">
        <f t="shared" si="6"/>
        <v>-0.28221341449356746</v>
      </c>
      <c r="F159" t="str">
        <v>Daniel Theis</v>
      </c>
      <c r="G159">
        <v>1.2017073170731707</v>
      </c>
      <c r="H159">
        <v>-0.92463414634146335</v>
      </c>
      <c r="I159">
        <v>-1.0287804878048781</v>
      </c>
      <c r="J159">
        <v>-0.70804878048780484</v>
      </c>
      <c r="K159">
        <v>8.5365853658536606E-2</v>
      </c>
      <c r="L159">
        <v>-0.65609756097560978</v>
      </c>
      <c r="M159">
        <v>-0.93146341463414628</v>
      </c>
      <c r="N159">
        <v>0.67902439024390238</v>
      </c>
      <c r="O159">
        <v>0.79121951219512199</v>
      </c>
      <c r="P159">
        <v>-0.56707317073170782</v>
      </c>
      <c r="Q159">
        <v>-2.2829268292682929</v>
      </c>
      <c r="R159">
        <v>-0.83560975609756083</v>
      </c>
      <c r="S159">
        <v>-1.4917073170731709</v>
      </c>
      <c r="T159">
        <v>-2.1707317073170733</v>
      </c>
      <c r="U159" t="str">
        <v>_______</v>
      </c>
      <c r="V159">
        <v>-2.6646251779350201</v>
      </c>
      <c r="W159" t="str">
        <v xml:space="preserve"> C, PF</v>
      </c>
      <c r="AD159">
        <f>P159 - sorted!T$158</f>
        <v>1.5135772357723567</v>
      </c>
      <c r="AE159">
        <f>Q159 - sorted!U$158</f>
        <v>0.1426829268292682</v>
      </c>
      <c r="AF159">
        <f>R159 - sorted!V$158</f>
        <v>0.99878048780487805</v>
      </c>
      <c r="AG159">
        <f>S159 - sorted!W$158</f>
        <v>0.40073170731707308</v>
      </c>
      <c r="AH159">
        <f>T159 - sorted!X$158</f>
        <v>-6.4065040650406857E-2</v>
      </c>
    </row>
    <row r="160" spans="1:34" x14ac:dyDescent="0.3">
      <c r="A160">
        <f t="shared" si="6"/>
        <v>-0.85989986492770509</v>
      </c>
      <c r="B160">
        <f t="shared" si="6"/>
        <v>-1.9791734723200154</v>
      </c>
      <c r="C160">
        <f t="shared" si="6"/>
        <v>-2.2021979052179601</v>
      </c>
      <c r="D160">
        <f t="shared" si="6"/>
        <v>-2.2293439535855351</v>
      </c>
      <c r="E160">
        <f t="shared" si="6"/>
        <v>-0.37389696031888714</v>
      </c>
      <c r="F160" t="str">
        <v>Juan Toscano-Anderson</v>
      </c>
      <c r="G160">
        <v>0.76926829268292685</v>
      </c>
      <c r="H160">
        <v>-0.1248780487804878</v>
      </c>
      <c r="I160">
        <v>-1.1445528455284553</v>
      </c>
      <c r="J160">
        <v>-1.3413008130081299</v>
      </c>
      <c r="K160">
        <v>-0.38422764227642281</v>
      </c>
      <c r="L160">
        <v>-0.10959349593495937</v>
      </c>
      <c r="M160">
        <v>-0.43691056910569109</v>
      </c>
      <c r="N160">
        <v>-0.20601626016260166</v>
      </c>
      <c r="O160">
        <v>0.58065040650406519</v>
      </c>
      <c r="P160">
        <v>-2.2726829268292681</v>
      </c>
      <c r="Q160">
        <v>-2.978211382113821</v>
      </c>
      <c r="R160">
        <v>-2.2879674796747969</v>
      </c>
      <c r="S160">
        <v>-2.397560975609756</v>
      </c>
      <c r="T160">
        <v>-2.1915447154471543</v>
      </c>
      <c r="U160" t="str">
        <v>_______</v>
      </c>
      <c r="V160">
        <v>-7.5018560796413372</v>
      </c>
      <c r="W160" t="str">
        <v xml:space="preserve"> PF, SF</v>
      </c>
      <c r="AD160">
        <f>P160 - sorted!T$158</f>
        <v>-0.19203252032520357</v>
      </c>
      <c r="AE160">
        <f>Q160 - sorted!U$158</f>
        <v>-0.55260162601625984</v>
      </c>
      <c r="AF160">
        <f>R160 - sorted!V$158</f>
        <v>-0.45357723577235798</v>
      </c>
      <c r="AG160">
        <f>S160 - sorted!W$158</f>
        <v>-0.50512195121951198</v>
      </c>
      <c r="AH160">
        <f>T160 - sorted!X$158</f>
        <v>-8.487804878048788E-2</v>
      </c>
    </row>
    <row r="161" spans="1:34" x14ac:dyDescent="0.3">
      <c r="A161">
        <f t="shared" si="6"/>
        <v>-9.3618776361339417</v>
      </c>
      <c r="B161">
        <f t="shared" si="6"/>
        <v>-6.3625025683284528</v>
      </c>
      <c r="C161">
        <f t="shared" si="6"/>
        <v>-6.1400230176851309</v>
      </c>
      <c r="D161">
        <f t="shared" si="6"/>
        <v>-6.7542340109958658</v>
      </c>
      <c r="E161">
        <f t="shared" si="6"/>
        <v>-0.79417290182675393</v>
      </c>
      <c r="F161" t="str">
        <v>Jamal Murray</v>
      </c>
      <c r="G161">
        <v>0.14097560975609758</v>
      </c>
      <c r="H161">
        <v>0.74853658536585366</v>
      </c>
      <c r="I161">
        <v>-0.51231707317073172</v>
      </c>
      <c r="J161">
        <v>-0.64646341463414614</v>
      </c>
      <c r="K161">
        <v>-1.563292682926829</v>
      </c>
      <c r="L161">
        <v>-0.32378048780487806</v>
      </c>
      <c r="M161">
        <v>-0.90987804878048806</v>
      </c>
      <c r="N161">
        <v>-1.1358536585365853</v>
      </c>
      <c r="O161">
        <v>0.77926829268292686</v>
      </c>
      <c r="P161">
        <v>-4.1713414634146346</v>
      </c>
      <c r="Q161">
        <v>-4.2020731707317065</v>
      </c>
      <c r="R161">
        <v>-3.0990243902439021</v>
      </c>
      <c r="S161">
        <v>-3.4228048780487796</v>
      </c>
      <c r="T161">
        <v>-2.2869512195121948</v>
      </c>
      <c r="U161" t="str">
        <v>_______</v>
      </c>
      <c r="V161">
        <v>-21.668140829288745</v>
      </c>
      <c r="W161" t="str">
        <v xml:space="preserve"> PG, SG</v>
      </c>
      <c r="AD161">
        <f>P161 - sorted!T$158</f>
        <v>-2.0906910569105701</v>
      </c>
      <c r="AE161">
        <f>Q161 - sorted!U$158</f>
        <v>-1.7764634146341454</v>
      </c>
      <c r="AF161">
        <f>R161 - sorted!V$158</f>
        <v>-1.2646341463414632</v>
      </c>
      <c r="AG161">
        <f>S161 - sorted!W$158</f>
        <v>-1.5303658536585356</v>
      </c>
      <c r="AH161">
        <f>T161 - sorted!X$158</f>
        <v>-0.18028455284552836</v>
      </c>
    </row>
    <row r="162" spans="1:34" x14ac:dyDescent="0.3">
      <c r="A162">
        <f t="shared" si="6"/>
        <v>1.2403382048300924</v>
      </c>
      <c r="B162">
        <f t="shared" si="6"/>
        <v>0</v>
      </c>
      <c r="C162">
        <f t="shared" si="6"/>
        <v>1.9858859403390492</v>
      </c>
      <c r="D162">
        <f t="shared" si="6"/>
        <v>-1.3380369552423088</v>
      </c>
      <c r="E162">
        <f t="shared" si="6"/>
        <v>-0.82694260668229003</v>
      </c>
      <c r="F162" t="str">
        <v>Patrick Williams</v>
      </c>
      <c r="G162">
        <v>0.44073170731707317</v>
      </c>
      <c r="H162">
        <v>-0.39195121951219508</v>
      </c>
      <c r="I162">
        <v>-0.97170731707317071</v>
      </c>
      <c r="J162">
        <v>-0.68902439024390238</v>
      </c>
      <c r="K162">
        <v>-0.1714634146341463</v>
      </c>
      <c r="L162">
        <v>-0.77024390243902441</v>
      </c>
      <c r="M162">
        <v>2.9268292682926855E-2</v>
      </c>
      <c r="N162">
        <v>9.8780487804878067E-2</v>
      </c>
      <c r="O162">
        <v>0.22999999999999998</v>
      </c>
      <c r="P162">
        <v>-1.8036585365853661</v>
      </c>
      <c r="Q162">
        <v>-2.4256097560975611</v>
      </c>
      <c r="R162">
        <v>-1.4253658536585363</v>
      </c>
      <c r="S162">
        <v>-2.1956097560975611</v>
      </c>
      <c r="T162">
        <v>-2.2943902439024391</v>
      </c>
      <c r="U162" t="str">
        <v>_______</v>
      </c>
      <c r="V162">
        <v>-6.6145038877224884</v>
      </c>
      <c r="W162" t="str">
        <v xml:space="preserve"> SF, PF</v>
      </c>
      <c r="AD162">
        <f>P162 - sorted!T$158</f>
        <v>0.2769918699186984</v>
      </c>
      <c r="AE162">
        <f>Q162 - sorted!U$158</f>
        <v>0</v>
      </c>
      <c r="AF162">
        <f>R162 - sorted!V$158</f>
        <v>0.40902439024390258</v>
      </c>
      <c r="AG162">
        <f>S162 - sorted!W$158</f>
        <v>-0.30317073170731712</v>
      </c>
      <c r="AH162">
        <f>T162 - sorted!X$158</f>
        <v>-0.1877235772357726</v>
      </c>
    </row>
    <row r="163" spans="1:34" x14ac:dyDescent="0.3">
      <c r="A163">
        <f t="shared" si="6"/>
        <v>1.2829327366660577</v>
      </c>
      <c r="B163">
        <f t="shared" si="6"/>
        <v>0.30836320541222667</v>
      </c>
      <c r="C163">
        <f t="shared" si="6"/>
        <v>5.1784610716175683</v>
      </c>
      <c r="D163">
        <f t="shared" si="6"/>
        <v>1.770772961684312</v>
      </c>
      <c r="E163">
        <f t="shared" si="6"/>
        <v>-1.068686331026399</v>
      </c>
      <c r="F163" t="str">
        <v>Serge Ibaka</v>
      </c>
      <c r="G163">
        <v>0.75121951219512206</v>
      </c>
      <c r="H163">
        <v>0.30292682926829273</v>
      </c>
      <c r="I163">
        <v>-0.96341463414634154</v>
      </c>
      <c r="J163">
        <v>-0.71365853658536582</v>
      </c>
      <c r="K163">
        <v>0.26536585365853671</v>
      </c>
      <c r="L163">
        <v>-0.72341463414634155</v>
      </c>
      <c r="M163">
        <v>-2.1165853658536586</v>
      </c>
      <c r="N163">
        <v>0.8580487804878052</v>
      </c>
      <c r="O163">
        <v>0.84829268292682936</v>
      </c>
      <c r="P163">
        <v>-1.794146341463414</v>
      </c>
      <c r="Q163">
        <v>-2.3395121951219511</v>
      </c>
      <c r="R163">
        <v>-0.76780487804878006</v>
      </c>
      <c r="S163">
        <v>-1.4912195121951217</v>
      </c>
      <c r="T163">
        <v>-2.3492682926829271</v>
      </c>
      <c r="U163" t="str">
        <v>_______</v>
      </c>
      <c r="V163">
        <v>-0.20791397852827465</v>
      </c>
      <c r="W163" t="str">
        <v xml:space="preserve"> C, PF</v>
      </c>
      <c r="AD163">
        <f>P163 - sorted!T$158</f>
        <v>0.28650406504065051</v>
      </c>
      <c r="AE163">
        <f>Q163 - sorted!U$158</f>
        <v>8.6097560975610055E-2</v>
      </c>
      <c r="AF163">
        <f>R163 - sorted!V$158</f>
        <v>1.0665853658536588</v>
      </c>
      <c r="AG163">
        <f>S163 - sorted!W$158</f>
        <v>0.40121951219512231</v>
      </c>
      <c r="AH163">
        <f>T163 - sorted!X$158</f>
        <v>-0.24260162601626067</v>
      </c>
    </row>
    <row r="164" spans="1:34" x14ac:dyDescent="0.3">
      <c r="A164">
        <f t="shared" si="6"/>
        <v>13.635346969094918</v>
      </c>
      <c r="B164">
        <f t="shared" si="6"/>
        <v>8.1082925570432778</v>
      </c>
      <c r="C164">
        <f t="shared" si="6"/>
        <v>18.1038904328583</v>
      </c>
      <c r="D164">
        <f t="shared" si="6"/>
        <v>11.466427712985572</v>
      </c>
      <c r="E164">
        <f t="shared" si="6"/>
        <v>-1.1621605711061218</v>
      </c>
      <c r="F164" t="str">
        <v>Nerlens Noel</v>
      </c>
      <c r="G164">
        <v>0.9924390243902439</v>
      </c>
      <c r="H164">
        <v>-0.25878048780487806</v>
      </c>
      <c r="I164">
        <v>-1.856341463414634</v>
      </c>
      <c r="J164">
        <v>-1.4690243902439024</v>
      </c>
      <c r="K164">
        <v>0.30414634146341468</v>
      </c>
      <c r="L164">
        <v>-1.188780487804878</v>
      </c>
      <c r="M164">
        <v>0.23853658536585365</v>
      </c>
      <c r="N164">
        <v>3.0760975609756094</v>
      </c>
      <c r="O164">
        <v>0.86731707317073159</v>
      </c>
      <c r="P164">
        <v>0.96439024390243833</v>
      </c>
      <c r="Q164">
        <v>-0.16170731707317154</v>
      </c>
      <c r="R164">
        <v>1.8943902439024387</v>
      </c>
      <c r="S164">
        <v>0.70560975609756005</v>
      </c>
      <c r="T164">
        <v>-2.3704878048780493</v>
      </c>
      <c r="U164" t="str">
        <v>_______</v>
      </c>
      <c r="V164">
        <v>5.6730274998490948</v>
      </c>
      <c r="W164" t="str">
        <v xml:space="preserve"> C</v>
      </c>
      <c r="AD164">
        <f>P164 - sorted!T$158</f>
        <v>3.0450406504065031</v>
      </c>
      <c r="AE164">
        <f>Q164 - sorted!U$158</f>
        <v>2.2639024390243896</v>
      </c>
      <c r="AF164">
        <f>R164 - sorted!V$158</f>
        <v>3.7287804878048778</v>
      </c>
      <c r="AG164">
        <f>S164 - sorted!W$158</f>
        <v>2.5980487804878041</v>
      </c>
      <c r="AH164">
        <f>T164 - sorted!X$158</f>
        <v>-0.26382113821138287</v>
      </c>
    </row>
    <row r="165" spans="1:34" x14ac:dyDescent="0.3">
      <c r="A165">
        <f t="shared" si="6"/>
        <v>0.55882569545470884</v>
      </c>
      <c r="B165">
        <f t="shared" si="6"/>
        <v>2.9639556826166613</v>
      </c>
      <c r="C165">
        <f t="shared" si="6"/>
        <v>4.4797892142532039</v>
      </c>
      <c r="D165">
        <f t="shared" si="6"/>
        <v>0.29925524823601135</v>
      </c>
      <c r="E165">
        <f t="shared" si="6"/>
        <v>-1.2040628166590976</v>
      </c>
      <c r="F165" t="str">
        <v>Alperen Sengun</v>
      </c>
      <c r="G165">
        <v>1.1065853658536584</v>
      </c>
      <c r="H165">
        <v>0.13121951219512196</v>
      </c>
      <c r="I165">
        <v>-1.3331707317073169</v>
      </c>
      <c r="J165">
        <v>-0.61292682926829256</v>
      </c>
      <c r="K165">
        <v>0.39926829268292685</v>
      </c>
      <c r="L165">
        <v>-0.91292682926829272</v>
      </c>
      <c r="M165">
        <v>-0.93146341463414628</v>
      </c>
      <c r="N165">
        <v>0.55536585365853652</v>
      </c>
      <c r="O165">
        <v>-0.22658536585365852</v>
      </c>
      <c r="P165">
        <v>-1.9558536585365851</v>
      </c>
      <c r="Q165">
        <v>-1.598048780487805</v>
      </c>
      <c r="R165">
        <v>-0.91170731707317043</v>
      </c>
      <c r="S165">
        <v>-1.8246341463414635</v>
      </c>
      <c r="T165">
        <v>-2.38</v>
      </c>
      <c r="U165" t="str">
        <v>_______</v>
      </c>
      <c r="V165">
        <v>-4.6493207611168677</v>
      </c>
      <c r="W165" t="str">
        <v xml:space="preserve"> C</v>
      </c>
      <c r="AD165">
        <f>P165 - sorted!T$158</f>
        <v>0.12479674796747942</v>
      </c>
      <c r="AE165">
        <f>Q165 - sorted!U$158</f>
        <v>0.82756097560975617</v>
      </c>
      <c r="AF165">
        <f>R165 - sorted!V$158</f>
        <v>0.92268292682926845</v>
      </c>
      <c r="AG165">
        <f>S165 - sorted!W$158</f>
        <v>6.7804878048780548E-2</v>
      </c>
      <c r="AH165">
        <f>T165 - sorted!X$158</f>
        <v>-0.27333333333333343</v>
      </c>
    </row>
    <row r="166" spans="1:34" x14ac:dyDescent="0.3">
      <c r="A166">
        <f t="shared" si="6"/>
        <v>0.5617381420759725</v>
      </c>
      <c r="B166">
        <f t="shared" si="6"/>
        <v>-2.8378732766265808</v>
      </c>
      <c r="C166">
        <f t="shared" si="6"/>
        <v>0.72867132694611114</v>
      </c>
      <c r="D166">
        <f t="shared" si="6"/>
        <v>-3.8594597722140693</v>
      </c>
      <c r="E166">
        <f t="shared" si="6"/>
        <v>-1.6631968234874615</v>
      </c>
      <c r="F166" t="str">
        <v>Marvin Bagley III</v>
      </c>
      <c r="G166">
        <v>0.86634146341463414</v>
      </c>
      <c r="H166">
        <v>-0.81170731707317079</v>
      </c>
      <c r="I166">
        <v>-1.0227642276422764</v>
      </c>
      <c r="J166">
        <v>-0.20203252032520322</v>
      </c>
      <c r="K166">
        <v>0.66804878048780503</v>
      </c>
      <c r="L166">
        <v>-1.0826016260162601</v>
      </c>
      <c r="M166">
        <v>-1.3505691056910569</v>
      </c>
      <c r="N166">
        <v>-0.28268292682926827</v>
      </c>
      <c r="O166">
        <v>0.45105691056910568</v>
      </c>
      <c r="P166">
        <v>-1.9552032520325198</v>
      </c>
      <c r="Q166">
        <v>-3.2179674796747966</v>
      </c>
      <c r="R166">
        <v>-1.6843089430894307</v>
      </c>
      <c r="S166">
        <v>-2.7669105691056908</v>
      </c>
      <c r="T166">
        <v>-2.4842276422764225</v>
      </c>
      <c r="U166" t="str">
        <v>_______</v>
      </c>
      <c r="V166">
        <v>-7.0930236561394562</v>
      </c>
      <c r="W166" t="str">
        <v xml:space="preserve"> PF</v>
      </c>
      <c r="AD166">
        <f>P166 - sorted!T$158</f>
        <v>0.12544715447154475</v>
      </c>
      <c r="AE166">
        <f>Q166 - sorted!U$158</f>
        <v>-0.79235772357723544</v>
      </c>
      <c r="AF166">
        <f>R166 - sorted!V$158</f>
        <v>0.15008130081300819</v>
      </c>
      <c r="AG166">
        <f>S166 - sorted!W$158</f>
        <v>-0.87447154471544675</v>
      </c>
      <c r="AH166">
        <f>T166 - sorted!X$158</f>
        <v>-0.37756097560975599</v>
      </c>
    </row>
    <row r="167" spans="1:34" x14ac:dyDescent="0.3">
      <c r="A167">
        <f t="shared" si="6"/>
        <v>3.8582636615172712</v>
      </c>
      <c r="B167">
        <f t="shared" si="6"/>
        <v>-0.12841187307534696</v>
      </c>
      <c r="C167">
        <f t="shared" si="6"/>
        <v>1.7514164017659222</v>
      </c>
      <c r="D167">
        <f t="shared" si="6"/>
        <v>-0.88592470970589077</v>
      </c>
      <c r="E167">
        <f t="shared" si="6"/>
        <v>-1.7906942544008018</v>
      </c>
      <c r="F167" t="str">
        <v>Andrew Wiggins</v>
      </c>
      <c r="G167">
        <v>0.36536585365853658</v>
      </c>
      <c r="H167">
        <v>-0.87414634146341463</v>
      </c>
      <c r="I167">
        <v>-0.29121951219512193</v>
      </c>
      <c r="J167">
        <v>-2.6829268292682895E-2</v>
      </c>
      <c r="K167">
        <v>-0.66682926829268285</v>
      </c>
      <c r="L167">
        <v>-0.61951219512195121</v>
      </c>
      <c r="M167">
        <v>-0.76829268292682928</v>
      </c>
      <c r="N167">
        <v>0.42</v>
      </c>
      <c r="O167">
        <v>0.36829268292682926</v>
      </c>
      <c r="P167">
        <v>-1.2190243902439026</v>
      </c>
      <c r="Q167">
        <v>-2.4614634146341468</v>
      </c>
      <c r="R167">
        <v>-1.4736585365853658</v>
      </c>
      <c r="S167">
        <v>-2.0931707317073176</v>
      </c>
      <c r="T167">
        <v>-2.5131707317073175</v>
      </c>
      <c r="U167" t="str">
        <v>_______</v>
      </c>
      <c r="V167">
        <v>-12.862399586486344</v>
      </c>
      <c r="W167" t="str">
        <v xml:space="preserve"> SF, SG</v>
      </c>
      <c r="AD167">
        <f>P167 - sorted!T$158</f>
        <v>0.86162601626016189</v>
      </c>
      <c r="AE167">
        <f>Q167 - sorted!U$158</f>
        <v>-3.585365853658562E-2</v>
      </c>
      <c r="AF167">
        <f>R167 - sorted!V$158</f>
        <v>0.36073170731707305</v>
      </c>
      <c r="AG167">
        <f>S167 - sorted!W$158</f>
        <v>-0.20073170731707357</v>
      </c>
      <c r="AH167">
        <f>T167 - sorted!X$158</f>
        <v>-0.40650406504065106</v>
      </c>
    </row>
    <row r="168" spans="1:34" x14ac:dyDescent="0.3">
      <c r="A168">
        <f t="shared" si="6"/>
        <v>-10.298411252783607</v>
      </c>
      <c r="B168">
        <f t="shared" si="6"/>
        <v>-7.7719757466078461</v>
      </c>
      <c r="C168">
        <f t="shared" si="6"/>
        <v>-6.6551454887927521</v>
      </c>
      <c r="D168">
        <f t="shared" si="6"/>
        <v>-7.8484532909667486</v>
      </c>
      <c r="E168">
        <f t="shared" si="6"/>
        <v>-1.9421869883231044</v>
      </c>
      <c r="F168" t="str">
        <v>Kawhi Leonard</v>
      </c>
      <c r="G168">
        <v>0.31658536585365854</v>
      </c>
      <c r="H168">
        <v>0.70975609756097557</v>
      </c>
      <c r="I168">
        <v>-1.2553658536585366</v>
      </c>
      <c r="J168">
        <v>-0.71414634146341438</v>
      </c>
      <c r="K168">
        <v>-1.2353658536585364</v>
      </c>
      <c r="L168">
        <v>-0.46560975609756095</v>
      </c>
      <c r="M168">
        <v>-0.82829268292682923</v>
      </c>
      <c r="N168">
        <v>-1.123170731707317</v>
      </c>
      <c r="O168">
        <v>0.92487804878048796</v>
      </c>
      <c r="P168">
        <v>-4.3804878048780482</v>
      </c>
      <c r="Q168">
        <v>-4.5956097560975602</v>
      </c>
      <c r="R168">
        <v>-3.2051219512195113</v>
      </c>
      <c r="S168">
        <v>-3.6707317073170724</v>
      </c>
      <c r="T168">
        <v>-2.5475609756097555</v>
      </c>
      <c r="U168" t="str">
        <v>_______</v>
      </c>
      <c r="V168">
        <v>-23.310080840901819</v>
      </c>
      <c r="W168" t="str">
        <v xml:space="preserve"> SF, PF</v>
      </c>
      <c r="AD168">
        <f>P168 - sorted!T$158</f>
        <v>-2.2998373983739837</v>
      </c>
      <c r="AE168">
        <f>Q168 - sorted!U$158</f>
        <v>-2.169999999999999</v>
      </c>
      <c r="AF168">
        <f>R168 - sorted!V$158</f>
        <v>-1.3707317073170724</v>
      </c>
      <c r="AG168">
        <f>S168 - sorted!W$158</f>
        <v>-1.7782926829268284</v>
      </c>
      <c r="AH168">
        <f>T168 - sorted!X$158</f>
        <v>-0.44089430894308901</v>
      </c>
    </row>
    <row r="169" spans="1:34" x14ac:dyDescent="0.3">
      <c r="A169">
        <f t="shared" si="6"/>
        <v>15.391916337543766</v>
      </c>
      <c r="B169">
        <f t="shared" si="6"/>
        <v>5.808962952191874</v>
      </c>
      <c r="C169">
        <f t="shared" si="6"/>
        <v>14.346654232675986</v>
      </c>
      <c r="D169">
        <f t="shared" si="6"/>
        <v>8.0183542022853995</v>
      </c>
      <c r="E169">
        <f t="shared" si="6"/>
        <v>-2.2047027660182654</v>
      </c>
      <c r="F169" t="str">
        <v>Daniel Gafford</v>
      </c>
      <c r="G169">
        <v>2.5994715447154468</v>
      </c>
      <c r="H169">
        <v>-1.4323170731707318</v>
      </c>
      <c r="I169">
        <v>-1.8635365853658536</v>
      </c>
      <c r="J169">
        <v>-0.7607723577235771</v>
      </c>
      <c r="K169">
        <v>0.10536585365853668</v>
      </c>
      <c r="L169">
        <v>-1.196178861788618</v>
      </c>
      <c r="M169">
        <v>-0.78723577235772357</v>
      </c>
      <c r="N169">
        <v>2.5315040650406506</v>
      </c>
      <c r="O169">
        <v>0.72804878048780486</v>
      </c>
      <c r="P169">
        <v>1.3566666666666669</v>
      </c>
      <c r="Q169">
        <v>-0.80369918699186993</v>
      </c>
      <c r="R169">
        <v>1.1205284552845529</v>
      </c>
      <c r="S169">
        <v>-7.5650406504065071E-2</v>
      </c>
      <c r="T169">
        <v>-2.6071544715447157</v>
      </c>
      <c r="U169" t="str">
        <v>_______</v>
      </c>
      <c r="V169">
        <v>0.4989915786830752</v>
      </c>
      <c r="W169" t="str">
        <v xml:space="preserve"> C, PF</v>
      </c>
      <c r="AD169">
        <f>P169 - sorted!T$158</f>
        <v>3.4373170731707314</v>
      </c>
      <c r="AE169">
        <f>Q169 - sorted!U$158</f>
        <v>1.6219105691056912</v>
      </c>
      <c r="AF169">
        <f>R169 - sorted!V$158</f>
        <v>2.954918699186992</v>
      </c>
      <c r="AG169">
        <f>S169 - sorted!W$158</f>
        <v>1.816788617886179</v>
      </c>
      <c r="AH169">
        <f>T169 - sorted!X$158</f>
        <v>-0.50048780487804923</v>
      </c>
    </row>
    <row r="170" spans="1:34" x14ac:dyDescent="0.3">
      <c r="A170">
        <f t="shared" si="6"/>
        <v>-3.7869087192963535</v>
      </c>
      <c r="B170">
        <f t="shared" si="6"/>
        <v>-6.0697176740489525</v>
      </c>
      <c r="C170">
        <f t="shared" si="6"/>
        <v>0.458281370847471</v>
      </c>
      <c r="D170">
        <f t="shared" si="6"/>
        <v>-4.5788923534049601</v>
      </c>
      <c r="E170">
        <f t="shared" si="6"/>
        <v>-2.2161632092464298</v>
      </c>
      <c r="F170" t="str">
        <v>Enes Kanter</v>
      </c>
      <c r="G170">
        <v>1.5074796747967478</v>
      </c>
      <c r="H170">
        <v>-3.5772357723577236E-3</v>
      </c>
      <c r="I170">
        <v>-1.9282926829268292</v>
      </c>
      <c r="J170">
        <v>-1.1478048780487804</v>
      </c>
      <c r="K170">
        <v>0.71691056910569095</v>
      </c>
      <c r="L170">
        <v>-1.1899186991869919</v>
      </c>
      <c r="M170">
        <v>-1.7549593495934959</v>
      </c>
      <c r="N170">
        <v>-0.32016260162601629</v>
      </c>
      <c r="O170">
        <v>1.1904065040650407</v>
      </c>
      <c r="P170">
        <v>-2.926341463414635</v>
      </c>
      <c r="Q170">
        <v>-4.1203252032520323</v>
      </c>
      <c r="R170">
        <v>-1.7400000000000002</v>
      </c>
      <c r="S170">
        <v>-2.9299186991869917</v>
      </c>
      <c r="T170">
        <v>-2.6097560975609757</v>
      </c>
      <c r="U170" t="str">
        <v>_______</v>
      </c>
      <c r="V170">
        <v>3</v>
      </c>
      <c r="W170" t="str">
        <v xml:space="preserve"> C</v>
      </c>
      <c r="AD170">
        <f>P170 - sorted!T$158</f>
        <v>-0.84569105691057045</v>
      </c>
      <c r="AE170">
        <f>Q170 - sorted!U$158</f>
        <v>-1.6947154471544712</v>
      </c>
      <c r="AF170">
        <f>R170 - sorted!V$158</f>
        <v>9.4390243902438664E-2</v>
      </c>
      <c r="AG170">
        <f>S170 - sorted!W$158</f>
        <v>-1.0374796747967476</v>
      </c>
      <c r="AH170">
        <f>T170 - sorted!X$158</f>
        <v>-0.50308943089430924</v>
      </c>
    </row>
    <row r="171" spans="1:34" x14ac:dyDescent="0.3">
      <c r="A171">
        <f t="shared" si="6"/>
        <v>-1.095808041249954</v>
      </c>
      <c r="B171">
        <f t="shared" si="6"/>
        <v>-5.6457546645303509</v>
      </c>
      <c r="C171">
        <f t="shared" si="6"/>
        <v>3.3761245175352568</v>
      </c>
      <c r="D171">
        <f t="shared" si="6"/>
        <v>-2.2078147990361816</v>
      </c>
      <c r="E171">
        <f t="shared" si="6"/>
        <v>-2.4167209657393189</v>
      </c>
      <c r="F171" t="str">
        <v>Oshae Brissett</v>
      </c>
      <c r="G171">
        <v>0.33284552845528459</v>
      </c>
      <c r="H171">
        <v>-6.7317073170731698E-2</v>
      </c>
      <c r="I171">
        <v>-0.71723577235772362</v>
      </c>
      <c r="J171">
        <v>-1.0567479674796747</v>
      </c>
      <c r="K171">
        <v>-0.61252032520325206</v>
      </c>
      <c r="L171">
        <v>-1.2536585365853659</v>
      </c>
      <c r="M171">
        <v>-0.88991869918699185</v>
      </c>
      <c r="N171">
        <v>0.26260162601626014</v>
      </c>
      <c r="O171">
        <v>1.6092682926829267</v>
      </c>
      <c r="P171">
        <v>-2.3253658536585364</v>
      </c>
      <c r="Q171">
        <v>-4.0019512195121951</v>
      </c>
      <c r="R171">
        <v>-1.1390243902439026</v>
      </c>
      <c r="S171">
        <v>-2.3926829268292682</v>
      </c>
      <c r="T171">
        <v>-2.6552845528455284</v>
      </c>
      <c r="U171" t="str">
        <v>_______</v>
      </c>
      <c r="V171">
        <v>-3.9803222499319766</v>
      </c>
      <c r="W171" t="str">
        <v xml:space="preserve"> PF</v>
      </c>
      <c r="AD171">
        <f>P171 - sorted!T$158</f>
        <v>-0.24471544715447191</v>
      </c>
      <c r="AE171">
        <f>Q171 - sorted!U$158</f>
        <v>-1.576341463414634</v>
      </c>
      <c r="AF171">
        <f>R171 - sorted!V$158</f>
        <v>0.69536585365853631</v>
      </c>
      <c r="AG171">
        <f>S171 - sorted!W$158</f>
        <v>-0.50024390243902417</v>
      </c>
      <c r="AH171">
        <f>T171 - sorted!X$158</f>
        <v>-0.54861788617886198</v>
      </c>
    </row>
    <row r="172" spans="1:34" x14ac:dyDescent="0.3">
      <c r="A172">
        <f t="shared" si="6"/>
        <v>-6.8296873268601717</v>
      </c>
      <c r="B172">
        <f t="shared" si="6"/>
        <v>-7.5780476117593665</v>
      </c>
      <c r="C172">
        <f t="shared" si="6"/>
        <v>-2.1871981704270853</v>
      </c>
      <c r="D172">
        <f t="shared" si="6"/>
        <v>-6.7870659716836306</v>
      </c>
      <c r="E172">
        <f t="shared" si="6"/>
        <v>-2.7383296538296991</v>
      </c>
      <c r="F172" t="str">
        <v>T.J. Warren</v>
      </c>
      <c r="G172">
        <v>1.4292682926829268</v>
      </c>
      <c r="H172">
        <v>0.17560975609756097</v>
      </c>
      <c r="I172">
        <v>-1.1185365853658538</v>
      </c>
      <c r="J172">
        <v>-0.25756097560975594</v>
      </c>
      <c r="K172">
        <v>-1.2141463414634144</v>
      </c>
      <c r="L172">
        <v>-1.1453658536585365</v>
      </c>
      <c r="M172">
        <v>-1.708780487804878</v>
      </c>
      <c r="N172">
        <v>-0.70195121951219508</v>
      </c>
      <c r="O172">
        <v>1.1112195121951218</v>
      </c>
      <c r="P172">
        <v>-3.6058536585365855</v>
      </c>
      <c r="Q172">
        <v>-4.5414634146341459</v>
      </c>
      <c r="R172">
        <v>-2.2848780487804876</v>
      </c>
      <c r="S172">
        <v>-3.4302439024390239</v>
      </c>
      <c r="T172">
        <v>-2.7282926829268286</v>
      </c>
      <c r="U172" t="str">
        <v>_______</v>
      </c>
      <c r="V172">
        <v>-1.3786613731018389</v>
      </c>
      <c r="W172" t="str">
        <v xml:space="preserve"> SF</v>
      </c>
      <c r="AD172">
        <f>P172 - sorted!T$158</f>
        <v>-1.5252032520325209</v>
      </c>
      <c r="AE172">
        <f>Q172 - sorted!U$158</f>
        <v>-2.1158536585365848</v>
      </c>
      <c r="AF172">
        <f>R172 - sorted!V$158</f>
        <v>-0.45048780487804874</v>
      </c>
      <c r="AG172">
        <f>S172 - sorted!W$158</f>
        <v>-1.5378048780487799</v>
      </c>
      <c r="AH172">
        <f>T172 - sorted!X$158</f>
        <v>-0.62162601626016212</v>
      </c>
    </row>
    <row r="173" spans="1:34" x14ac:dyDescent="0.3">
      <c r="A173">
        <f t="shared" si="6"/>
        <v>12.009655670689055</v>
      </c>
      <c r="B173">
        <f t="shared" si="6"/>
        <v>9.1727134233174947</v>
      </c>
      <c r="C173">
        <f t="shared" si="6"/>
        <v>10.185806747660305</v>
      </c>
      <c r="D173">
        <f t="shared" si="6"/>
        <v>7.1729760669807945</v>
      </c>
      <c r="E173">
        <f t="shared" si="6"/>
        <v>-2.8318038939094223</v>
      </c>
      <c r="F173" t="str">
        <v>Evan Mobley</v>
      </c>
      <c r="G173">
        <v>0.28890243902439022</v>
      </c>
      <c r="H173">
        <v>-0.86853658536585365</v>
      </c>
      <c r="I173">
        <v>-1.1989024390243901</v>
      </c>
      <c r="J173">
        <v>-0.31670731707317068</v>
      </c>
      <c r="K173">
        <v>0.91939024390243906</v>
      </c>
      <c r="L173">
        <v>-0.5307317073170732</v>
      </c>
      <c r="M173">
        <v>-0.64024390243902429</v>
      </c>
      <c r="N173">
        <v>2.4823170731707318</v>
      </c>
      <c r="O173">
        <v>-0.40268292682926832</v>
      </c>
      <c r="P173">
        <v>0.60134146341463457</v>
      </c>
      <c r="Q173">
        <v>0.13548780487804946</v>
      </c>
      <c r="R173">
        <v>0.26353658536585423</v>
      </c>
      <c r="S173">
        <v>-0.26719512195121886</v>
      </c>
      <c r="T173">
        <v>-2.7495121951219508</v>
      </c>
      <c r="U173" t="str">
        <v>_______</v>
      </c>
      <c r="V173">
        <v>-0.76954774493075617</v>
      </c>
      <c r="W173" t="str">
        <v xml:space="preserve"> PF, C</v>
      </c>
      <c r="AD173">
        <f>P173 - sorted!T$158</f>
        <v>2.6819918699186989</v>
      </c>
      <c r="AE173">
        <f>Q173 - sorted!U$158</f>
        <v>2.5610975609756106</v>
      </c>
      <c r="AF173">
        <f>R173 - sorted!V$158</f>
        <v>2.0979268292682933</v>
      </c>
      <c r="AG173">
        <f>S173 - sorted!W$158</f>
        <v>1.6252439024390251</v>
      </c>
      <c r="AH173">
        <f>T173 - sorted!X$158</f>
        <v>-0.64284552845528431</v>
      </c>
    </row>
    <row r="174" spans="1:34" x14ac:dyDescent="0.3">
      <c r="A174">
        <f t="shared" si="6"/>
        <v>0</v>
      </c>
      <c r="B174">
        <f t="shared" si="6"/>
        <v>-6.3914753152014665</v>
      </c>
      <c r="C174">
        <f t="shared" si="6"/>
        <v>-0.12986612489993246</v>
      </c>
      <c r="D174">
        <f t="shared" si="6"/>
        <v>-4.8487244237568587</v>
      </c>
      <c r="E174">
        <f t="shared" si="6"/>
        <v>-3.5129839882834908</v>
      </c>
      <c r="F174" t="str">
        <v>Thomas Bryant</v>
      </c>
      <c r="G174">
        <v>2.6330894308943087</v>
      </c>
      <c r="H174">
        <v>-0.91040650406504076</v>
      </c>
      <c r="I174">
        <v>-1.3721951219512194</v>
      </c>
      <c r="J174">
        <v>-0.78869918699186981</v>
      </c>
      <c r="K174">
        <v>-0.51162601626016246</v>
      </c>
      <c r="L174">
        <v>-1.1299186991869918</v>
      </c>
      <c r="M174">
        <v>-2.04349593495935</v>
      </c>
      <c r="N174">
        <v>-8.691056910569106E-2</v>
      </c>
      <c r="O174">
        <v>1.2191056910569107</v>
      </c>
      <c r="P174">
        <v>-2.0806504065040645</v>
      </c>
      <c r="Q174">
        <v>-4.210162601626017</v>
      </c>
      <c r="R174">
        <v>-1.8611382113821142</v>
      </c>
      <c r="S174">
        <v>-2.9910569105691063</v>
      </c>
      <c r="T174">
        <v>-2.9041463414634152</v>
      </c>
      <c r="U174" t="str">
        <v>_______</v>
      </c>
      <c r="V174">
        <v>-18.808812273239827</v>
      </c>
      <c r="W174" t="str">
        <v xml:space="preserve"> C</v>
      </c>
      <c r="AD174">
        <f>P174 - sorted!T$158</f>
        <v>0</v>
      </c>
      <c r="AE174">
        <f>Q174 - sorted!U$158</f>
        <v>-1.7845528455284558</v>
      </c>
      <c r="AF174">
        <f>R174 - sorted!V$158</f>
        <v>-2.6747967479675339E-2</v>
      </c>
      <c r="AG174">
        <f>S174 - sorted!W$158</f>
        <v>-1.0986178861788622</v>
      </c>
      <c r="AH174">
        <f>T174 - sorted!X$158</f>
        <v>-0.79747967479674875</v>
      </c>
    </row>
    <row r="175" spans="1:34" x14ac:dyDescent="0.3">
      <c r="A175">
        <f t="shared" si="6"/>
        <v>-3.186762687402481</v>
      </c>
      <c r="B175">
        <f t="shared" si="6"/>
        <v>-3.979020965021776</v>
      </c>
      <c r="C175">
        <f t="shared" si="6"/>
        <v>1.8544408959874472</v>
      </c>
      <c r="D175">
        <f t="shared" si="6"/>
        <v>-2.1443037931155882</v>
      </c>
      <c r="E175">
        <f t="shared" si="6"/>
        <v>-3.8503507858125974</v>
      </c>
      <c r="F175" t="str">
        <v>LaMarcus Aldridge</v>
      </c>
      <c r="G175">
        <v>0.58048780487804885</v>
      </c>
      <c r="H175">
        <v>0.41402439024390242</v>
      </c>
      <c r="I175">
        <v>-1.2609756097560976</v>
      </c>
      <c r="J175">
        <v>-0.69914634146341459</v>
      </c>
      <c r="K175">
        <v>-0.59243902439024387</v>
      </c>
      <c r="L175">
        <v>-0.92585365853658552</v>
      </c>
      <c r="M175">
        <v>-1.6551219512195123</v>
      </c>
      <c r="N175">
        <v>0.60243902439024388</v>
      </c>
      <c r="O175">
        <v>1.1582926829268292</v>
      </c>
      <c r="P175">
        <v>-2.7923170731707319</v>
      </c>
      <c r="Q175">
        <v>-3.5365853658536581</v>
      </c>
      <c r="R175">
        <v>-1.4524390243902439</v>
      </c>
      <c r="S175">
        <v>-2.3782926829268289</v>
      </c>
      <c r="T175">
        <v>-2.9807317073170729</v>
      </c>
      <c r="U175" t="str">
        <v>_______</v>
      </c>
      <c r="V175">
        <v>9</v>
      </c>
      <c r="W175" t="str">
        <v xml:space="preserve"> PF</v>
      </c>
      <c r="AD175">
        <f>P175 - sorted!T$158</f>
        <v>-0.71166666666666734</v>
      </c>
      <c r="AE175">
        <f>Q175 - sorted!U$158</f>
        <v>-1.110975609756097</v>
      </c>
      <c r="AF175">
        <f>R175 - sorted!V$158</f>
        <v>0.38195121951219502</v>
      </c>
      <c r="AG175">
        <f>S175 - sorted!W$158</f>
        <v>-0.48585365853658491</v>
      </c>
      <c r="AH175">
        <f>T175 - sorted!X$158</f>
        <v>-0.87406504065040647</v>
      </c>
    </row>
    <row r="176" spans="1:34" x14ac:dyDescent="0.3">
      <c r="A176">
        <f t="shared" si="6"/>
        <v>9.3176448530735136</v>
      </c>
      <c r="B176">
        <f t="shared" si="6"/>
        <v>3.7291856201268874</v>
      </c>
      <c r="C176">
        <f t="shared" si="6"/>
        <v>11.625978652515602</v>
      </c>
      <c r="D176">
        <f t="shared" si="6"/>
        <v>6.136885504293164</v>
      </c>
      <c r="E176">
        <f t="shared" si="6"/>
        <v>-4.4452194171245445</v>
      </c>
      <c r="F176" t="str">
        <v>Mo Bamba</v>
      </c>
      <c r="G176">
        <v>0.27886178861788619</v>
      </c>
      <c r="H176">
        <v>-0.50211382113821146</v>
      </c>
      <c r="I176">
        <v>-0.88991869918699185</v>
      </c>
      <c r="J176">
        <v>-0.77544715447154466</v>
      </c>
      <c r="K176">
        <v>0.59658536585365862</v>
      </c>
      <c r="L176">
        <v>-1.0621138211382113</v>
      </c>
      <c r="M176">
        <v>-1.6440650406504065</v>
      </c>
      <c r="N176">
        <v>2.6138211382113821</v>
      </c>
      <c r="O176">
        <v>0.88243902439024391</v>
      </c>
      <c r="P176">
        <v>1.6260162601627881E-4</v>
      </c>
      <c r="Q176">
        <v>-1.3843902439024389</v>
      </c>
      <c r="R176">
        <v>0.56016260162601617</v>
      </c>
      <c r="S176">
        <v>-0.50195121951219501</v>
      </c>
      <c r="T176">
        <v>-3.1157723577235772</v>
      </c>
      <c r="U176" t="str">
        <v>_______</v>
      </c>
      <c r="V176">
        <v>-2.3242622173140162</v>
      </c>
      <c r="W176" t="str">
        <v xml:space="preserve"> C</v>
      </c>
      <c r="AD176">
        <f>P176 - sorted!T$158</f>
        <v>2.0808130081300806</v>
      </c>
      <c r="AE176">
        <f>Q176 - sorted!U$158</f>
        <v>1.0412195121951222</v>
      </c>
      <c r="AF176">
        <f>R176 - sorted!V$158</f>
        <v>2.3945528455284553</v>
      </c>
      <c r="AG176">
        <f>S176 - sorted!W$158</f>
        <v>1.3904878048780489</v>
      </c>
      <c r="AH176">
        <f>T176 - sorted!X$158</f>
        <v>-1.0091056910569107</v>
      </c>
    </row>
    <row r="177" spans="1:34" x14ac:dyDescent="0.3">
      <c r="A177">
        <f t="shared" si="6"/>
        <v>0.38844756811086228</v>
      </c>
      <c r="B177">
        <f t="shared" si="6"/>
        <v>5.0080630499384959</v>
      </c>
      <c r="C177">
        <f t="shared" si="6"/>
        <v>-0.32328375772961288</v>
      </c>
      <c r="D177">
        <f t="shared" si="6"/>
        <v>-0.87623659015868072</v>
      </c>
      <c r="E177">
        <f t="shared" si="6"/>
        <v>-4.4724379697914367</v>
      </c>
      <c r="F177" t="str">
        <v>Aleksej Pokusevski</v>
      </c>
      <c r="G177">
        <v>-0.61512195121951219</v>
      </c>
      <c r="H177">
        <v>-9.707317073170732E-2</v>
      </c>
      <c r="I177">
        <v>0.18878048780487805</v>
      </c>
      <c r="J177">
        <v>-0.22292682926829263</v>
      </c>
      <c r="K177">
        <v>0.15195121951219515</v>
      </c>
      <c r="L177">
        <v>-0.19</v>
      </c>
      <c r="M177">
        <v>-1.2739024390243903</v>
      </c>
      <c r="N177">
        <v>1.0309756097560976</v>
      </c>
      <c r="O177">
        <v>-1.0636585365853659</v>
      </c>
      <c r="P177">
        <v>-1.99390243902439</v>
      </c>
      <c r="Q177">
        <v>-1.027317073170732</v>
      </c>
      <c r="R177">
        <v>-1.9009756097560975</v>
      </c>
      <c r="S177">
        <v>-2.0909756097560979</v>
      </c>
      <c r="T177">
        <v>-3.1219512195121952</v>
      </c>
      <c r="U177" t="str">
        <v>_______</v>
      </c>
      <c r="V177">
        <v>-6.5187999340390901</v>
      </c>
      <c r="W177" t="str">
        <v xml:space="preserve"> PF</v>
      </c>
      <c r="AD177">
        <f>P177 - sorted!T$158</f>
        <v>8.6747967479674504E-2</v>
      </c>
      <c r="AE177">
        <f>Q177 - sorted!U$158</f>
        <v>1.3982926829268292</v>
      </c>
      <c r="AF177">
        <f>R177 - sorted!V$158</f>
        <v>-6.6585365853658596E-2</v>
      </c>
      <c r="AG177">
        <f>S177 - sorted!W$158</f>
        <v>-0.19853658536585383</v>
      </c>
      <c r="AH177">
        <f>T177 - sorted!X$158</f>
        <v>-1.0152845528455288</v>
      </c>
    </row>
    <row r="178" spans="1:34" x14ac:dyDescent="0.3">
      <c r="A178">
        <f t="shared" si="6"/>
        <v>-8.8145196992504502</v>
      </c>
      <c r="B178">
        <f t="shared" si="6"/>
        <v>-7.5610133836983504</v>
      </c>
      <c r="C178">
        <f t="shared" si="6"/>
        <v>-11.026976085537965</v>
      </c>
      <c r="D178">
        <f t="shared" si="6"/>
        <v>-10.444689919997517</v>
      </c>
      <c r="E178">
        <f t="shared" si="6"/>
        <v>-5.5221429417211851</v>
      </c>
      <c r="F178" t="str">
        <v>Victor Oladipo</v>
      </c>
      <c r="G178">
        <v>-0.82398373983739848</v>
      </c>
      <c r="H178">
        <v>-0.2098780487804878</v>
      </c>
      <c r="I178">
        <v>-0.44983739837398362</v>
      </c>
      <c r="J178">
        <v>-0.49930894308943075</v>
      </c>
      <c r="K178">
        <v>-1.1149999999999998</v>
      </c>
      <c r="L178">
        <v>-0.15341463414634143</v>
      </c>
      <c r="M178">
        <v>-0.38654471544715441</v>
      </c>
      <c r="N178">
        <v>-0.89873983739837393</v>
      </c>
      <c r="O178">
        <v>0.27772357723577223</v>
      </c>
      <c r="P178">
        <v>-4.0491056910569103</v>
      </c>
      <c r="Q178">
        <v>-4.5367073170731702</v>
      </c>
      <c r="R178">
        <v>-4.1055691056910568</v>
      </c>
      <c r="S178">
        <v>-4.2589837398373982</v>
      </c>
      <c r="T178">
        <v>-3.3602439024390245</v>
      </c>
      <c r="U178" t="str">
        <v>_______</v>
      </c>
      <c r="V178">
        <v>-4.3148215055244235</v>
      </c>
      <c r="W178" t="str">
        <v xml:space="preserve"> SG</v>
      </c>
      <c r="AD178">
        <f>P178 - sorted!T$158</f>
        <v>-1.9684552845528458</v>
      </c>
      <c r="AE178">
        <f>Q178 - sorted!U$158</f>
        <v>-2.1110975609756091</v>
      </c>
      <c r="AF178">
        <f>R178 - sorted!V$158</f>
        <v>-2.2711788617886182</v>
      </c>
      <c r="AG178">
        <f>S178 - sorted!W$158</f>
        <v>-2.3665447154471542</v>
      </c>
      <c r="AH178">
        <f>T178 - sorted!X$158</f>
        <v>-1.253577235772358</v>
      </c>
    </row>
    <row r="179" spans="1:34" x14ac:dyDescent="0.3">
      <c r="A179">
        <f t="shared" si="6"/>
        <v>10.524853977586751</v>
      </c>
      <c r="B179">
        <f t="shared" si="6"/>
        <v>-3.985572591199086</v>
      </c>
      <c r="C179">
        <f t="shared" si="6"/>
        <v>2.6342297401814063</v>
      </c>
      <c r="D179">
        <f t="shared" si="6"/>
        <v>-1.9064066353452309</v>
      </c>
      <c r="E179">
        <f t="shared" si="6"/>
        <v>-8.984987490881446</v>
      </c>
      <c r="F179" t="str">
        <v>Nicolas Claxton</v>
      </c>
      <c r="G179">
        <v>1.6497560975609755</v>
      </c>
      <c r="H179">
        <v>-2.5941463414634143</v>
      </c>
      <c r="I179">
        <v>-1.8779268292682925</v>
      </c>
      <c r="J179">
        <v>-1.109390243902439</v>
      </c>
      <c r="K179">
        <v>0.10682926829268294</v>
      </c>
      <c r="L179">
        <v>-1.032560975609756</v>
      </c>
      <c r="M179">
        <v>-0.50292682926829269</v>
      </c>
      <c r="N179">
        <v>1.8219512195121952</v>
      </c>
      <c r="O179">
        <v>1.2140243902439025</v>
      </c>
      <c r="P179">
        <v>0.26975609756097585</v>
      </c>
      <c r="Q179">
        <v>-3.5384146341463403</v>
      </c>
      <c r="R179">
        <v>-1.2918292682926822</v>
      </c>
      <c r="S179">
        <v>-2.324390243902438</v>
      </c>
      <c r="T179">
        <v>-4.1463414634146334</v>
      </c>
      <c r="U179" t="str">
        <v>_______</v>
      </c>
      <c r="V179">
        <v>-6.594991431146263</v>
      </c>
      <c r="W179" t="str">
        <v xml:space="preserve"> C, PF</v>
      </c>
      <c r="AD179">
        <f>P179 - sorted!T$158</f>
        <v>2.3504065040650404</v>
      </c>
      <c r="AE179">
        <f>Q179 - sorted!U$158</f>
        <v>-1.1128048780487791</v>
      </c>
      <c r="AF179">
        <f>R179 - sorted!V$158</f>
        <v>0.54256097560975669</v>
      </c>
      <c r="AG179">
        <f>S179 - sorted!W$158</f>
        <v>-0.43195121951219395</v>
      </c>
      <c r="AH179">
        <f>T179 - sorted!X$158</f>
        <v>-2.0396747967479669</v>
      </c>
    </row>
    <row r="204" spans="18:19" x14ac:dyDescent="0.3">
      <c r="R204">
        <f>SUM(B$3:B$102)</f>
        <v>2044.5295832310408</v>
      </c>
      <c r="S204">
        <f>SUM(AC$3:AC$132)</f>
        <v>0</v>
      </c>
    </row>
    <row r="205" spans="18:19" x14ac:dyDescent="0.3">
      <c r="R205">
        <f>AVERAGE(B$3:B$102)</f>
        <v>20.445295832310407</v>
      </c>
      <c r="S205" t="e">
        <f>AVERAGE(AC$3:AC$132)</f>
        <v>#DIV/0!</v>
      </c>
    </row>
  </sheetData>
  <conditionalFormatting sqref="BA3:BA202">
    <cfRule type="colorScale" priority="3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E202">
    <cfRule type="colorScale" priority="2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">
    <cfRule type="colorScale" priority="29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A103">
    <cfRule type="colorScale" priority="2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106">
    <cfRule type="colorScale" priority="2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2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2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2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2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 A3:A202">
    <cfRule type="colorScale" priority="2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">
    <cfRule type="colorScale" priority="16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B3:AB202">
    <cfRule type="colorScale" priority="1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80:AG20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">
    <cfRule type="colorScale" priority="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4:AH202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80:AF202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80:AE202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80:AD202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:E2 BA2">
    <cfRule type="colorScale" priority="8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80:D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0:D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0:C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0:C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0:B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0:B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:AH20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:AH180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4:AG17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17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4:AF179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17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17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4:AE17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17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17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4:AD179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17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17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D17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17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C17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17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B17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17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17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A1:AV130"/>
  <sheetViews>
    <sheetView workbookViewId="0">
      <selection activeCell="P2" sqref="P2"/>
    </sheetView>
  </sheetViews>
  <sheetFormatPr defaultRowHeight="14.4" x14ac:dyDescent="0.3"/>
  <cols>
    <col min="1" max="1" width="4.5546875" customWidth="1"/>
    <col min="2" max="7" width="5.44140625" customWidth="1"/>
    <col min="8" max="8" width="15" customWidth="1"/>
    <col min="9" max="9" width="4.109375" customWidth="1"/>
    <col min="10" max="10" width="4.44140625" customWidth="1"/>
    <col min="11" max="34" width="5.77734375" customWidth="1"/>
  </cols>
  <sheetData>
    <row r="1" spans="1:48" x14ac:dyDescent="0.3"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  <c r="Q1">
        <v>1</v>
      </c>
      <c r="AL1" t="str">
        <f>GMs!C1</f>
        <v>_______</v>
      </c>
      <c r="AM1" t="str">
        <f>GMs!D1</f>
        <v>rob</v>
      </c>
      <c r="AN1" t="str">
        <f>GMs!E1</f>
        <v>rain</v>
      </c>
      <c r="AO1" t="str">
        <f>GMs!F1</f>
        <v>death</v>
      </c>
      <c r="AP1" t="str">
        <f>GMs!G1</f>
        <v>choi</v>
      </c>
      <c r="AQ1" t="str">
        <f>GMs!H1</f>
        <v>weed</v>
      </c>
      <c r="AR1" t="str">
        <f>GMs!I1</f>
        <v>car</v>
      </c>
      <c r="AS1" t="str">
        <f>GMs!J1</f>
        <v>cock</v>
      </c>
      <c r="AT1" t="str">
        <f>GMs!K1</f>
        <v>ja</v>
      </c>
      <c r="AU1" t="str">
        <f>GMs!L1</f>
        <v>other</v>
      </c>
      <c r="AV1" t="str">
        <f>GMs!M1</f>
        <v>ii</v>
      </c>
    </row>
    <row r="2" spans="1:48" x14ac:dyDescent="0.3">
      <c r="A2" t="s">
        <v>2734</v>
      </c>
      <c r="B2" t="s">
        <v>2370</v>
      </c>
      <c r="C2" t="str">
        <f>AVs!A2</f>
        <v>pFT</v>
      </c>
      <c r="D2" t="str">
        <f>AVs!B2</f>
        <v>pTO</v>
      </c>
      <c r="E2" t="str">
        <f>AVs!C2</f>
        <v>pAst</v>
      </c>
      <c r="F2" t="str">
        <f>AVs!D2</f>
        <v>AV</v>
      </c>
      <c r="G2" t="str">
        <f>AVs!E2</f>
        <v>pAV</v>
      </c>
      <c r="H2" t="str">
        <f>AVs!F2</f>
        <v>PLAYER</v>
      </c>
      <c r="I2" t="str">
        <f>AVs!G2</f>
        <v>zFG%</v>
      </c>
      <c r="J2" t="str">
        <f>AVs!H2</f>
        <v>zFT%</v>
      </c>
      <c r="K2" t="str">
        <f>AVs!I2</f>
        <v>z3PM</v>
      </c>
      <c r="L2" t="str">
        <f>AVs!J2</f>
        <v>zPTS</v>
      </c>
      <c r="M2" t="str">
        <f>AVs!K2</f>
        <v>zREB</v>
      </c>
      <c r="N2" t="str">
        <f>AVs!L2</f>
        <v>zAST</v>
      </c>
      <c r="O2" t="str">
        <f>AVs!M2</f>
        <v>zSTL</v>
      </c>
      <c r="P2" t="str">
        <f>AVs!N2</f>
        <v>zBLK</v>
      </c>
      <c r="Q2" t="str">
        <f>AVs!O2</f>
        <v>zTO</v>
      </c>
      <c r="R2" t="str">
        <f>AVs!P2</f>
        <v>PFT</v>
      </c>
      <c r="S2" t="str">
        <f>AVs!Q2</f>
        <v>PTO</v>
      </c>
      <c r="T2" t="str">
        <f>AVs!R2</f>
        <v>PAst</v>
      </c>
      <c r="U2" t="str">
        <f>AVs!S2</f>
        <v>Normal</v>
      </c>
      <c r="V2" t="str">
        <f>AVs!T2</f>
        <v>Punt</v>
      </c>
      <c r="W2" t="str">
        <f>AVs!U2</f>
        <v>GM</v>
      </c>
      <c r="X2" t="str">
        <f>AVs!V2</f>
        <v>$pent</v>
      </c>
      <c r="AK2" t="str">
        <f>GMs!B2</f>
        <v>NumPlayers</v>
      </c>
      <c r="AL2">
        <f>GMs!C2</f>
        <v>144</v>
      </c>
      <c r="AM2">
        <f>GMs!D2</f>
        <v>1</v>
      </c>
      <c r="AN2">
        <f>GMs!E2</f>
        <v>1</v>
      </c>
      <c r="AO2">
        <f>GMs!F2</f>
        <v>1</v>
      </c>
      <c r="AP2">
        <f>GMs!G2</f>
        <v>1</v>
      </c>
      <c r="AQ2">
        <f>GMs!H2</f>
        <v>1</v>
      </c>
      <c r="AR2">
        <f>GMs!I2</f>
        <v>1</v>
      </c>
      <c r="AS2">
        <f>GMs!J2</f>
        <v>1</v>
      </c>
      <c r="AT2">
        <f>GMs!K2</f>
        <v>1</v>
      </c>
      <c r="AU2">
        <f>GMs!L2</f>
        <v>1</v>
      </c>
      <c r="AV2">
        <f>GMs!M2</f>
        <v>1</v>
      </c>
    </row>
    <row r="3" spans="1:48" x14ac:dyDescent="0.3">
      <c r="A3">
        <f>F3/1.2</f>
        <v>24.754042491225196</v>
      </c>
      <c r="B3">
        <f>GMs!$C$9*$U3</f>
        <v>70.702886429616981</v>
      </c>
      <c r="C3" cm="1">
        <f t="array" ref="C3:Y130">_xlfn._xlws.SORT(AVs!A3:W130, 21, 1,FALSE)</f>
        <v>19.045944679745016</v>
      </c>
      <c r="D3">
        <v>27.394824106126151</v>
      </c>
      <c r="E3">
        <v>29.013039654315325</v>
      </c>
      <c r="F3">
        <v>29.704850989470234</v>
      </c>
      <c r="G3">
        <v>33.526094108593512</v>
      </c>
      <c r="H3" t="str">
        <v>Jimmy Butler</v>
      </c>
      <c r="I3">
        <v>0.81642276422764226</v>
      </c>
      <c r="J3">
        <v>2.6653658536585367</v>
      </c>
      <c r="K3">
        <v>-1.3430894308943089</v>
      </c>
      <c r="L3">
        <v>0.93333333333333335</v>
      </c>
      <c r="M3">
        <v>6.3577235772357715E-2</v>
      </c>
      <c r="N3">
        <v>0.69674796747967482</v>
      </c>
      <c r="O3">
        <v>2.0569105691056908</v>
      </c>
      <c r="P3">
        <v>-0.66601626016260163</v>
      </c>
      <c r="Q3">
        <v>-0.38520325203252043</v>
      </c>
      <c r="R3">
        <v>2.172682926829268</v>
      </c>
      <c r="S3">
        <v>5.2232520325203247</v>
      </c>
      <c r="T3">
        <v>4.1413008130081295</v>
      </c>
      <c r="U3">
        <v>4.8380487804878038</v>
      </c>
      <c r="V3">
        <v>5.5040650406504055</v>
      </c>
      <c r="W3" t="str">
        <v>_______</v>
      </c>
      <c r="X3">
        <v>33.040848077084945</v>
      </c>
      <c r="Y3" t="str">
        <v xml:space="preserve"> SF, SG</v>
      </c>
      <c r="AJ3" t="str">
        <f>GMs!A3</f>
        <v>strat/$</v>
      </c>
      <c r="AK3" t="str">
        <f>GMs!B3</f>
        <v>$pent</v>
      </c>
      <c r="AL3">
        <f>GMs!C3</f>
        <v>1937.2956823924847</v>
      </c>
      <c r="AM3">
        <f>GMs!D3</f>
        <v>61.247810647466885</v>
      </c>
      <c r="AN3">
        <f>GMs!E3</f>
        <v>37.403740326339161</v>
      </c>
      <c r="AO3">
        <f>GMs!F3</f>
        <v>45.695012416462028</v>
      </c>
      <c r="AP3">
        <f>GMs!G3</f>
        <v>36.827082594764285</v>
      </c>
      <c r="AQ3">
        <f>GMs!H3</f>
        <v>49.813996213425462</v>
      </c>
      <c r="AR3">
        <f>GMs!I3</f>
        <v>37.884288435984899</v>
      </c>
      <c r="AS3">
        <f>GMs!J3</f>
        <v>46.636725182591299</v>
      </c>
      <c r="AT3">
        <f>GMs!K3</f>
        <v>35.871370668017867</v>
      </c>
      <c r="AU3">
        <f>GMs!L3</f>
        <v>51.451898005629737</v>
      </c>
      <c r="AV3">
        <f>GMs!M3</f>
        <v>59.872393116833813</v>
      </c>
    </row>
    <row r="4" spans="1:48" x14ac:dyDescent="0.3">
      <c r="A4">
        <f t="shared" ref="A4:A67" si="0">F4/1.2</f>
        <v>22.412447917947617</v>
      </c>
      <c r="B4">
        <f>GMs!C$9*U4</f>
        <v>61.398686933241201</v>
      </c>
      <c r="C4">
        <v>12.495124116870718</v>
      </c>
      <c r="D4">
        <v>34.192791427706716</v>
      </c>
      <c r="E4">
        <v>12.102022867194377</v>
      </c>
      <c r="F4">
        <v>26.894937501537139</v>
      </c>
      <c r="G4">
        <v>31.343954090180709</v>
      </c>
      <c r="H4" t="str">
        <v>Trae Young</v>
      </c>
      <c r="I4">
        <v>-0.81227642276422762</v>
      </c>
      <c r="J4">
        <v>3.4916260162601627</v>
      </c>
      <c r="K4">
        <v>0.76878048780487807</v>
      </c>
      <c r="L4">
        <v>1.7224390243902441</v>
      </c>
      <c r="M4">
        <v>-0.48967479674796749</v>
      </c>
      <c r="N4">
        <v>3.5431707317073173</v>
      </c>
      <c r="O4">
        <v>-0.29544715447154474</v>
      </c>
      <c r="P4">
        <v>-0.80731707317073176</v>
      </c>
      <c r="Q4">
        <v>-2.9199186991869914</v>
      </c>
      <c r="R4">
        <v>0.70975609756097557</v>
      </c>
      <c r="S4">
        <v>7.1213008130081299</v>
      </c>
      <c r="T4">
        <v>0.65821138211382202</v>
      </c>
      <c r="U4">
        <v>4.201382113821138</v>
      </c>
      <c r="V4">
        <v>5.0086991869918709</v>
      </c>
      <c r="W4" t="str">
        <v>_______</v>
      </c>
      <c r="X4">
        <v>28.824408585056112</v>
      </c>
      <c r="Y4" t="str">
        <v xml:space="preserve"> PG</v>
      </c>
      <c r="AJ4" t="str">
        <f>GMs!A4</f>
        <v>strat/$</v>
      </c>
      <c r="AK4" t="str">
        <f>GMs!B4</f>
        <v>punt/$</v>
      </c>
      <c r="AL4">
        <f>GMs!C4</f>
        <v>6.0719605343373312E-2</v>
      </c>
      <c r="AM4">
        <f>GMs!D4</f>
        <v>0.16573016486291944</v>
      </c>
      <c r="AN4">
        <f>GMs!E4</f>
        <v>0.11004073184764392</v>
      </c>
      <c r="AO4">
        <f>GMs!F4</f>
        <v>0.15092643597508038</v>
      </c>
      <c r="AP4">
        <f>GMs!G4</f>
        <v>0.1569497118086064</v>
      </c>
      <c r="AQ4">
        <f>GMs!H4</f>
        <v>0.11607734496928065</v>
      </c>
      <c r="AR4">
        <f>GMs!I4</f>
        <v>6.9438014139889218E-2</v>
      </c>
      <c r="AS4">
        <f>GMs!J4</f>
        <v>0.1558857310743115</v>
      </c>
      <c r="AT4">
        <f>GMs!K4</f>
        <v>0.10403590661878392</v>
      </c>
      <c r="AU4">
        <f>GMs!L4</f>
        <v>0.12108870894825544</v>
      </c>
      <c r="AV4">
        <f>GMs!M4</f>
        <v>0.14071865450885385</v>
      </c>
    </row>
    <row r="5" spans="1:48" x14ac:dyDescent="0.3">
      <c r="A5">
        <f t="shared" si="0"/>
        <v>22.742860637073111</v>
      </c>
      <c r="B5">
        <f>GMs!C$9*U5</f>
        <v>62.711564017074096</v>
      </c>
      <c r="C5">
        <v>21.795294290216663</v>
      </c>
      <c r="D5">
        <v>26.089157804833974</v>
      </c>
      <c r="E5">
        <v>15.691696240568119</v>
      </c>
      <c r="F5">
        <v>27.291432764487734</v>
      </c>
      <c r="G5">
        <v>31.032731428765846</v>
      </c>
      <c r="H5" t="str">
        <v>Chris Paul</v>
      </c>
      <c r="I5">
        <v>0.60536585365853668</v>
      </c>
      <c r="J5">
        <v>1.5045528455284554</v>
      </c>
      <c r="K5">
        <v>-0.3069918699186992</v>
      </c>
      <c r="L5">
        <v>0.2426016260162602</v>
      </c>
      <c r="M5">
        <v>-0.33934959349593496</v>
      </c>
      <c r="N5">
        <v>2.8936585365853662</v>
      </c>
      <c r="O5">
        <v>0.90569105691056917</v>
      </c>
      <c r="P5">
        <v>-0.64682926829268284</v>
      </c>
      <c r="Q5">
        <v>-0.56747967479674788</v>
      </c>
      <c r="R5">
        <v>2.7866666666666671</v>
      </c>
      <c r="S5">
        <v>4.8586991869918705</v>
      </c>
      <c r="T5">
        <v>1.3975609756097567</v>
      </c>
      <c r="U5">
        <v>4.2912195121951227</v>
      </c>
      <c r="V5">
        <v>4.9380487804878053</v>
      </c>
      <c r="W5" t="str">
        <v>_______</v>
      </c>
      <c r="X5">
        <v>29.419372911284171</v>
      </c>
      <c r="Y5" t="str">
        <v xml:space="preserve"> PG</v>
      </c>
      <c r="AJ5" t="str">
        <f>GMs!A5</f>
        <v>strat/$</v>
      </c>
      <c r="AK5" t="str">
        <f>GMs!B5</f>
        <v>z/$</v>
      </c>
      <c r="AL5">
        <f>GMs!C5</f>
        <v>7.7891413560906647E-2</v>
      </c>
      <c r="AM5">
        <f>GMs!D5</f>
        <v>0.14853094381304982</v>
      </c>
      <c r="AN5">
        <f>GMs!E5</f>
        <v>0.14695934738970198</v>
      </c>
      <c r="AO5">
        <f>GMs!F5</f>
        <v>0.14769184055136772</v>
      </c>
      <c r="AP5">
        <f>GMs!G5</f>
        <v>0.14689613502890078</v>
      </c>
      <c r="AQ5">
        <f>GMs!H5</f>
        <v>0.14796507543256637</v>
      </c>
      <c r="AR5">
        <f>GMs!I5</f>
        <v>0.1470105543440082</v>
      </c>
      <c r="AS5">
        <f>GMs!J5</f>
        <v>0.14775856543907548</v>
      </c>
      <c r="AT5">
        <f>GMs!K5</f>
        <v>0.14678689596787844</v>
      </c>
      <c r="AU5">
        <f>GMs!L5</f>
        <v>0.14806156965588047</v>
      </c>
      <c r="AV5">
        <f>GMs!M5</f>
        <v>0.14847430898202335</v>
      </c>
    </row>
    <row r="6" spans="1:48" x14ac:dyDescent="0.3">
      <c r="A6">
        <f t="shared" si="0"/>
        <v>25.473475072416086</v>
      </c>
      <c r="B6">
        <f>GMs!C$9*U6</f>
        <v>73.561512912605139</v>
      </c>
      <c r="C6">
        <v>24.58214165093705</v>
      </c>
      <c r="D6">
        <v>26.777806511916044</v>
      </c>
      <c r="E6">
        <v>25.908884012330375</v>
      </c>
      <c r="F6">
        <v>30.568170086899304</v>
      </c>
      <c r="G6">
        <v>30.725448294710667</v>
      </c>
      <c r="H6" t="str">
        <v>Fred VanVleet</v>
      </c>
      <c r="I6">
        <v>-1.9753658536585363</v>
      </c>
      <c r="J6">
        <v>1.6246341463414633</v>
      </c>
      <c r="K6">
        <v>1.6536585365853658</v>
      </c>
      <c r="L6">
        <v>0.84243902439024398</v>
      </c>
      <c r="M6">
        <v>-0.55195121951219506</v>
      </c>
      <c r="N6">
        <v>1.5317073170731708</v>
      </c>
      <c r="O6">
        <v>1.7604878048780488</v>
      </c>
      <c r="P6">
        <v>0.16536585365853657</v>
      </c>
      <c r="Q6">
        <v>-1.7317073170731695E-2</v>
      </c>
      <c r="R6">
        <v>3.4090243902439021</v>
      </c>
      <c r="S6">
        <v>5.0509756097560974</v>
      </c>
      <c r="T6">
        <v>3.5019512195121951</v>
      </c>
      <c r="U6">
        <v>5.0336585365853654</v>
      </c>
      <c r="V6">
        <v>4.8682926829268292</v>
      </c>
      <c r="W6" t="str">
        <v>_______</v>
      </c>
      <c r="X6">
        <v>34.336308863424044</v>
      </c>
      <c r="Y6" t="str">
        <v xml:space="preserve"> SG, PG</v>
      </c>
      <c r="AJ6" t="str">
        <f>GMs!A6</f>
        <v>strat/$</v>
      </c>
      <c r="AK6" t="str">
        <f>GMs!B6</f>
        <v>pAst/$</v>
      </c>
      <c r="AL6">
        <f>GMs!C6</f>
        <v>6.2627217996251164E-2</v>
      </c>
      <c r="AM6">
        <f>GMs!D6</f>
        <v>0.12447831701489918</v>
      </c>
      <c r="AN6">
        <f>GMs!E6</f>
        <v>0.10552616225795568</v>
      </c>
      <c r="AO6">
        <f>GMs!F6</f>
        <v>0.12747295034505834</v>
      </c>
      <c r="AP6">
        <f>GMs!G6</f>
        <v>0.11190730358806746</v>
      </c>
      <c r="AQ6">
        <f>GMs!H6</f>
        <v>0.13185963351365432</v>
      </c>
      <c r="AR6">
        <f>GMs!I6</f>
        <v>0.16058419300810348</v>
      </c>
      <c r="AS6">
        <f>GMs!J6</f>
        <v>0.11534403995182141</v>
      </c>
      <c r="AT6">
        <f>GMs!K6</f>
        <v>0.15293125287313469</v>
      </c>
      <c r="AU6">
        <f>GMs!L6</f>
        <v>0.12874603074023852</v>
      </c>
      <c r="AV6">
        <f>GMs!M6</f>
        <v>8.2195815239894873E-2</v>
      </c>
    </row>
    <row r="7" spans="1:48" x14ac:dyDescent="0.3">
      <c r="A7">
        <f t="shared" si="0"/>
        <v>23.176134872378849</v>
      </c>
      <c r="B7">
        <f>GMs!C$9*U7</f>
        <v>64.433155776778918</v>
      </c>
      <c r="C7">
        <v>22.611325427911602</v>
      </c>
      <c r="D7">
        <v>27.987236704248129</v>
      </c>
      <c r="E7">
        <v>24.829495202181874</v>
      </c>
      <c r="F7">
        <v>27.811361846854616</v>
      </c>
      <c r="G7">
        <v>30.107300638091512</v>
      </c>
      <c r="H7" t="str">
        <v>Kyrie Irving</v>
      </c>
      <c r="I7">
        <v>1.0419512195121954</v>
      </c>
      <c r="J7">
        <v>1.4401219512195123</v>
      </c>
      <c r="K7">
        <v>0.86313008130081292</v>
      </c>
      <c r="L7">
        <v>1.2657317073170731</v>
      </c>
      <c r="M7">
        <v>-0.68361788617886177</v>
      </c>
      <c r="N7">
        <v>1.129390243902439</v>
      </c>
      <c r="O7">
        <v>0.65089430894308953</v>
      </c>
      <c r="P7">
        <v>-0.31894308943089428</v>
      </c>
      <c r="Q7">
        <v>-0.97963414634146362</v>
      </c>
      <c r="R7">
        <v>2.9689024390243901</v>
      </c>
      <c r="S7">
        <v>5.3886585365853659</v>
      </c>
      <c r="T7">
        <v>3.279634146341464</v>
      </c>
      <c r="U7">
        <v>4.4090243902439026</v>
      </c>
      <c r="V7">
        <v>4.7279674796747972</v>
      </c>
      <c r="W7" t="str">
        <v>_______</v>
      </c>
      <c r="X7">
        <v>30.199556901061943</v>
      </c>
      <c r="Y7" t="str">
        <v xml:space="preserve"> PG, SG</v>
      </c>
      <c r="AJ7" t="str">
        <f>GMs!A7</f>
        <v>strat/$</v>
      </c>
      <c r="AK7" t="str">
        <f>GMs!B7</f>
        <v>pFT/$</v>
      </c>
      <c r="AL7">
        <f>GMs!C7</f>
        <v>6.7214305448215467E-2</v>
      </c>
      <c r="AM7">
        <f>GMs!D7</f>
        <v>9.1770328570096191E-2</v>
      </c>
      <c r="AN7">
        <f>GMs!E7</f>
        <v>0.24812961294195951</v>
      </c>
      <c r="AO7">
        <f>GMs!F7</f>
        <v>0.10415824273651572</v>
      </c>
      <c r="AP7">
        <f>GMs!G7</f>
        <v>9.5965960169917583E-2</v>
      </c>
      <c r="AQ7">
        <f>GMs!H7</f>
        <v>0.10851751451038319</v>
      </c>
      <c r="AR7">
        <f>GMs!I7</f>
        <v>0.15206660061951943</v>
      </c>
      <c r="AS7">
        <f>GMs!J7</f>
        <v>7.8792713938523759E-2</v>
      </c>
      <c r="AT7">
        <f>GMs!K7</f>
        <v>9.8854792680969222E-2</v>
      </c>
      <c r="AU7">
        <f>GMs!L7</f>
        <v>9.2750613814655741E-2</v>
      </c>
      <c r="AV7">
        <f>GMs!M7</f>
        <v>0.10581651200270388</v>
      </c>
    </row>
    <row r="8" spans="1:48" x14ac:dyDescent="0.3">
      <c r="A8">
        <f t="shared" si="0"/>
        <v>26.076291399797984</v>
      </c>
      <c r="B8">
        <f>GMs!C$9*U8</f>
        <v>75.956771013064042</v>
      </c>
      <c r="C8">
        <v>29.318872024592579</v>
      </c>
      <c r="D8">
        <v>27.919536567082559</v>
      </c>
      <c r="E8">
        <v>34.013477557757</v>
      </c>
      <c r="F8">
        <v>31.29154967975758</v>
      </c>
      <c r="G8">
        <v>29.689710737965246</v>
      </c>
      <c r="H8" t="str">
        <v>Nikola Vucevic</v>
      </c>
      <c r="I8">
        <v>0.29902439024390243</v>
      </c>
      <c r="J8">
        <v>0.73073170731707315</v>
      </c>
      <c r="K8">
        <v>0.33317073170731704</v>
      </c>
      <c r="L8">
        <v>1.0492682926829269</v>
      </c>
      <c r="M8">
        <v>2.4560975609756097</v>
      </c>
      <c r="N8">
        <v>2.6341463414634156E-2</v>
      </c>
      <c r="O8">
        <v>-8.9268292682926825E-2</v>
      </c>
      <c r="P8">
        <v>0.56439024390243908</v>
      </c>
      <c r="Q8">
        <v>-0.17219512195121953</v>
      </c>
      <c r="R8">
        <v>4.4668292682926829</v>
      </c>
      <c r="S8">
        <v>5.3697560975609759</v>
      </c>
      <c r="T8">
        <v>5.1712195121951217</v>
      </c>
      <c r="U8">
        <v>5.1975609756097567</v>
      </c>
      <c r="V8">
        <v>4.6331707317073176</v>
      </c>
      <c r="W8" t="str">
        <v>_______</v>
      </c>
      <c r="X8">
        <v>35.421782240506168</v>
      </c>
      <c r="Y8" t="str">
        <v xml:space="preserve"> C</v>
      </c>
      <c r="AJ8" t="str">
        <f>GMs!A8</f>
        <v>strat/$</v>
      </c>
      <c r="AK8" t="str">
        <f>GMs!B8</f>
        <v>pTO/$</v>
      </c>
      <c r="AL8">
        <f>GMs!C8</f>
        <v>8.4262880109008759E-2</v>
      </c>
      <c r="AM8">
        <f>GMs!D8</f>
        <v>0.18153162564687006</v>
      </c>
      <c r="AN8">
        <f>GMs!E8</f>
        <v>0.20190581087440534</v>
      </c>
      <c r="AO8">
        <f>GMs!F8</f>
        <v>0.17601323216559098</v>
      </c>
      <c r="AP8">
        <f>GMs!G8</f>
        <v>0.20375381398395548</v>
      </c>
      <c r="AQ8">
        <f>GMs!H8</f>
        <v>0.18400810130784537</v>
      </c>
      <c r="AR8">
        <f>GMs!I8</f>
        <v>0.15604426690630213</v>
      </c>
      <c r="AS8">
        <f>GMs!J8</f>
        <v>0.18448770588712091</v>
      </c>
      <c r="AT8">
        <f>GMs!K8</f>
        <v>0.18473640243103226</v>
      </c>
      <c r="AU8">
        <f>GMs!L8</f>
        <v>0.1851662395525677</v>
      </c>
      <c r="AV8">
        <f>GMs!M8</f>
        <v>0.19294354657540361</v>
      </c>
    </row>
    <row r="9" spans="1:48" x14ac:dyDescent="0.3">
      <c r="A9">
        <f t="shared" si="0"/>
        <v>18.858642337127289</v>
      </c>
      <c r="B9">
        <f>GMs!C$9*U9</f>
        <v>47.277832506676752</v>
      </c>
      <c r="C9">
        <v>16.934784935157492</v>
      </c>
      <c r="D9">
        <v>24.312211193853702</v>
      </c>
      <c r="E9">
        <v>18.365793696904209</v>
      </c>
      <c r="F9">
        <v>22.630370804552747</v>
      </c>
      <c r="G9">
        <v>28.119271876855748</v>
      </c>
      <c r="H9" t="str">
        <v>Khris Middleton</v>
      </c>
      <c r="I9">
        <v>0.366869918699187</v>
      </c>
      <c r="J9">
        <v>1.5339024390243903</v>
      </c>
      <c r="K9">
        <v>0.46276422764227643</v>
      </c>
      <c r="L9">
        <v>0.95947154471544738</v>
      </c>
      <c r="M9">
        <v>0.33024390243902446</v>
      </c>
      <c r="N9">
        <v>1.2867886178861789</v>
      </c>
      <c r="O9">
        <v>0.46406504065040655</v>
      </c>
      <c r="P9">
        <v>-1.0415447154471544</v>
      </c>
      <c r="Q9">
        <v>-1.1274390243902439</v>
      </c>
      <c r="R9">
        <v>1.7012195121951226</v>
      </c>
      <c r="S9">
        <v>4.3625609756097568</v>
      </c>
      <c r="T9">
        <v>1.9483333333333335</v>
      </c>
      <c r="U9">
        <v>3.2351219512195128</v>
      </c>
      <c r="V9">
        <v>4.2766666666666673</v>
      </c>
      <c r="W9" t="str">
        <v>_______</v>
      </c>
      <c r="X9">
        <v>22.42517689526391</v>
      </c>
      <c r="Y9" t="str">
        <v xml:space="preserve"> SF, SG</v>
      </c>
    </row>
    <row r="10" spans="1:48" x14ac:dyDescent="0.3">
      <c r="A10">
        <f t="shared" si="0"/>
        <v>22.110292214168151</v>
      </c>
      <c r="B10">
        <f>GMs!C$9*U10</f>
        <v>60.198087572867337</v>
      </c>
      <c r="C10">
        <v>32.900999340831412</v>
      </c>
      <c r="D10">
        <v>35.064303300982246</v>
      </c>
      <c r="E10">
        <v>13.978963365368125</v>
      </c>
      <c r="F10">
        <v>26.532350657001782</v>
      </c>
      <c r="G10">
        <v>28.03367669149538</v>
      </c>
      <c r="H10" t="str">
        <v>Luka Doncic</v>
      </c>
      <c r="I10">
        <v>0.59032520325203253</v>
      </c>
      <c r="J10">
        <v>-1.1475609756097562</v>
      </c>
      <c r="K10">
        <v>1.2788617886178861</v>
      </c>
      <c r="L10">
        <v>2.1933333333333329</v>
      </c>
      <c r="M10">
        <v>1.2434959349593495</v>
      </c>
      <c r="N10">
        <v>3.0744308943089433</v>
      </c>
      <c r="O10">
        <v>0.26975609756097557</v>
      </c>
      <c r="P10">
        <v>-0.13800813008130083</v>
      </c>
      <c r="Q10">
        <v>-3.2454065040650408</v>
      </c>
      <c r="R10">
        <v>5.2667886178861778</v>
      </c>
      <c r="S10">
        <v>7.3646341463414631</v>
      </c>
      <c r="T10">
        <v>1.0447967479674785</v>
      </c>
      <c r="U10">
        <v>4.1192276422764227</v>
      </c>
      <c r="V10">
        <v>4.2572357723577223</v>
      </c>
      <c r="W10" t="str">
        <v>_______</v>
      </c>
      <c r="X10">
        <v>28.280325823378785</v>
      </c>
      <c r="Y10" t="str">
        <v xml:space="preserve"> PG</v>
      </c>
    </row>
    <row r="11" spans="1:48" x14ac:dyDescent="0.3">
      <c r="A11">
        <f t="shared" si="0"/>
        <v>21.825479440442329</v>
      </c>
      <c r="B11">
        <f>GMs!C$9*U11</f>
        <v>59.066399407843967</v>
      </c>
      <c r="C11">
        <v>27.422869274150802</v>
      </c>
      <c r="D11">
        <v>25.298886096157123</v>
      </c>
      <c r="E11">
        <v>20.815289861240114</v>
      </c>
      <c r="F11">
        <v>26.190575328530795</v>
      </c>
      <c r="G11">
        <v>27.060255294803106</v>
      </c>
      <c r="H11" t="str">
        <v>Jrue Holiday</v>
      </c>
      <c r="I11">
        <v>1.0466666666666666</v>
      </c>
      <c r="J11">
        <v>-1.6260162601626016E-3</v>
      </c>
      <c r="K11">
        <v>0.10552845528455287</v>
      </c>
      <c r="L11">
        <v>0.49203252032520317</v>
      </c>
      <c r="M11">
        <v>-0.32975609756097563</v>
      </c>
      <c r="N11">
        <v>1.5889430894308945</v>
      </c>
      <c r="O11">
        <v>1.7307317073170729</v>
      </c>
      <c r="P11">
        <v>5.5284552845528551E-3</v>
      </c>
      <c r="Q11">
        <v>-0.59626016260162595</v>
      </c>
      <c r="R11">
        <v>4.0434146341463411</v>
      </c>
      <c r="S11">
        <v>4.6380487804878046</v>
      </c>
      <c r="T11">
        <v>2.4528455284552839</v>
      </c>
      <c r="U11">
        <v>4.0417886178861782</v>
      </c>
      <c r="V11">
        <v>4.036260162601625</v>
      </c>
      <c r="W11" t="str">
        <v>_______</v>
      </c>
      <c r="X11">
        <v>27.767471958462746</v>
      </c>
      <c r="Y11" t="str">
        <v xml:space="preserve"> PG, SG</v>
      </c>
      <c r="AJ11" t="str">
        <f>GMs!A11</f>
        <v>stat/$</v>
      </c>
      <c r="AK11" t="str">
        <f>GMs!B11</f>
        <v>zFG%</v>
      </c>
      <c r="AL11">
        <f>GMs!C11</f>
        <v>3.2034828510383501E-2</v>
      </c>
      <c r="AM11">
        <f>GMs!D11</f>
        <v>8.4920905044795041E-3</v>
      </c>
      <c r="AN11">
        <f>GMs!E11</f>
        <v>0.1031721522119122</v>
      </c>
      <c r="AO11">
        <f>GMs!F11</f>
        <v>3.1278430994977047E-3</v>
      </c>
      <c r="AP11">
        <f>GMs!G11</f>
        <v>-2.3974932768468025E-3</v>
      </c>
      <c r="AQ11">
        <f>GMs!H11</f>
        <v>1.5811666123877157E-2</v>
      </c>
      <c r="AR11">
        <f>GMs!I11</f>
        <v>3.3114313265821718E-2</v>
      </c>
      <c r="AS11">
        <f>GMs!J11</f>
        <v>2.6829060301647874E-3</v>
      </c>
      <c r="AT11">
        <f>GMs!K11</f>
        <v>3.1901473854641753E-2</v>
      </c>
      <c r="AU11">
        <f>GMs!L11</f>
        <v>4.2445517535338206E-2</v>
      </c>
      <c r="AV11">
        <f>GMs!M11</f>
        <v>3.3689536457906909E-3</v>
      </c>
    </row>
    <row r="12" spans="1:48" x14ac:dyDescent="0.3">
      <c r="A12">
        <f t="shared" si="0"/>
        <v>23.61105369587932</v>
      </c>
      <c r="B12">
        <f>GMs!C$9*U12</f>
        <v>66.161282218801446</v>
      </c>
      <c r="C12">
        <v>23.460485645923399</v>
      </c>
      <c r="D12">
        <v>25.147325143921933</v>
      </c>
      <c r="E12">
        <v>29.356454635053741</v>
      </c>
      <c r="F12">
        <v>28.333264435055185</v>
      </c>
      <c r="G12">
        <v>27.006534467171086</v>
      </c>
      <c r="H12" t="str">
        <v>Tobias Harris</v>
      </c>
      <c r="I12">
        <v>1.4161382113821137</v>
      </c>
      <c r="J12">
        <v>1.3687398373983739</v>
      </c>
      <c r="K12">
        <v>-0.46020325203252033</v>
      </c>
      <c r="L12">
        <v>0.84288617886178863</v>
      </c>
      <c r="M12">
        <v>0.67028455284552846</v>
      </c>
      <c r="N12">
        <v>0.31524390243902434</v>
      </c>
      <c r="O12">
        <v>-6.0569105691056918E-2</v>
      </c>
      <c r="P12">
        <v>0.5032113821138211</v>
      </c>
      <c r="Q12">
        <v>-6.8455284552845497E-2</v>
      </c>
      <c r="R12">
        <v>3.1585365853658534</v>
      </c>
      <c r="S12">
        <v>4.5957317073170723</v>
      </c>
      <c r="T12">
        <v>4.2120325203252031</v>
      </c>
      <c r="U12">
        <v>4.5272764227642268</v>
      </c>
      <c r="V12">
        <v>4.0240650406504059</v>
      </c>
      <c r="W12" t="str">
        <v>_______</v>
      </c>
      <c r="X12">
        <v>30.982702251739493</v>
      </c>
      <c r="Y12" t="str">
        <v xml:space="preserve"> SF, PF</v>
      </c>
      <c r="AJ12" t="str">
        <f>GMs!A12</f>
        <v>stat/$</v>
      </c>
      <c r="AK12" t="str">
        <f>GMs!B12</f>
        <v>zFT%</v>
      </c>
      <c r="AL12">
        <f>GMs!C12</f>
        <v>1.0677108112691224E-2</v>
      </c>
      <c r="AM12">
        <f>GMs!D12</f>
        <v>5.6760615242953623E-2</v>
      </c>
      <c r="AN12">
        <f>GMs!E12</f>
        <v>-0.10117026555225749</v>
      </c>
      <c r="AO12">
        <f>GMs!F12</f>
        <v>4.3533597814852013E-2</v>
      </c>
      <c r="AP12">
        <f>GMs!G12</f>
        <v>5.0930174858983185E-2</v>
      </c>
      <c r="AQ12">
        <f>GMs!H12</f>
        <v>3.9447560922183197E-2</v>
      </c>
      <c r="AR12">
        <f>GMs!I12</f>
        <v>-5.0560462755112265E-3</v>
      </c>
      <c r="AS12">
        <f>GMs!J12</f>
        <v>6.8965851500551761E-2</v>
      </c>
      <c r="AT12">
        <f>GMs!K12</f>
        <v>4.7932103286909243E-2</v>
      </c>
      <c r="AU12">
        <f>GMs!L12</f>
        <v>5.5310955841224731E-2</v>
      </c>
      <c r="AV12">
        <f>GMs!M12</f>
        <v>4.2657796979319491E-2</v>
      </c>
    </row>
    <row r="13" spans="1:48" x14ac:dyDescent="0.3">
      <c r="A13">
        <f t="shared" si="0"/>
        <v>17.676332933125298</v>
      </c>
      <c r="B13">
        <f>GMs!C$9*U13</f>
        <v>42.579989982264813</v>
      </c>
      <c r="C13">
        <v>21.63328944690894</v>
      </c>
      <c r="D13">
        <v>19.657499182411652</v>
      </c>
      <c r="E13">
        <v>13.320553954021372</v>
      </c>
      <c r="F13">
        <v>21.211599519750358</v>
      </c>
      <c r="G13">
        <v>26.729334996589845</v>
      </c>
      <c r="H13" t="str">
        <v>Dejounte Murray</v>
      </c>
      <c r="I13">
        <v>-0.20439024390243904</v>
      </c>
      <c r="J13">
        <v>0.16317073170731708</v>
      </c>
      <c r="K13">
        <v>-0.8504065040650407</v>
      </c>
      <c r="L13">
        <v>0.34780487804878057</v>
      </c>
      <c r="M13">
        <v>0.91154471544715454</v>
      </c>
      <c r="N13">
        <v>2.0044715447154475</v>
      </c>
      <c r="O13">
        <v>1.7382113821138212</v>
      </c>
      <c r="P13">
        <v>-1.0474796747967481</v>
      </c>
      <c r="Q13">
        <v>-0.14926829268292688</v>
      </c>
      <c r="R13">
        <v>2.7504878048780488</v>
      </c>
      <c r="S13">
        <v>3.0629268292682932</v>
      </c>
      <c r="T13">
        <v>0.90918699186991869</v>
      </c>
      <c r="U13">
        <v>2.9136585365853662</v>
      </c>
      <c r="V13">
        <v>3.9611382113821145</v>
      </c>
      <c r="W13" t="str">
        <v>_______</v>
      </c>
      <c r="X13">
        <v>20.296227622951044</v>
      </c>
      <c r="Y13" t="str">
        <v xml:space="preserve"> PG, SG</v>
      </c>
      <c r="AJ13" t="str">
        <f>GMs!A13</f>
        <v>stat/$</v>
      </c>
      <c r="AK13" t="str">
        <f>GMs!B13</f>
        <v>z3PM</v>
      </c>
      <c r="AL13">
        <f>GMs!C13</f>
        <v>-1.1695017711025412E-2</v>
      </c>
      <c r="AM13">
        <f>GMs!D13</f>
        <v>5.5613735024763668E-2</v>
      </c>
      <c r="AN13">
        <f>GMs!E13</f>
        <v>-1.8080014370258409E-2</v>
      </c>
      <c r="AO13">
        <f>GMs!F13</f>
        <v>2.9709171829017444E-2</v>
      </c>
      <c r="AP13">
        <f>GMs!G13</f>
        <v>5.0729279934311852E-2</v>
      </c>
      <c r="AQ13">
        <f>GMs!H13</f>
        <v>1.3095872107554736E-2</v>
      </c>
      <c r="AR13">
        <f>GMs!I13</f>
        <v>-2.4438987684856469E-2</v>
      </c>
      <c r="AS13">
        <f>GMs!J13</f>
        <v>1.9120281571700707E-2</v>
      </c>
      <c r="AT13">
        <f>GMs!K13</f>
        <v>-2.3168826434519219E-2</v>
      </c>
      <c r="AU13">
        <f>GMs!L13</f>
        <v>9.2816979377029502E-3</v>
      </c>
      <c r="AV13">
        <f>GMs!M13</f>
        <v>1.7303059988507809E-2</v>
      </c>
    </row>
    <row r="14" spans="1:48" x14ac:dyDescent="0.3">
      <c r="A14">
        <f t="shared" si="0"/>
        <v>20.590543214208601</v>
      </c>
      <c r="B14">
        <f>GMs!C$9*U14</f>
        <v>54.159447049265012</v>
      </c>
      <c r="C14">
        <v>30.172218884622446</v>
      </c>
      <c r="D14">
        <v>28.872288604956783</v>
      </c>
      <c r="E14">
        <v>18.206914927079829</v>
      </c>
      <c r="F14">
        <v>24.70865185705032</v>
      </c>
      <c r="G14">
        <v>26.510870297552948</v>
      </c>
      <c r="H14" t="str">
        <v>Domantas Sabonis</v>
      </c>
      <c r="I14">
        <v>2.015609756097561</v>
      </c>
      <c r="J14">
        <v>-0.95138211382113813</v>
      </c>
      <c r="K14">
        <v>-1.0360975609756098</v>
      </c>
      <c r="L14">
        <v>0.83739837398373984</v>
      </c>
      <c r="M14">
        <v>2.5770731707317074</v>
      </c>
      <c r="N14">
        <v>1.7904065040650408</v>
      </c>
      <c r="O14">
        <v>0.60829268292682914</v>
      </c>
      <c r="P14">
        <v>-0.20552845528455282</v>
      </c>
      <c r="Q14">
        <v>-1.9297560975609753</v>
      </c>
      <c r="R14">
        <v>4.6573983739837406</v>
      </c>
      <c r="S14">
        <v>5.6357723577235781</v>
      </c>
      <c r="T14">
        <v>1.9156097560975613</v>
      </c>
      <c r="U14">
        <v>3.7060162601626025</v>
      </c>
      <c r="V14">
        <v>3.911544715447155</v>
      </c>
      <c r="W14" t="str">
        <v>_______</v>
      </c>
      <c r="X14">
        <v>25.543759137357007</v>
      </c>
      <c r="Y14" t="str">
        <v xml:space="preserve"> PF</v>
      </c>
      <c r="AJ14" t="str">
        <f>GMs!A14</f>
        <v>stat/$</v>
      </c>
      <c r="AK14" t="str">
        <f>GMs!B14</f>
        <v>zPTS</v>
      </c>
      <c r="AL14">
        <f>GMs!C14</f>
        <v>1.1181079433273997E-2</v>
      </c>
      <c r="AM14">
        <f>GMs!D14</f>
        <v>4.0917341117714841E-2</v>
      </c>
      <c r="AN14">
        <f>GMs!E14</f>
        <v>5.6891836514443808E-2</v>
      </c>
      <c r="AO14">
        <f>GMs!F14</f>
        <v>4.4739899078480819E-2</v>
      </c>
      <c r="AP14">
        <f>GMs!G14</f>
        <v>4.5698076271389325E-2</v>
      </c>
      <c r="AQ14">
        <f>GMs!H14</f>
        <v>3.1832239479779111E-2</v>
      </c>
      <c r="AR14">
        <f>GMs!I14</f>
        <v>3.3421195531270834E-2</v>
      </c>
      <c r="AS14">
        <f>GMs!J14</f>
        <v>5.8074717372251235E-2</v>
      </c>
      <c r="AT14">
        <f>GMs!K14</f>
        <v>4.5146631270472547E-2</v>
      </c>
      <c r="AU14">
        <f>GMs!L14</f>
        <v>3.3318672576507391E-2</v>
      </c>
      <c r="AV14">
        <f>GMs!M14</f>
        <v>2.5274620801734028E-2</v>
      </c>
    </row>
    <row r="15" spans="1:48" x14ac:dyDescent="0.3">
      <c r="A15">
        <f t="shared" si="0"/>
        <v>24.748660202587867</v>
      </c>
      <c r="B15">
        <f>GMs!C$9*U15</f>
        <v>70.681500196577204</v>
      </c>
      <c r="C15">
        <v>28.969378430041104</v>
      </c>
      <c r="D15">
        <v>30.22570898149694</v>
      </c>
      <c r="E15">
        <v>29.134616452093983</v>
      </c>
      <c r="F15">
        <v>29.698392243105442</v>
      </c>
      <c r="G15">
        <v>26.337531093726952</v>
      </c>
      <c r="H15" t="str">
        <v>Bam Adebayo</v>
      </c>
      <c r="I15">
        <v>2.6502439024390245</v>
      </c>
      <c r="J15">
        <v>0.4478048780487805</v>
      </c>
      <c r="K15">
        <v>-1.8131707317073171</v>
      </c>
      <c r="L15">
        <v>0.73707317073170731</v>
      </c>
      <c r="M15">
        <v>1.5780487804878049</v>
      </c>
      <c r="N15">
        <v>0.67024390243902443</v>
      </c>
      <c r="O15">
        <v>0.77902439024390246</v>
      </c>
      <c r="P15">
        <v>0.9643902439024391</v>
      </c>
      <c r="Q15">
        <v>-1.1770731707317073</v>
      </c>
      <c r="R15">
        <v>4.3887804878048788</v>
      </c>
      <c r="S15">
        <v>6.0136585365853668</v>
      </c>
      <c r="T15">
        <v>4.1663414634146347</v>
      </c>
      <c r="U15">
        <v>4.8365853658536597</v>
      </c>
      <c r="V15">
        <v>3.8721951219512203</v>
      </c>
      <c r="W15" t="str">
        <v>_______</v>
      </c>
      <c r="X15">
        <v>33.031156350503871</v>
      </c>
      <c r="Y15" t="str">
        <v xml:space="preserve"> C, PF</v>
      </c>
      <c r="AJ15" t="str">
        <f>GMs!A15</f>
        <v>stat/$</v>
      </c>
      <c r="AK15" t="str">
        <f>GMs!B15</f>
        <v>zREB</v>
      </c>
      <c r="AL15">
        <f>GMs!C15</f>
        <v>8.3442526093291201E-3</v>
      </c>
      <c r="AM15">
        <f>GMs!D15</f>
        <v>1.6406758676884205E-3</v>
      </c>
      <c r="AN15">
        <f>GMs!E15</f>
        <v>6.3169196637226491E-2</v>
      </c>
      <c r="AO15">
        <f>GMs!F15</f>
        <v>2.087007938402052E-2</v>
      </c>
      <c r="AP15">
        <f>GMs!G15</f>
        <v>1.8184302137557194E-2</v>
      </c>
      <c r="AQ15">
        <f>GMs!H15</f>
        <v>4.3645290615681558E-2</v>
      </c>
      <c r="AR15">
        <f>GMs!I15</f>
        <v>3.5282876407334497E-2</v>
      </c>
      <c r="AS15">
        <f>GMs!J15</f>
        <v>-4.4558205413263129E-3</v>
      </c>
      <c r="AT15">
        <f>GMs!K15</f>
        <v>4.9193384960747349E-2</v>
      </c>
      <c r="AU15">
        <f>GMs!L15</f>
        <v>1.2694784002639682E-2</v>
      </c>
      <c r="AV15">
        <f>GMs!M15</f>
        <v>1.947094974888864E-2</v>
      </c>
    </row>
    <row r="16" spans="1:48" x14ac:dyDescent="0.3">
      <c r="A16">
        <f t="shared" si="0"/>
        <v>18.685213036590827</v>
      </c>
      <c r="B16">
        <f>GMs!C$9*U16</f>
        <v>46.588720553171704</v>
      </c>
      <c r="C16">
        <v>17.456476936191098</v>
      </c>
      <c r="D16">
        <v>24.783491503541789</v>
      </c>
      <c r="E16">
        <v>17.927446184134084</v>
      </c>
      <c r="F16">
        <v>22.42225564390899</v>
      </c>
      <c r="G16">
        <v>26.088266453514358</v>
      </c>
      <c r="H16" t="str">
        <v>Donovan Mitchell</v>
      </c>
      <c r="I16">
        <v>-0.90081300813008125</v>
      </c>
      <c r="J16">
        <v>1.3702439024390243</v>
      </c>
      <c r="K16">
        <v>1.6692682926829268</v>
      </c>
      <c r="L16">
        <v>1.8639024390243906</v>
      </c>
      <c r="M16">
        <v>-0.35853658536585364</v>
      </c>
      <c r="N16">
        <v>1.329918699186992</v>
      </c>
      <c r="O16">
        <v>0.14780487804878045</v>
      </c>
      <c r="P16">
        <v>-0.62764227642276427</v>
      </c>
      <c r="Q16">
        <v>-1.3061788617886179</v>
      </c>
      <c r="R16">
        <v>1.817723577235772</v>
      </c>
      <c r="S16">
        <v>4.4941463414634146</v>
      </c>
      <c r="T16">
        <v>1.8580487804878052</v>
      </c>
      <c r="U16">
        <v>3.1879674796747968</v>
      </c>
      <c r="V16">
        <v>3.8156097560975613</v>
      </c>
      <c r="W16" t="str">
        <v>_______</v>
      </c>
      <c r="X16">
        <v>22.112887927650991</v>
      </c>
      <c r="Y16" t="str">
        <v xml:space="preserve"> SG, PG</v>
      </c>
      <c r="AJ16" t="str">
        <f>GMs!A16</f>
        <v>stat/$</v>
      </c>
      <c r="AK16" t="str">
        <f>GMs!B16</f>
        <v>zAST</v>
      </c>
      <c r="AL16">
        <f>GMs!C16</f>
        <v>1.5264195564655508E-2</v>
      </c>
      <c r="AM16">
        <f>GMs!D16</f>
        <v>2.4052626798150619E-2</v>
      </c>
      <c r="AN16">
        <f>GMs!E16</f>
        <v>4.1433185131746313E-2</v>
      </c>
      <c r="AO16">
        <f>GMs!F16</f>
        <v>2.0218890206309396E-2</v>
      </c>
      <c r="AP16">
        <f>GMs!G16</f>
        <v>3.4988831440833305E-2</v>
      </c>
      <c r="AQ16">
        <f>GMs!H16</f>
        <v>1.6105441918912031E-2</v>
      </c>
      <c r="AR16">
        <f>GMs!I16</f>
        <v>-1.357363866409529E-2</v>
      </c>
      <c r="AS16">
        <f>GMs!J16</f>
        <v>3.2414525487254098E-2</v>
      </c>
      <c r="AT16">
        <f>GMs!K16</f>
        <v>-6.1443569052562087E-3</v>
      </c>
      <c r="AU16">
        <f>GMs!L16</f>
        <v>1.9315538915641958E-2</v>
      </c>
      <c r="AV16">
        <f>GMs!M16</f>
        <v>6.6278493742128478E-2</v>
      </c>
    </row>
    <row r="17" spans="1:48" x14ac:dyDescent="0.3">
      <c r="A17">
        <f t="shared" si="0"/>
        <v>19.42617477233107</v>
      </c>
      <c r="B17">
        <f>GMs!C$9*U17</f>
        <v>49.532891968319092</v>
      </c>
      <c r="C17">
        <v>22.353755929843711</v>
      </c>
      <c r="D17">
        <v>19.629545577388445</v>
      </c>
      <c r="E17">
        <v>21.187914851834446</v>
      </c>
      <c r="F17">
        <v>23.311409726797283</v>
      </c>
      <c r="G17">
        <v>26.088266453514358</v>
      </c>
      <c r="H17" t="str">
        <v>CJ McCollum</v>
      </c>
      <c r="I17">
        <v>-0.20048780487804879</v>
      </c>
      <c r="J17">
        <v>0.47804878048780486</v>
      </c>
      <c r="K17">
        <v>1.8227642276422764</v>
      </c>
      <c r="L17">
        <v>1.2691056910569105</v>
      </c>
      <c r="M17">
        <v>-0.57918699186991873</v>
      </c>
      <c r="N17">
        <v>0.85983739837398376</v>
      </c>
      <c r="O17">
        <v>-0.16878048780487806</v>
      </c>
      <c r="P17">
        <v>-0.42617886178861791</v>
      </c>
      <c r="Q17">
        <v>0.33430894308943093</v>
      </c>
      <c r="R17">
        <v>2.911382113821138</v>
      </c>
      <c r="S17">
        <v>3.0551219512195118</v>
      </c>
      <c r="T17">
        <v>2.5295934959349591</v>
      </c>
      <c r="U17">
        <v>3.3894308943089428</v>
      </c>
      <c r="V17">
        <v>3.8156097560975608</v>
      </c>
      <c r="W17" t="str">
        <v>_______</v>
      </c>
      <c r="X17">
        <v>23.447115620314438</v>
      </c>
      <c r="Y17" t="str">
        <v xml:space="preserve"> SG</v>
      </c>
      <c r="AJ17" t="str">
        <f>GMs!A17</f>
        <v>stat/$</v>
      </c>
      <c r="AK17" t="str">
        <f>GMs!B17</f>
        <v>zSTL</v>
      </c>
      <c r="AL17">
        <f>GMs!C17</f>
        <v>1.28462537216746E-3</v>
      </c>
      <c r="AM17">
        <f>GMs!D17</f>
        <v>1.1253762140989016E-2</v>
      </c>
      <c r="AN17">
        <f>GMs!E17</f>
        <v>1.9571104759534351E-2</v>
      </c>
      <c r="AO17">
        <f>GMs!F17</f>
        <v>1.7048346177125716E-2</v>
      </c>
      <c r="AP17">
        <f>GMs!G17</f>
        <v>1.5674219397433055E-2</v>
      </c>
      <c r="AQ17">
        <f>GMs!H17</f>
        <v>-7.8177003234281145E-3</v>
      </c>
      <c r="AR17">
        <f>GMs!I17</f>
        <v>1.9722014122219085E-2</v>
      </c>
      <c r="AS17">
        <f>GMs!J17</f>
        <v>1.5812410101760689E-2</v>
      </c>
      <c r="AT17">
        <f>GMs!K17</f>
        <v>-2.8749969510577277E-3</v>
      </c>
      <c r="AU17">
        <f>GMs!L17</f>
        <v>-1.4173787964112269E-2</v>
      </c>
      <c r="AV17">
        <f>GMs!M17</f>
        <v>1.0834017195864985E-2</v>
      </c>
    </row>
    <row r="18" spans="1:48" x14ac:dyDescent="0.3">
      <c r="A18">
        <f t="shared" si="0"/>
        <v>22.690383322859063</v>
      </c>
      <c r="B18">
        <f>GMs!C$9*U18</f>
        <v>62.503048244935911</v>
      </c>
      <c r="C18">
        <v>26.923748734431967</v>
      </c>
      <c r="D18">
        <v>22.650718795286977</v>
      </c>
      <c r="E18">
        <v>34.274591362077068</v>
      </c>
      <c r="F18">
        <v>27.228459987430874</v>
      </c>
      <c r="G18">
        <v>25.389358486021724</v>
      </c>
      <c r="H18" t="str">
        <v>Michael Porter Jr.</v>
      </c>
      <c r="I18">
        <v>1.5746341463414633</v>
      </c>
      <c r="J18">
        <v>0.34499999999999997</v>
      </c>
      <c r="K18">
        <v>1.1926829268292682</v>
      </c>
      <c r="L18">
        <v>0.88134146341463415</v>
      </c>
      <c r="M18">
        <v>0.95195121951219508</v>
      </c>
      <c r="N18">
        <v>-0.94804878048780483</v>
      </c>
      <c r="O18">
        <v>-0.71890243902439022</v>
      </c>
      <c r="P18">
        <v>0.61999999999999988</v>
      </c>
      <c r="Q18">
        <v>0.37829268292682927</v>
      </c>
      <c r="R18">
        <v>3.9319512195121948</v>
      </c>
      <c r="S18">
        <v>3.8986585365853657</v>
      </c>
      <c r="T18">
        <v>5.2249999999999996</v>
      </c>
      <c r="U18">
        <v>4.2769512195121946</v>
      </c>
      <c r="V18">
        <v>3.6569512195121949</v>
      </c>
      <c r="W18" t="str">
        <v>_______</v>
      </c>
      <c r="X18">
        <v>29.324878577118529</v>
      </c>
      <c r="Y18" t="str">
        <v xml:space="preserve"> SF, PF</v>
      </c>
      <c r="AJ18" t="str">
        <f>GMs!A18</f>
        <v>stat/$</v>
      </c>
      <c r="AK18" t="str">
        <f>GMs!B18</f>
        <v>zBLK</v>
      </c>
      <c r="AL18">
        <f>GMs!C18</f>
        <v>1.7171808217533387E-2</v>
      </c>
      <c r="AM18">
        <f>GMs!D18</f>
        <v>-1.7199221049869626E-2</v>
      </c>
      <c r="AN18">
        <f>GMs!E18</f>
        <v>3.6918615542058074E-2</v>
      </c>
      <c r="AO18">
        <f>GMs!F18</f>
        <v>-3.2345954237126429E-3</v>
      </c>
      <c r="AP18">
        <f>GMs!G18</f>
        <v>-1.0053576779705652E-2</v>
      </c>
      <c r="AQ18">
        <f>GMs!H18</f>
        <v>3.1887730463285698E-2</v>
      </c>
      <c r="AR18">
        <f>GMs!I18</f>
        <v>7.7572540204118981E-2</v>
      </c>
      <c r="AS18">
        <f>GMs!J18</f>
        <v>-8.1271656352360222E-3</v>
      </c>
      <c r="AT18">
        <f>GMs!K18</f>
        <v>4.2750989349094527E-2</v>
      </c>
      <c r="AU18">
        <f>GMs!L18</f>
        <v>2.6972860707625026E-2</v>
      </c>
      <c r="AV18">
        <f>GMs!M18</f>
        <v>7.7556544731695017E-3</v>
      </c>
    </row>
    <row r="19" spans="1:48" x14ac:dyDescent="0.3">
      <c r="A19">
        <f t="shared" si="0"/>
        <v>18.146087124750771</v>
      </c>
      <c r="B19">
        <f>GMs!C$9*U19</f>
        <v>44.446532877017255</v>
      </c>
      <c r="C19">
        <v>18.991336305596349</v>
      </c>
      <c r="D19">
        <v>26.60629949776326</v>
      </c>
      <c r="E19">
        <v>18.77631275433864</v>
      </c>
      <c r="F19">
        <v>21.775304549700923</v>
      </c>
      <c r="G19">
        <v>25.357842267144274</v>
      </c>
      <c r="H19" t="str">
        <v>Julius Randle</v>
      </c>
      <c r="I19">
        <v>1.5081300813008132E-2</v>
      </c>
      <c r="J19">
        <v>0.88089430894308951</v>
      </c>
      <c r="K19">
        <v>0.53544715447154478</v>
      </c>
      <c r="L19">
        <v>1.3551626016260163</v>
      </c>
      <c r="M19">
        <v>1.9445934959349593</v>
      </c>
      <c r="N19">
        <v>1.0084959349593499</v>
      </c>
      <c r="O19">
        <v>-0.12817073170731708</v>
      </c>
      <c r="P19">
        <v>-0.60841463414634145</v>
      </c>
      <c r="Q19">
        <v>-1.9617073170731711</v>
      </c>
      <c r="R19">
        <v>2.1604878048780489</v>
      </c>
      <c r="S19">
        <v>5.0030894308943097</v>
      </c>
      <c r="T19">
        <v>2.0328861788617885</v>
      </c>
      <c r="U19">
        <v>3.0413821138211388</v>
      </c>
      <c r="V19">
        <v>3.6497967479674802</v>
      </c>
      <c r="W19" t="str">
        <v>_______</v>
      </c>
      <c r="X19">
        <v>21.142099981778436</v>
      </c>
      <c r="Y19" t="str">
        <v xml:space="preserve"> PF</v>
      </c>
      <c r="AJ19" t="str">
        <f>GMs!A19</f>
        <v>stat/$</v>
      </c>
      <c r="AK19" t="str">
        <f>GMs!B19</f>
        <v>zTO</v>
      </c>
      <c r="AL19">
        <f>GMs!C19</f>
        <v>-6.3714665481020985E-3</v>
      </c>
      <c r="AM19">
        <f>GMs!D19</f>
        <v>-3.3000681833820239E-2</v>
      </c>
      <c r="AN19">
        <f>GMs!E19</f>
        <v>-5.4946463484703334E-2</v>
      </c>
      <c r="AO19">
        <f>GMs!F19</f>
        <v>-2.832139161422324E-2</v>
      </c>
      <c r="AP19">
        <f>GMs!G19</f>
        <v>-5.6857678955054704E-2</v>
      </c>
      <c r="AQ19">
        <f>GMs!H19</f>
        <v>-3.6043025875279008E-2</v>
      </c>
      <c r="AR19">
        <f>GMs!I19</f>
        <v>-9.0337125622939312E-3</v>
      </c>
      <c r="AS19">
        <f>GMs!J19</f>
        <v>-3.6729140448045421E-2</v>
      </c>
      <c r="AT19">
        <f>GMs!K19</f>
        <v>-3.7949506463153808E-2</v>
      </c>
      <c r="AU19">
        <f>GMs!L19</f>
        <v>-3.7104669896687217E-2</v>
      </c>
      <c r="AV19">
        <f>GMs!M19</f>
        <v>-4.4469237593380263E-2</v>
      </c>
    </row>
    <row r="20" spans="1:48" x14ac:dyDescent="0.3">
      <c r="A20">
        <f t="shared" si="0"/>
        <v>19.406738730029574</v>
      </c>
      <c r="B20">
        <f>GMs!C$9*U20</f>
        <v>49.455663904564226</v>
      </c>
      <c r="C20">
        <v>24.865559112768647</v>
      </c>
      <c r="D20">
        <v>27.25345457238901</v>
      </c>
      <c r="E20">
        <v>15.23755953328128</v>
      </c>
      <c r="F20">
        <v>23.288086476035488</v>
      </c>
      <c r="G20">
        <v>25.347993448745068</v>
      </c>
      <c r="H20" t="str">
        <v>LaMelo Ball</v>
      </c>
      <c r="I20">
        <v>-0.51073170731707318</v>
      </c>
      <c r="J20">
        <v>-8.8170731707317068E-2</v>
      </c>
      <c r="K20">
        <v>0.29439024390243901</v>
      </c>
      <c r="L20">
        <v>0.67560975609756091</v>
      </c>
      <c r="M20">
        <v>0.61109756097560974</v>
      </c>
      <c r="N20">
        <v>2.0801219512195122</v>
      </c>
      <c r="O20">
        <v>2.3848780487804877</v>
      </c>
      <c r="P20">
        <v>-0.26341463414634148</v>
      </c>
      <c r="Q20">
        <v>-1.7996341463414631</v>
      </c>
      <c r="R20">
        <v>3.4723170731707316</v>
      </c>
      <c r="S20">
        <v>5.1837804878048779</v>
      </c>
      <c r="T20">
        <v>1.3040243902439024</v>
      </c>
      <c r="U20">
        <v>3.3841463414634148</v>
      </c>
      <c r="V20">
        <v>3.6475609756097565</v>
      </c>
      <c r="W20" t="str">
        <v>_______</v>
      </c>
      <c r="X20">
        <v>23.412117718771615</v>
      </c>
      <c r="Y20" t="str">
        <v xml:space="preserve"> PG</v>
      </c>
    </row>
    <row r="21" spans="1:48" x14ac:dyDescent="0.3">
      <c r="A21">
        <f t="shared" si="0"/>
        <v>19.073335850550002</v>
      </c>
      <c r="B21">
        <f>GMs!C$9*U21</f>
        <v>48.130905580153666</v>
      </c>
      <c r="C21">
        <v>18.35860727712711</v>
      </c>
      <c r="D21">
        <v>27.257385548095396</v>
      </c>
      <c r="E21">
        <v>21.979742956847392</v>
      </c>
      <c r="F21">
        <v>22.888003020660001</v>
      </c>
      <c r="G21">
        <v>24.90497569020631</v>
      </c>
      <c r="H21" t="str">
        <v>Zach LaVine</v>
      </c>
      <c r="I21">
        <v>1.0370731707317074</v>
      </c>
      <c r="J21">
        <v>1.274308943089431</v>
      </c>
      <c r="K21">
        <v>1.5637398373983742</v>
      </c>
      <c r="L21">
        <v>1.7679674796747968</v>
      </c>
      <c r="M21">
        <v>-0.28178861788617882</v>
      </c>
      <c r="N21">
        <v>0.60081300813008132</v>
      </c>
      <c r="O21">
        <v>-0.52373983739837404</v>
      </c>
      <c r="P21">
        <v>-0.25349593495934958</v>
      </c>
      <c r="Q21">
        <v>-1.8913821138211382</v>
      </c>
      <c r="R21">
        <v>2.019186991869919</v>
      </c>
      <c r="S21">
        <v>5.1848780487804875</v>
      </c>
      <c r="T21">
        <v>2.692682926829268</v>
      </c>
      <c r="U21">
        <v>3.2934959349593491</v>
      </c>
      <c r="V21">
        <v>3.5469918699186991</v>
      </c>
      <c r="W21" t="str">
        <v>_______</v>
      </c>
      <c r="X21">
        <v>22.811769099998511</v>
      </c>
      <c r="Y21" t="str">
        <v xml:space="preserve"> SG</v>
      </c>
      <c r="AJ21" t="str">
        <f>GMs!A21</f>
        <v>totals</v>
      </c>
      <c r="AK21" t="str">
        <f>GMs!B21</f>
        <v>Punt</v>
      </c>
      <c r="AL21">
        <f>GMs!C21</f>
        <v>117.63182926829276</v>
      </c>
      <c r="AM21">
        <f>GMs!D21</f>
        <v>10.150609756097559</v>
      </c>
      <c r="AN21">
        <f>GMs!E21</f>
        <v>4.1159349593495929</v>
      </c>
      <c r="AO21">
        <f>GMs!F21</f>
        <v>6.8965853658536593</v>
      </c>
      <c r="AP21">
        <f>GMs!G21</f>
        <v>5.7799999999999994</v>
      </c>
      <c r="AQ21">
        <f>GMs!H21</f>
        <v>5.7822764227642276</v>
      </c>
      <c r="AR21">
        <f>GMs!I21</f>
        <v>2.6306097560975608</v>
      </c>
      <c r="AS21">
        <f>GMs!J21</f>
        <v>7.2699999999999978</v>
      </c>
      <c r="AT21">
        <f>GMs!K21</f>
        <v>3.7319105691056915</v>
      </c>
      <c r="AU21">
        <f>GMs!L21</f>
        <v>6.2302439024390237</v>
      </c>
      <c r="AV21">
        <f>GMs!M21</f>
        <v>8.4251626016260168</v>
      </c>
    </row>
    <row r="22" spans="1:48" x14ac:dyDescent="0.3">
      <c r="A22">
        <f t="shared" si="0"/>
        <v>20.540607536295511</v>
      </c>
      <c r="B22">
        <f>GMs!C$9*U22</f>
        <v>53.961030331617856</v>
      </c>
      <c r="C22">
        <v>21.600524422419742</v>
      </c>
      <c r="D22">
        <v>27.459175634356654</v>
      </c>
      <c r="E22">
        <v>19.443208857738124</v>
      </c>
      <c r="F22">
        <v>24.648729043554614</v>
      </c>
      <c r="G22">
        <v>24.440111461763859</v>
      </c>
      <c r="H22" t="str">
        <v>Shai Gilgeous-Alexander</v>
      </c>
      <c r="I22">
        <v>1.4870731707317073</v>
      </c>
      <c r="J22">
        <v>0.94926829268292678</v>
      </c>
      <c r="K22">
        <v>0.21731707317073168</v>
      </c>
      <c r="L22">
        <v>1.413170731707317</v>
      </c>
      <c r="M22">
        <v>-0.19999999999999996</v>
      </c>
      <c r="N22">
        <v>1.5221951219512195</v>
      </c>
      <c r="O22">
        <v>-0.39878048780487807</v>
      </c>
      <c r="P22">
        <v>0.25097560975609756</v>
      </c>
      <c r="Q22">
        <v>-1.5487804878048781</v>
      </c>
      <c r="R22">
        <v>2.7431707317073171</v>
      </c>
      <c r="S22">
        <v>5.2412195121951219</v>
      </c>
      <c r="T22">
        <v>2.1702439024390237</v>
      </c>
      <c r="U22">
        <v>3.6924390243902439</v>
      </c>
      <c r="V22">
        <v>3.4414634146341463</v>
      </c>
      <c r="W22" t="str">
        <v>_______</v>
      </c>
      <c r="X22">
        <v>25.453841451854665</v>
      </c>
      <c r="Y22" t="str">
        <v xml:space="preserve"> SG, PG</v>
      </c>
      <c r="AJ22" t="str">
        <f>GMs!A22</f>
        <v>totals</v>
      </c>
      <c r="AK22" t="str">
        <f>GMs!B22</f>
        <v>Normal</v>
      </c>
      <c r="AL22">
        <f>GMs!C22</f>
        <v>150.89869918699188</v>
      </c>
      <c r="AM22">
        <f>GMs!D22</f>
        <v>9.0971951219512182</v>
      </c>
      <c r="AN22">
        <f>GMs!E22</f>
        <v>5.4968292682926823</v>
      </c>
      <c r="AO22">
        <f>GMs!F22</f>
        <v>6.7487804878048783</v>
      </c>
      <c r="AP22">
        <f>GMs!G22</f>
        <v>5.409756097560976</v>
      </c>
      <c r="AQ22">
        <f>GMs!H22</f>
        <v>7.3707317073170735</v>
      </c>
      <c r="AR22">
        <f>GMs!I22</f>
        <v>5.5693902439024399</v>
      </c>
      <c r="AS22">
        <f>GMs!J22</f>
        <v>6.8909756097560955</v>
      </c>
      <c r="AT22">
        <f>GMs!K22</f>
        <v>5.2654471544715449</v>
      </c>
      <c r="AU22">
        <f>GMs!L22</f>
        <v>7.618048780487805</v>
      </c>
      <c r="AV22">
        <f>GMs!M22</f>
        <v>8.8895121951219522</v>
      </c>
    </row>
    <row r="23" spans="1:48" x14ac:dyDescent="0.3">
      <c r="A23">
        <f t="shared" si="0"/>
        <v>16.531699549584683</v>
      </c>
      <c r="B23">
        <f>GMs!C$9*U23</f>
        <v>38.031851089131557</v>
      </c>
      <c r="C23">
        <v>11.2325785065535</v>
      </c>
      <c r="D23">
        <v>24.530161958019001</v>
      </c>
      <c r="E23">
        <v>17.671661232963405</v>
      </c>
      <c r="F23">
        <v>19.838039459501619</v>
      </c>
      <c r="G23">
        <v>24.360604636868473</v>
      </c>
      <c r="H23" t="str">
        <v>Devin Booker</v>
      </c>
      <c r="I23">
        <v>0.80634146341463409</v>
      </c>
      <c r="J23">
        <v>2.1746341463414636</v>
      </c>
      <c r="K23">
        <v>0.21609756097560975</v>
      </c>
      <c r="L23">
        <v>1.8785365853658536</v>
      </c>
      <c r="M23">
        <v>-0.34390243902439022</v>
      </c>
      <c r="N23">
        <v>0.79707317073170736</v>
      </c>
      <c r="O23">
        <v>-0.28439024390243905</v>
      </c>
      <c r="P23">
        <v>-0.82097560975609751</v>
      </c>
      <c r="Q23">
        <v>-1.8209756097560974</v>
      </c>
      <c r="R23">
        <v>0.42780487804878098</v>
      </c>
      <c r="S23">
        <v>4.4234146341463418</v>
      </c>
      <c r="T23">
        <v>1.8053658536585373</v>
      </c>
      <c r="U23">
        <v>2.6024390243902444</v>
      </c>
      <c r="V23">
        <v>3.4234146341463423</v>
      </c>
      <c r="W23" t="str">
        <v>_______</v>
      </c>
      <c r="X23">
        <v>18.235120436705813</v>
      </c>
      <c r="Y23" t="str">
        <v xml:space="preserve"> SG, PG</v>
      </c>
      <c r="AJ23" t="str">
        <f>GMs!A23</f>
        <v>totals</v>
      </c>
      <c r="AK23" t="str">
        <f>GMs!B23</f>
        <v>PAst</v>
      </c>
      <c r="AL23">
        <f>GMs!C23</f>
        <v>121.3274390243903</v>
      </c>
      <c r="AM23">
        <f>GMs!D23</f>
        <v>7.6240243902439007</v>
      </c>
      <c r="AN23">
        <f>GMs!E23</f>
        <v>3.9470731707317066</v>
      </c>
      <c r="AO23">
        <f>GMs!F23</f>
        <v>5.8248780487804881</v>
      </c>
      <c r="AP23">
        <f>GMs!G23</f>
        <v>4.1212195121951218</v>
      </c>
      <c r="AQ23">
        <f>GMs!H23</f>
        <v>6.5684552845528454</v>
      </c>
      <c r="AR23">
        <f>GMs!I23</f>
        <v>6.0836178861788621</v>
      </c>
      <c r="AS23">
        <f>GMs!J23</f>
        <v>5.3792682926829265</v>
      </c>
      <c r="AT23">
        <f>GMs!K23</f>
        <v>5.4858536585365867</v>
      </c>
      <c r="AU23">
        <f>GMs!L23</f>
        <v>6.6242276422764226</v>
      </c>
      <c r="AV23">
        <f>GMs!M23</f>
        <v>4.9212601626016257</v>
      </c>
    </row>
    <row r="24" spans="1:48" x14ac:dyDescent="0.3">
      <c r="A24">
        <f t="shared" si="0"/>
        <v>19.002768066193788</v>
      </c>
      <c r="B24">
        <f>GMs!C$9*U24</f>
        <v>47.850508302520588</v>
      </c>
      <c r="C24">
        <v>21.881211465543899</v>
      </c>
      <c r="D24">
        <v>20.52289620458836</v>
      </c>
      <c r="E24">
        <v>18.113758679431246</v>
      </c>
      <c r="F24">
        <v>22.803321679432543</v>
      </c>
      <c r="G24">
        <v>24.228809539744567</v>
      </c>
      <c r="H24" t="str">
        <v>Tyrese Haliburton</v>
      </c>
      <c r="I24">
        <v>0.26959349593495935</v>
      </c>
      <c r="J24">
        <v>0.46845528455284552</v>
      </c>
      <c r="K24">
        <v>0.76747967479674795</v>
      </c>
      <c r="L24">
        <v>0.21382113821138218</v>
      </c>
      <c r="M24">
        <v>-0.84780487804878046</v>
      </c>
      <c r="N24">
        <v>1.3778861788617887</v>
      </c>
      <c r="O24">
        <v>1.1743089430894309</v>
      </c>
      <c r="P24">
        <v>-0.11918699186991868</v>
      </c>
      <c r="Q24">
        <v>-3.0243902439024389E-2</v>
      </c>
      <c r="R24">
        <v>2.8058536585365852</v>
      </c>
      <c r="S24">
        <v>3.3045528455284554</v>
      </c>
      <c r="T24">
        <v>1.8964227642276423</v>
      </c>
      <c r="U24">
        <v>3.274308943089431</v>
      </c>
      <c r="V24">
        <v>3.3934959349593496</v>
      </c>
      <c r="W24" t="str">
        <v>_______</v>
      </c>
      <c r="X24">
        <v>22.684699795935327</v>
      </c>
      <c r="Y24" t="str">
        <v xml:space="preserve"> PG, SG</v>
      </c>
      <c r="AJ24" t="str">
        <f>GMs!A24</f>
        <v>totals</v>
      </c>
      <c r="AK24" t="str">
        <f>GMs!B24</f>
        <v>PFT</v>
      </c>
      <c r="AL24">
        <f>GMs!C24</f>
        <v>130.21398373983749</v>
      </c>
      <c r="AM24">
        <f>GMs!D24</f>
        <v>5.6207317073170717</v>
      </c>
      <c r="AN24">
        <f>GMs!E24</f>
        <v>9.2809756097560978</v>
      </c>
      <c r="AO24">
        <f>GMs!F24</f>
        <v>4.7595121951219515</v>
      </c>
      <c r="AP24">
        <f>GMs!G24</f>
        <v>3.5341463414634147</v>
      </c>
      <c r="AQ24">
        <f>GMs!H24</f>
        <v>5.4056910569105705</v>
      </c>
      <c r="AR24">
        <f>GMs!I24</f>
        <v>5.7609349593495942</v>
      </c>
      <c r="AS24">
        <f>GMs!J24</f>
        <v>3.6746341463414636</v>
      </c>
      <c r="AT24">
        <f>GMs!K24</f>
        <v>3.5460569105691069</v>
      </c>
      <c r="AU24">
        <f>GMs!L24</f>
        <v>4.7721951219512198</v>
      </c>
      <c r="AV24">
        <f>GMs!M24</f>
        <v>6.3354878048780501</v>
      </c>
    </row>
    <row r="25" spans="1:48" x14ac:dyDescent="0.3">
      <c r="A25">
        <f t="shared" si="0"/>
        <v>19.406738730029566</v>
      </c>
      <c r="B25">
        <f>GMs!C$9*U25</f>
        <v>49.455663904564204</v>
      </c>
      <c r="C25">
        <v>15.590326763617261</v>
      </c>
      <c r="D25">
        <v>24.389520382745996</v>
      </c>
      <c r="E25">
        <v>20.289312318902255</v>
      </c>
      <c r="F25">
        <v>23.288086476035478</v>
      </c>
      <c r="G25">
        <v>23.989930926207496</v>
      </c>
      <c r="H25" t="str">
        <v>Brandon Ingram</v>
      </c>
      <c r="I25">
        <v>2.8780487804878047E-2</v>
      </c>
      <c r="J25">
        <v>1.9831707317073171</v>
      </c>
      <c r="K25">
        <v>0.56414634146341458</v>
      </c>
      <c r="L25">
        <v>1.4848780487804878</v>
      </c>
      <c r="M25">
        <v>-0.12109756097560972</v>
      </c>
      <c r="N25">
        <v>1.0396341463414633</v>
      </c>
      <c r="O25">
        <v>-0.64024390243902429</v>
      </c>
      <c r="P25">
        <v>4.4878048780487817E-2</v>
      </c>
      <c r="Q25">
        <v>-0.99999999999999989</v>
      </c>
      <c r="R25">
        <v>1.4009756097560975</v>
      </c>
      <c r="S25">
        <v>4.3841463414634134</v>
      </c>
      <c r="T25">
        <v>2.344512195121951</v>
      </c>
      <c r="U25">
        <v>3.3841463414634134</v>
      </c>
      <c r="V25">
        <v>3.3392682926829256</v>
      </c>
      <c r="W25" t="str">
        <v>_______</v>
      </c>
      <c r="X25">
        <v>23.412117718771604</v>
      </c>
      <c r="Y25" t="str">
        <v xml:space="preserve"> SF, PF</v>
      </c>
      <c r="AJ25" t="str">
        <f>GMs!A25</f>
        <v>totals</v>
      </c>
      <c r="AK25" t="str">
        <f>GMs!B25</f>
        <v>PTO</v>
      </c>
      <c r="AL25">
        <f>GMs!C25</f>
        <v>163.24211382113825</v>
      </c>
      <c r="AM25">
        <f>GMs!D25</f>
        <v>11.11841463414634</v>
      </c>
      <c r="AN25">
        <f>GMs!E25</f>
        <v>7.552032520325203</v>
      </c>
      <c r="AO25">
        <f>GMs!F25</f>
        <v>8.0429268292682927</v>
      </c>
      <c r="AP25">
        <f>GMs!G25</f>
        <v>7.5036585365853661</v>
      </c>
      <c r="AQ25">
        <f>GMs!H25</f>
        <v>9.1661788617886177</v>
      </c>
      <c r="AR25">
        <f>GMs!I25</f>
        <v>5.911626016260163</v>
      </c>
      <c r="AS25">
        <f>GMs!J25</f>
        <v>8.6039024390243881</v>
      </c>
      <c r="AT25">
        <f>GMs!K25</f>
        <v>6.626747967479675</v>
      </c>
      <c r="AU25">
        <f>GMs!L25</f>
        <v>9.5271544715447156</v>
      </c>
      <c r="AV25">
        <f>GMs!M25</f>
        <v>11.5519918699187</v>
      </c>
    </row>
    <row r="26" spans="1:48" x14ac:dyDescent="0.3">
      <c r="A26">
        <f t="shared" si="0"/>
        <v>19.028483445238852</v>
      </c>
      <c r="B26">
        <f>GMs!C$9*U26</f>
        <v>47.952686971488568</v>
      </c>
      <c r="C26">
        <v>32.03072388481548</v>
      </c>
      <c r="D26">
        <v>28.597411488895268</v>
      </c>
      <c r="E26">
        <v>13.69633678351904</v>
      </c>
      <c r="F26">
        <v>22.834180134286619</v>
      </c>
      <c r="G26">
        <v>23.703419845503372</v>
      </c>
      <c r="H26" t="str">
        <v>LeBron James</v>
      </c>
      <c r="I26">
        <v>1.7595934959349595</v>
      </c>
      <c r="J26">
        <v>-1.7911382113821139</v>
      </c>
      <c r="K26">
        <v>0.49439024390243902</v>
      </c>
      <c r="L26">
        <v>1.5571544715447154</v>
      </c>
      <c r="M26">
        <v>0.88252032520325208</v>
      </c>
      <c r="N26">
        <v>2.2947154471544722</v>
      </c>
      <c r="O26">
        <v>0.35471544715447156</v>
      </c>
      <c r="P26">
        <v>7.0731707317073234E-3</v>
      </c>
      <c r="Q26">
        <v>-2.2777235772357725</v>
      </c>
      <c r="R26">
        <v>5.0724390243902455</v>
      </c>
      <c r="S26">
        <v>5.559024390243902</v>
      </c>
      <c r="T26">
        <v>0.9865853658536583</v>
      </c>
      <c r="U26">
        <v>3.2813008130081296</v>
      </c>
      <c r="V26">
        <v>3.2742276422764225</v>
      </c>
      <c r="W26" t="str">
        <v>_______</v>
      </c>
      <c r="X26">
        <v>22.731004711822752</v>
      </c>
      <c r="Y26" t="str">
        <v xml:space="preserve"> SF, PG, PF</v>
      </c>
      <c r="AJ26" t="str">
        <f>GMs!A26</f>
        <v>totals</v>
      </c>
      <c r="AK26" t="str">
        <f>GMs!B26</f>
        <v>zFG%</v>
      </c>
      <c r="AL26">
        <f>GMs!C26</f>
        <v>62.06093495934963</v>
      </c>
      <c r="AM26">
        <f>GMs!D26</f>
        <v>0.52012195121951221</v>
      </c>
      <c r="AN26">
        <f>GMs!E26</f>
        <v>3.8590243902439023</v>
      </c>
      <c r="AO26">
        <f>GMs!F26</f>
        <v>0.1429268292682927</v>
      </c>
      <c r="AP26">
        <f>GMs!G26</f>
        <v>-8.8292682926829277E-2</v>
      </c>
      <c r="AQ26">
        <f>GMs!H26</f>
        <v>0.7876422764227643</v>
      </c>
      <c r="AR26">
        <f>GMs!I26</f>
        <v>1.2545121951219511</v>
      </c>
      <c r="AS26">
        <f>GMs!J26</f>
        <v>0.1251219512195122</v>
      </c>
      <c r="AT26">
        <f>GMs!K26</f>
        <v>1.1443495934959351</v>
      </c>
      <c r="AU26">
        <f>GMs!L26</f>
        <v>2.18390243902439</v>
      </c>
      <c r="AV26">
        <f>GMs!M26</f>
        <v>0.20170731707317074</v>
      </c>
    </row>
    <row r="27" spans="1:48" x14ac:dyDescent="0.3">
      <c r="A27">
        <f t="shared" si="0"/>
        <v>19.99071704718078</v>
      </c>
      <c r="B27">
        <f>GMs!C$9*U27</f>
        <v>51.776070189383766</v>
      </c>
      <c r="C27">
        <v>38.506184891364612</v>
      </c>
      <c r="D27">
        <v>26.260956002372414</v>
      </c>
      <c r="E27">
        <v>22.678414814211756</v>
      </c>
      <c r="F27">
        <v>23.988860456616937</v>
      </c>
      <c r="G27">
        <v>23.594903773686685</v>
      </c>
      <c r="H27" t="str">
        <v>Zion Williamson</v>
      </c>
      <c r="I27">
        <v>5.2390243902439027</v>
      </c>
      <c r="J27">
        <v>-2.975609756097561</v>
      </c>
      <c r="K27">
        <v>-1.6213008130081301</v>
      </c>
      <c r="L27">
        <v>2.1613008130081304</v>
      </c>
      <c r="M27">
        <v>0.92699186991869909</v>
      </c>
      <c r="N27">
        <v>0.70634146341463422</v>
      </c>
      <c r="O27">
        <v>0.17658536585365853</v>
      </c>
      <c r="P27">
        <v>0.29333333333333333</v>
      </c>
      <c r="Q27">
        <v>-1.363739837398374</v>
      </c>
      <c r="R27">
        <v>6.5185365853658546</v>
      </c>
      <c r="S27">
        <v>4.9066666666666663</v>
      </c>
      <c r="T27">
        <v>2.8365853658536588</v>
      </c>
      <c r="U27">
        <v>3.5429268292682923</v>
      </c>
      <c r="V27">
        <v>3.2495934959349593</v>
      </c>
      <c r="W27" t="str">
        <v>_______</v>
      </c>
      <c r="X27">
        <v>24.463670052819925</v>
      </c>
      <c r="Y27" t="str">
        <v xml:space="preserve"> PF</v>
      </c>
      <c r="AJ27" t="str">
        <f>GMs!A27</f>
        <v>totals</v>
      </c>
      <c r="AK27" t="str">
        <f>GMs!B27</f>
        <v>zFT%</v>
      </c>
      <c r="AL27">
        <f>GMs!C27</f>
        <v>20.684715447154478</v>
      </c>
      <c r="AM27">
        <f>GMs!D27</f>
        <v>3.476463414634146</v>
      </c>
      <c r="AN27">
        <f>GMs!E27</f>
        <v>-3.7841463414634151</v>
      </c>
      <c r="AO27">
        <f>GMs!F27</f>
        <v>1.9892682926829268</v>
      </c>
      <c r="AP27">
        <f>GMs!G27</f>
        <v>1.8756097560975611</v>
      </c>
      <c r="AQ27">
        <f>GMs!H27</f>
        <v>1.9650406504065039</v>
      </c>
      <c r="AR27">
        <f>GMs!I27</f>
        <v>-0.19154471544715448</v>
      </c>
      <c r="AS27">
        <f>GMs!J27</f>
        <v>3.2163414634146341</v>
      </c>
      <c r="AT27">
        <f>GMs!K27</f>
        <v>1.7193902439024391</v>
      </c>
      <c r="AU27">
        <f>GMs!L27</f>
        <v>2.8458536585365852</v>
      </c>
      <c r="AV27">
        <f>GMs!M27</f>
        <v>2.5540243902439026</v>
      </c>
    </row>
    <row r="28" spans="1:48" x14ac:dyDescent="0.3">
      <c r="A28">
        <f t="shared" si="0"/>
        <v>18.755780820947042</v>
      </c>
      <c r="B28">
        <f>GMs!C$9*U28</f>
        <v>46.869117830804797</v>
      </c>
      <c r="C28">
        <v>24.673519663679162</v>
      </c>
      <c r="D28">
        <v>24.302456550434147</v>
      </c>
      <c r="E28">
        <v>23.470242919224706</v>
      </c>
      <c r="F28">
        <v>22.506936985136448</v>
      </c>
      <c r="G28">
        <v>23.383601851667393</v>
      </c>
      <c r="H28" t="str">
        <v>Jaylen Brown</v>
      </c>
      <c r="I28">
        <v>0.74926829268292694</v>
      </c>
      <c r="J28">
        <v>-0.22227642276422765</v>
      </c>
      <c r="K28">
        <v>1.122439024390244</v>
      </c>
      <c r="L28">
        <v>1.6048780487804879</v>
      </c>
      <c r="M28">
        <v>0.25544715447154476</v>
      </c>
      <c r="N28">
        <v>0.207479674796748</v>
      </c>
      <c r="O28">
        <v>0.63707317073170722</v>
      </c>
      <c r="P28">
        <v>5.5284552845528551E-3</v>
      </c>
      <c r="Q28">
        <v>-1.1526829268292684</v>
      </c>
      <c r="R28">
        <v>3.4294308943089429</v>
      </c>
      <c r="S28">
        <v>4.3598373983739842</v>
      </c>
      <c r="T28">
        <v>2.9996747967479678</v>
      </c>
      <c r="U28">
        <v>3.2071544715447158</v>
      </c>
      <c r="V28">
        <v>3.2016260162601626</v>
      </c>
      <c r="W28" t="str">
        <v>_______</v>
      </c>
      <c r="X28">
        <v>22.239957231714179</v>
      </c>
      <c r="Y28" t="str">
        <v xml:space="preserve"> SG, SF</v>
      </c>
      <c r="AJ28" t="str">
        <f>GMs!A28</f>
        <v>totals</v>
      </c>
      <c r="AK28" t="str">
        <f>GMs!B28</f>
        <v>z3PM</v>
      </c>
      <c r="AL28">
        <f>GMs!C28</f>
        <v>-22.65670731707317</v>
      </c>
      <c r="AM28">
        <f>GMs!D28</f>
        <v>3.406219512195122</v>
      </c>
      <c r="AN28">
        <f>GMs!E28</f>
        <v>-0.67626016260162602</v>
      </c>
      <c r="AO28">
        <f>GMs!F28</f>
        <v>1.357560975609756</v>
      </c>
      <c r="AP28">
        <f>GMs!G28</f>
        <v>1.8682113821138211</v>
      </c>
      <c r="AQ28">
        <f>GMs!H28</f>
        <v>0.65235772357723576</v>
      </c>
      <c r="AR28">
        <f>GMs!I28</f>
        <v>-0.9258536585365853</v>
      </c>
      <c r="AS28">
        <f>GMs!J28</f>
        <v>0.89170731707317075</v>
      </c>
      <c r="AT28">
        <f>GMs!K28</f>
        <v>-0.83109756097560972</v>
      </c>
      <c r="AU28">
        <f>GMs!L28</f>
        <v>0.47756097560975602</v>
      </c>
      <c r="AV28">
        <f>GMs!M28</f>
        <v>1.0359756097560975</v>
      </c>
    </row>
    <row r="29" spans="1:48" x14ac:dyDescent="0.3">
      <c r="A29">
        <f t="shared" si="0"/>
        <v>15.485143425657784</v>
      </c>
      <c r="B29">
        <f>GMs!C$9*U29</f>
        <v>33.873416886945975</v>
      </c>
      <c r="C29">
        <v>13.836305785962022</v>
      </c>
      <c r="D29">
        <v>18.320967442239681</v>
      </c>
      <c r="E29">
        <v>17.853236969905552</v>
      </c>
      <c r="F29">
        <v>18.58217211078934</v>
      </c>
      <c r="G29">
        <v>22.47536172583531</v>
      </c>
      <c r="H29" t="str">
        <v>Gordon Hayward</v>
      </c>
      <c r="I29">
        <v>0.31658536585365854</v>
      </c>
      <c r="J29">
        <v>1.3086178861788618</v>
      </c>
      <c r="K29">
        <v>1.5447154471544711E-2</v>
      </c>
      <c r="L29">
        <v>0.6580487804878048</v>
      </c>
      <c r="M29">
        <v>7.7886178861788613E-2</v>
      </c>
      <c r="N29">
        <v>0.47512195121951223</v>
      </c>
      <c r="O29">
        <v>0.51560975609756099</v>
      </c>
      <c r="P29">
        <v>-0.67756097560975603</v>
      </c>
      <c r="Q29">
        <v>-0.37186991869918695</v>
      </c>
      <c r="R29">
        <v>1.0092682926829268</v>
      </c>
      <c r="S29">
        <v>2.6897560975609762</v>
      </c>
      <c r="T29">
        <v>1.8427642276422769</v>
      </c>
      <c r="U29">
        <v>2.317886178861789</v>
      </c>
      <c r="V29">
        <v>2.9954471544715453</v>
      </c>
      <c r="W29" t="str">
        <v>_______</v>
      </c>
      <c r="X29">
        <v>16.35061804593823</v>
      </c>
      <c r="Y29" t="str">
        <v xml:space="preserve"> SF</v>
      </c>
      <c r="AJ29" t="str">
        <f>GMs!A29</f>
        <v>totals</v>
      </c>
      <c r="AK29" t="str">
        <f>GMs!B29</f>
        <v>zPTS</v>
      </c>
      <c r="AL29">
        <f>GMs!C29</f>
        <v>21.661056910569123</v>
      </c>
      <c r="AM29">
        <f>GMs!D29</f>
        <v>2.5060975609756095</v>
      </c>
      <c r="AN29">
        <f>GMs!E29</f>
        <v>2.1279674796747967</v>
      </c>
      <c r="AO29">
        <f>GMs!F29</f>
        <v>2.0443902439024391</v>
      </c>
      <c r="AP29">
        <f>GMs!G29</f>
        <v>1.6829268292682926</v>
      </c>
      <c r="AQ29">
        <f>GMs!H29</f>
        <v>1.5856910569105691</v>
      </c>
      <c r="AR29">
        <f>GMs!I29</f>
        <v>1.2661382113821138</v>
      </c>
      <c r="AS29">
        <f>GMs!J29</f>
        <v>2.7084146341463415</v>
      </c>
      <c r="AT29">
        <f>GMs!K29</f>
        <v>1.6194715447154471</v>
      </c>
      <c r="AU29">
        <f>GMs!L29</f>
        <v>1.7143089430894309</v>
      </c>
      <c r="AV29">
        <f>GMs!M29</f>
        <v>1.5132520325203251</v>
      </c>
    </row>
    <row r="30" spans="1:48" x14ac:dyDescent="0.3">
      <c r="A30">
        <f t="shared" si="0"/>
        <v>20.350134321740818</v>
      </c>
      <c r="B30">
        <f>GMs!C$9*U30</f>
        <v>53.204195306820083</v>
      </c>
      <c r="C30">
        <v>23.948320454984838</v>
      </c>
      <c r="D30">
        <v>18.337856078607867</v>
      </c>
      <c r="E30">
        <v>28.388971741042411</v>
      </c>
      <c r="F30">
        <v>24.420161186088979</v>
      </c>
      <c r="G30">
        <v>21.940302282620348</v>
      </c>
      <c r="H30" t="str">
        <v>Mikal Bridges</v>
      </c>
      <c r="I30">
        <v>1.4601626016260163</v>
      </c>
      <c r="J30">
        <v>0.37317073170731707</v>
      </c>
      <c r="K30">
        <v>0.22772357723577236</v>
      </c>
      <c r="L30">
        <v>-1.8780487804878024E-2</v>
      </c>
      <c r="M30">
        <v>-0.29292682926829272</v>
      </c>
      <c r="N30">
        <v>-0.3721138211382114</v>
      </c>
      <c r="O30">
        <v>0.55056910569105699</v>
      </c>
      <c r="P30">
        <v>0.76666666666666661</v>
      </c>
      <c r="Q30">
        <v>0.94617886178861788</v>
      </c>
      <c r="R30">
        <v>3.2674796747967481</v>
      </c>
      <c r="S30">
        <v>2.6944715447154475</v>
      </c>
      <c r="T30">
        <v>4.0127642276422772</v>
      </c>
      <c r="U30">
        <v>3.6406504065040655</v>
      </c>
      <c r="V30">
        <v>2.8739837398373989</v>
      </c>
      <c r="W30" t="str">
        <v>_______</v>
      </c>
      <c r="X30">
        <v>25.110862016734966</v>
      </c>
      <c r="Y30" t="str">
        <v xml:space="preserve"> SF</v>
      </c>
      <c r="AJ30" t="str">
        <f>GMs!A30</f>
        <v>totals</v>
      </c>
      <c r="AK30" t="str">
        <f>GMs!B30</f>
        <v>zREB</v>
      </c>
      <c r="AL30">
        <f>GMs!C30</f>
        <v>16.165284552845527</v>
      </c>
      <c r="AM30">
        <f>GMs!D30</f>
        <v>0.10048780487804881</v>
      </c>
      <c r="AN30">
        <f>GMs!E30</f>
        <v>2.3627642276422764</v>
      </c>
      <c r="AO30">
        <f>GMs!F30</f>
        <v>0.95365853658536592</v>
      </c>
      <c r="AP30">
        <f>GMs!G30</f>
        <v>0.66967479674796748</v>
      </c>
      <c r="AQ30">
        <f>GMs!H30</f>
        <v>2.1741463414634148</v>
      </c>
      <c r="AR30">
        <f>GMs!I30</f>
        <v>1.3366666666666667</v>
      </c>
      <c r="AS30">
        <f>GMs!J30</f>
        <v>-0.20780487804878045</v>
      </c>
      <c r="AT30">
        <f>GMs!K30</f>
        <v>1.7646341463414639</v>
      </c>
      <c r="AU30">
        <f>GMs!L30</f>
        <v>0.65317073170731699</v>
      </c>
      <c r="AV30">
        <f>GMs!M30</f>
        <v>1.1657723577235772</v>
      </c>
    </row>
    <row r="31" spans="1:48" x14ac:dyDescent="0.3">
      <c r="A31">
        <f t="shared" si="0"/>
        <v>15.103598964477579</v>
      </c>
      <c r="B31">
        <f>GMs!C$9*U31</f>
        <v>32.357370589234883</v>
      </c>
      <c r="C31">
        <v>17.088052438601416</v>
      </c>
      <c r="D31">
        <v>14.47035835029325</v>
      </c>
      <c r="E31">
        <v>19.043742236465391</v>
      </c>
      <c r="F31">
        <v>18.124318757373093</v>
      </c>
      <c r="G31">
        <v>21.935288338708023</v>
      </c>
      <c r="H31" t="str">
        <v>Bogdan Bogdanovic</v>
      </c>
      <c r="I31">
        <v>0.37317073170731707</v>
      </c>
      <c r="J31">
        <v>0.47869918699186997</v>
      </c>
      <c r="K31">
        <v>1.4772357723577236</v>
      </c>
      <c r="L31">
        <v>0.23365853658536587</v>
      </c>
      <c r="M31">
        <v>-0.74260162601626023</v>
      </c>
      <c r="N31">
        <v>0.12617886178861787</v>
      </c>
      <c r="O31">
        <v>0.32699186991869922</v>
      </c>
      <c r="P31">
        <v>-0.65869918699187002</v>
      </c>
      <c r="Q31">
        <v>0.59951219512195131</v>
      </c>
      <c r="R31">
        <v>1.7354471544715446</v>
      </c>
      <c r="S31">
        <v>1.6146341463414635</v>
      </c>
      <c r="T31">
        <v>2.0879674796747967</v>
      </c>
      <c r="U31">
        <v>2.2141463414634148</v>
      </c>
      <c r="V31">
        <v>2.8728455284552847</v>
      </c>
      <c r="W31" t="str">
        <v>_______</v>
      </c>
      <c r="X31">
        <v>15.663582317189817</v>
      </c>
      <c r="Y31" t="str">
        <v xml:space="preserve"> SG, SF</v>
      </c>
      <c r="AJ31" t="str">
        <f>GMs!A31</f>
        <v>totals</v>
      </c>
      <c r="AK31" t="str">
        <f>GMs!B31</f>
        <v>zAST</v>
      </c>
      <c r="AL31">
        <f>GMs!C31</f>
        <v>29.571260162601629</v>
      </c>
      <c r="AM31">
        <f>GMs!D31</f>
        <v>1.4731707317073168</v>
      </c>
      <c r="AN31">
        <f>GMs!E31</f>
        <v>1.5497560975609757</v>
      </c>
      <c r="AO31">
        <f>GMs!F31</f>
        <v>0.92390243902439029</v>
      </c>
      <c r="AP31">
        <f>GMs!G31</f>
        <v>1.2885365853658537</v>
      </c>
      <c r="AQ31">
        <f>GMs!H31</f>
        <v>0.80227642276422761</v>
      </c>
      <c r="AR31">
        <f>GMs!I31</f>
        <v>-0.5142276422764227</v>
      </c>
      <c r="AS31">
        <f>GMs!J31</f>
        <v>1.5117073170731705</v>
      </c>
      <c r="AT31">
        <f>GMs!K31</f>
        <v>-0.22040650406504061</v>
      </c>
      <c r="AU31">
        <f>GMs!L31</f>
        <v>0.99382113821138196</v>
      </c>
      <c r="AV31">
        <f>GMs!M31</f>
        <v>3.9682520325203257</v>
      </c>
    </row>
    <row r="32" spans="1:48" x14ac:dyDescent="0.3">
      <c r="A32">
        <f t="shared" si="0"/>
        <v>22.990445914390673</v>
      </c>
      <c r="B32">
        <f>GMs!C$9*U32</f>
        <v>63.695330736905412</v>
      </c>
      <c r="C32">
        <v>29.23149862595471</v>
      </c>
      <c r="D32">
        <v>24.006031863833915</v>
      </c>
      <c r="E32">
        <v>33.634536889355985</v>
      </c>
      <c r="F32">
        <v>27.588535097268807</v>
      </c>
      <c r="G32">
        <v>21.867958234742556</v>
      </c>
      <c r="H32" t="str">
        <v>Deandre Ayton</v>
      </c>
      <c r="I32">
        <v>3.4014634146341463</v>
      </c>
      <c r="J32">
        <v>-8.8780487804878044E-2</v>
      </c>
      <c r="K32">
        <v>-1.6570731707317075</v>
      </c>
      <c r="L32">
        <v>0.27853658536585368</v>
      </c>
      <c r="M32">
        <v>2.3780487804878048</v>
      </c>
      <c r="N32">
        <v>-0.7346341463414634</v>
      </c>
      <c r="O32">
        <v>-0.80146341463414628</v>
      </c>
      <c r="P32">
        <v>1.5009756097560976</v>
      </c>
      <c r="Q32">
        <v>8.1463414634146344E-2</v>
      </c>
      <c r="R32">
        <v>4.4473170731707317</v>
      </c>
      <c r="S32">
        <v>4.2770731707317076</v>
      </c>
      <c r="T32">
        <v>5.0931707317073167</v>
      </c>
      <c r="U32">
        <v>4.3585365853658535</v>
      </c>
      <c r="V32">
        <v>2.857560975609756</v>
      </c>
      <c r="W32" t="str">
        <v>_______</v>
      </c>
      <c r="X32">
        <v>29.865192334014321</v>
      </c>
      <c r="Y32" t="str">
        <v xml:space="preserve"> C</v>
      </c>
      <c r="AJ32" t="str">
        <f>GMs!A32</f>
        <v>totals</v>
      </c>
      <c r="AK32" t="str">
        <f>GMs!B32</f>
        <v>zSTL</v>
      </c>
      <c r="AL32">
        <f>GMs!C32</f>
        <v>2.4886991869918589</v>
      </c>
      <c r="AM32">
        <f>GMs!D32</f>
        <v>0.68926829268292678</v>
      </c>
      <c r="AN32">
        <f>GMs!E32</f>
        <v>0.73203252032520327</v>
      </c>
      <c r="AO32">
        <f>GMs!F32</f>
        <v>0.77902439024390246</v>
      </c>
      <c r="AP32">
        <f>GMs!G32</f>
        <v>0.57723577235772361</v>
      </c>
      <c r="AQ32">
        <f>GMs!H32</f>
        <v>-0.38943089430894312</v>
      </c>
      <c r="AR32">
        <f>GMs!I32</f>
        <v>0.74715447154471537</v>
      </c>
      <c r="AS32">
        <f>GMs!J32</f>
        <v>0.73743902439024378</v>
      </c>
      <c r="AT32">
        <f>GMs!K32</f>
        <v>-0.10313008130081297</v>
      </c>
      <c r="AU32">
        <f>GMs!L32</f>
        <v>-0.72926829268292681</v>
      </c>
      <c r="AV32">
        <f>GMs!M32</f>
        <v>0.64865853658536587</v>
      </c>
    </row>
    <row r="33" spans="1:48" x14ac:dyDescent="0.3">
      <c r="A33">
        <f t="shared" si="0"/>
        <v>15.928584206167379</v>
      </c>
      <c r="B33">
        <f>GMs!C$9*U33</f>
        <v>35.635404864614884</v>
      </c>
      <c r="C33">
        <v>17.630859677639183</v>
      </c>
      <c r="D33">
        <v>18.431617128789867</v>
      </c>
      <c r="E33">
        <v>17.563899980386861</v>
      </c>
      <c r="F33">
        <v>19.114301047400854</v>
      </c>
      <c r="G33">
        <v>21.785228160189238</v>
      </c>
      <c r="H33" t="str">
        <v>Terry Rozier</v>
      </c>
      <c r="I33">
        <v>-0.69211382113821129</v>
      </c>
      <c r="J33">
        <v>0.58178861788617886</v>
      </c>
      <c r="K33">
        <v>1.3274390243902439</v>
      </c>
      <c r="L33">
        <v>0.87203252032520329</v>
      </c>
      <c r="M33">
        <v>-0.33040650406504068</v>
      </c>
      <c r="N33">
        <v>0.65528455284552845</v>
      </c>
      <c r="O33">
        <v>0.70695121951219508</v>
      </c>
      <c r="P33">
        <v>-0.40032520325203258</v>
      </c>
      <c r="Q33">
        <v>-0.28219512195121954</v>
      </c>
      <c r="R33">
        <v>1.8566666666666665</v>
      </c>
      <c r="S33">
        <v>2.7206504065040651</v>
      </c>
      <c r="T33">
        <v>1.7831707317073171</v>
      </c>
      <c r="U33">
        <v>2.4384552845528455</v>
      </c>
      <c r="V33">
        <v>2.8387804878048781</v>
      </c>
      <c r="W33" t="str">
        <v>_______</v>
      </c>
      <c r="X33">
        <v>17.149108630369177</v>
      </c>
      <c r="Y33" t="str">
        <v xml:space="preserve"> PG, SG</v>
      </c>
      <c r="AJ33" t="str">
        <f>GMs!A33</f>
        <v>totals</v>
      </c>
      <c r="AK33" t="str">
        <f>GMs!B33</f>
        <v>zBLK</v>
      </c>
      <c r="AL33">
        <f>GMs!C33</f>
        <v>33.266869918699221</v>
      </c>
      <c r="AM33">
        <f>GMs!D33</f>
        <v>-1.0534146341463415</v>
      </c>
      <c r="AN33">
        <f>GMs!E33</f>
        <v>1.3808943089430894</v>
      </c>
      <c r="AO33">
        <f>GMs!F33</f>
        <v>-0.14780487804878048</v>
      </c>
      <c r="AP33">
        <f>GMs!G33</f>
        <v>-0.37024390243902439</v>
      </c>
      <c r="AQ33">
        <f>GMs!H33</f>
        <v>1.5884552845528455</v>
      </c>
      <c r="AR33">
        <f>GMs!I33</f>
        <v>2.9387804878048782</v>
      </c>
      <c r="AS33">
        <f>GMs!J33</f>
        <v>-0.37902439024390244</v>
      </c>
      <c r="AT33">
        <f>GMs!K33</f>
        <v>1.5335365853658538</v>
      </c>
      <c r="AU33">
        <f>GMs!L33</f>
        <v>1.3878048780487808</v>
      </c>
      <c r="AV33">
        <f>GMs!M33</f>
        <v>0.46434959349593502</v>
      </c>
    </row>
    <row r="34" spans="1:48" x14ac:dyDescent="0.3">
      <c r="A34">
        <f t="shared" si="0"/>
        <v>14.132394881473415</v>
      </c>
      <c r="B34">
        <f>GMs!C$9*U34</f>
        <v>28.498343649606664</v>
      </c>
      <c r="C34">
        <v>14.13191911802015</v>
      </c>
      <c r="D34">
        <v>16.260553805320974</v>
      </c>
      <c r="E34">
        <v>11.351246667924869</v>
      </c>
      <c r="F34">
        <v>16.958873857768097</v>
      </c>
      <c r="G34">
        <v>21.727567805197531</v>
      </c>
      <c r="H34" t="str">
        <v>Mike Conley</v>
      </c>
      <c r="I34">
        <v>-0.39073170731707318</v>
      </c>
      <c r="J34">
        <v>0.87479674796747975</v>
      </c>
      <c r="K34">
        <v>0.82650406504065055</v>
      </c>
      <c r="L34">
        <v>0.18650406504065045</v>
      </c>
      <c r="M34">
        <v>-0.83691056910569106</v>
      </c>
      <c r="N34">
        <v>1.4465040650406504</v>
      </c>
      <c r="O34">
        <v>0.88341463414634136</v>
      </c>
      <c r="P34">
        <v>-0.87560975609756109</v>
      </c>
      <c r="Q34">
        <v>-0.164390243902439</v>
      </c>
      <c r="R34">
        <v>1.0752845528455284</v>
      </c>
      <c r="S34">
        <v>2.114471544715447</v>
      </c>
      <c r="T34">
        <v>0.5035772357723578</v>
      </c>
      <c r="U34">
        <v>1.950081300813008</v>
      </c>
      <c r="V34">
        <v>2.8256910569105691</v>
      </c>
      <c r="W34" t="str">
        <v>_______</v>
      </c>
      <c r="X34">
        <v>13.9147640985575</v>
      </c>
      <c r="Y34" t="str">
        <v xml:space="preserve"> PG</v>
      </c>
      <c r="AJ34" t="str">
        <f>GMs!A34</f>
        <v>totals</v>
      </c>
      <c r="AK34" t="str">
        <f>GMs!B34</f>
        <v>zTO</v>
      </c>
      <c r="AL34">
        <f>GMs!C34</f>
        <v>-12.343414634146344</v>
      </c>
      <c r="AM34">
        <f>GMs!D34</f>
        <v>-2.0212195121951222</v>
      </c>
      <c r="AN34">
        <f>GMs!E34</f>
        <v>-2.0552032520325203</v>
      </c>
      <c r="AO34">
        <f>GMs!F34</f>
        <v>-1.2941463414634145</v>
      </c>
      <c r="AP34">
        <f>GMs!G34</f>
        <v>-2.0939024390243905</v>
      </c>
      <c r="AQ34">
        <f>GMs!H34</f>
        <v>-1.7954471544715445</v>
      </c>
      <c r="AR34">
        <f>GMs!I34</f>
        <v>-0.34223577235772351</v>
      </c>
      <c r="AS34">
        <f>GMs!J34</f>
        <v>-1.7129268292682926</v>
      </c>
      <c r="AT34">
        <f>GMs!K34</f>
        <v>-1.3613008130081301</v>
      </c>
      <c r="AU34">
        <f>GMs!L34</f>
        <v>-1.9091056910569106</v>
      </c>
      <c r="AV34">
        <f>GMs!M34</f>
        <v>-2.6624796747967481</v>
      </c>
    </row>
    <row r="35" spans="1:48" x14ac:dyDescent="0.3">
      <c r="A35">
        <f t="shared" si="0"/>
        <v>17.951726701735776</v>
      </c>
      <c r="B35">
        <f>GMs!C$9*U35</f>
        <v>43.674252239468501</v>
      </c>
      <c r="C35">
        <v>22.28203693179513</v>
      </c>
      <c r="D35">
        <v>19.453088445679466</v>
      </c>
      <c r="E35">
        <v>25.354683284793897</v>
      </c>
      <c r="F35">
        <v>21.542072042082928</v>
      </c>
      <c r="G35">
        <v>21.423149781949398</v>
      </c>
      <c r="H35" t="str">
        <v>OG Anunoby</v>
      </c>
      <c r="I35">
        <v>0.27902439024390246</v>
      </c>
      <c r="J35">
        <v>9.3170731707317073E-2</v>
      </c>
      <c r="K35">
        <v>0.86414634146341474</v>
      </c>
      <c r="L35">
        <v>0.3953658536585366</v>
      </c>
      <c r="M35">
        <v>0.10439024390243906</v>
      </c>
      <c r="N35">
        <v>-0.39926829268292685</v>
      </c>
      <c r="O35">
        <v>1.4370731707317073</v>
      </c>
      <c r="P35">
        <v>0.23195121951219511</v>
      </c>
      <c r="Q35">
        <v>-1.7317073170731695E-2</v>
      </c>
      <c r="R35">
        <v>2.8953658536585367</v>
      </c>
      <c r="S35">
        <v>3.0058536585365854</v>
      </c>
      <c r="T35">
        <v>3.3878048780487804</v>
      </c>
      <c r="U35">
        <v>2.9885365853658539</v>
      </c>
      <c r="V35">
        <v>2.7565853658536588</v>
      </c>
      <c r="W35" t="str">
        <v>_______</v>
      </c>
      <c r="X35">
        <v>20.792120966350172</v>
      </c>
      <c r="Y35" t="str">
        <v xml:space="preserve"> SF, PF</v>
      </c>
    </row>
    <row r="36" spans="1:48" x14ac:dyDescent="0.3">
      <c r="A36">
        <f t="shared" si="0"/>
        <v>20.2522065701448</v>
      </c>
      <c r="B36">
        <f>GMs!C$9*U36</f>
        <v>52.815084677901289</v>
      </c>
      <c r="C36">
        <v>22.242354846580429</v>
      </c>
      <c r="D36">
        <v>20.20623427268487</v>
      </c>
      <c r="E36">
        <v>30.724390974995103</v>
      </c>
      <c r="F36">
        <v>24.302647884173759</v>
      </c>
      <c r="G36">
        <v>21.100466677306372</v>
      </c>
      <c r="H36" t="str">
        <v>John Collins</v>
      </c>
      <c r="I36">
        <v>2.6305691056910572</v>
      </c>
      <c r="J36">
        <v>0.72752032520325205</v>
      </c>
      <c r="K36">
        <v>-0.46991869918699192</v>
      </c>
      <c r="L36">
        <v>0.53199186991869929</v>
      </c>
      <c r="M36">
        <v>0.89373983739837404</v>
      </c>
      <c r="N36">
        <v>-0.87975609756097561</v>
      </c>
      <c r="O36">
        <v>-1.1486991869918701</v>
      </c>
      <c r="P36">
        <v>0.93069105691056908</v>
      </c>
      <c r="Q36">
        <v>0.39788617886178862</v>
      </c>
      <c r="R36">
        <v>2.8865040650406506</v>
      </c>
      <c r="S36">
        <v>3.216138211382114</v>
      </c>
      <c r="T36">
        <v>4.4937804878048784</v>
      </c>
      <c r="U36">
        <v>3.6140243902439027</v>
      </c>
      <c r="V36">
        <v>2.6833333333333336</v>
      </c>
      <c r="W36" t="str">
        <v>_______</v>
      </c>
      <c r="X36">
        <v>24.934526435884571</v>
      </c>
      <c r="Y36" t="str">
        <v xml:space="preserve"> PF</v>
      </c>
      <c r="AJ36" t="str">
        <f>GMs!A36</f>
        <v>num_at_pos</v>
      </c>
      <c r="AK36" t="str">
        <f>GMs!B36</f>
        <v>PG</v>
      </c>
      <c r="AL36">
        <f>GMs!C36</f>
        <v>43</v>
      </c>
      <c r="AM36">
        <f>GMs!D36</f>
        <v>1</v>
      </c>
      <c r="AN36">
        <f>GMs!E36</f>
        <v>0</v>
      </c>
      <c r="AO36">
        <f>GMs!F36</f>
        <v>0</v>
      </c>
      <c r="AP36">
        <f>GMs!G36</f>
        <v>0</v>
      </c>
      <c r="AQ36">
        <f>GMs!H36</f>
        <v>0</v>
      </c>
      <c r="AR36">
        <f>GMs!I36</f>
        <v>0</v>
      </c>
      <c r="AS36">
        <f>GMs!J36</f>
        <v>0</v>
      </c>
      <c r="AT36">
        <f>GMs!K36</f>
        <v>0</v>
      </c>
      <c r="AU36">
        <f>GMs!L36</f>
        <v>0</v>
      </c>
      <c r="AV36">
        <f>GMs!M36</f>
        <v>1</v>
      </c>
    </row>
    <row r="37" spans="1:48" x14ac:dyDescent="0.3">
      <c r="A37">
        <f t="shared" si="0"/>
        <v>14.383269335180463</v>
      </c>
      <c r="B37">
        <f>GMs!C$9*U37</f>
        <v>29.495179734073432</v>
      </c>
      <c r="C37">
        <v>14.555498073499988</v>
      </c>
      <c r="D37">
        <v>17.575246791568567</v>
      </c>
      <c r="E37">
        <v>11.593808168687806</v>
      </c>
      <c r="F37">
        <v>17.259923202216555</v>
      </c>
      <c r="G37">
        <v>20.969925066160553</v>
      </c>
      <c r="H37" t="str">
        <v>Malcolm Brogdon</v>
      </c>
      <c r="I37">
        <v>-0.57109756097560982</v>
      </c>
      <c r="J37">
        <v>0.84841463414634144</v>
      </c>
      <c r="K37">
        <v>0.73967479674796743</v>
      </c>
      <c r="L37">
        <v>0.86390243902439046</v>
      </c>
      <c r="M37">
        <v>-6.8699186991869901E-2</v>
      </c>
      <c r="N37">
        <v>1.4647560975609755</v>
      </c>
      <c r="O37">
        <v>-0.16000000000000003</v>
      </c>
      <c r="P37">
        <v>-0.63540650406504073</v>
      </c>
      <c r="Q37">
        <v>-0.46325203252032521</v>
      </c>
      <c r="R37">
        <v>1.1698780487804874</v>
      </c>
      <c r="S37">
        <v>2.4815447154471544</v>
      </c>
      <c r="T37">
        <v>0.5535365853658536</v>
      </c>
      <c r="U37">
        <v>2.0182926829268291</v>
      </c>
      <c r="V37">
        <v>2.6536991869918696</v>
      </c>
      <c r="W37" t="str">
        <v>_______</v>
      </c>
      <c r="X37">
        <v>14.366506243087214</v>
      </c>
      <c r="Y37" t="str">
        <v xml:space="preserve"> PG, SG</v>
      </c>
      <c r="AJ37" t="str">
        <f>GMs!A37</f>
        <v>num_at_pos</v>
      </c>
      <c r="AK37" t="str">
        <f>GMs!B37</f>
        <v>SG</v>
      </c>
      <c r="AL37">
        <f>GMs!C37</f>
        <v>50</v>
      </c>
      <c r="AM37">
        <f>GMs!D37</f>
        <v>0</v>
      </c>
      <c r="AN37">
        <f>GMs!E37</f>
        <v>0</v>
      </c>
      <c r="AO37">
        <f>GMs!F37</f>
        <v>0</v>
      </c>
      <c r="AP37">
        <f>GMs!G37</f>
        <v>1</v>
      </c>
      <c r="AQ37">
        <f>GMs!H37</f>
        <v>0</v>
      </c>
      <c r="AR37">
        <f>GMs!I37</f>
        <v>0</v>
      </c>
      <c r="AS37">
        <f>GMs!J37</f>
        <v>1</v>
      </c>
      <c r="AT37">
        <f>GMs!K37</f>
        <v>0</v>
      </c>
      <c r="AU37">
        <f>GMs!L37</f>
        <v>0</v>
      </c>
      <c r="AV37">
        <f>GMs!M37</f>
        <v>1</v>
      </c>
    </row>
    <row r="38" spans="1:48" x14ac:dyDescent="0.3">
      <c r="A38">
        <f t="shared" si="0"/>
        <v>12.441160185207549</v>
      </c>
      <c r="B38">
        <f>GMs!C$9*U38</f>
        <v>21.778313978874767</v>
      </c>
      <c r="C38">
        <v>4.9416938046268601</v>
      </c>
      <c r="D38">
        <v>14.466864149665348</v>
      </c>
      <c r="E38">
        <v>13.455946297002153</v>
      </c>
      <c r="F38">
        <v>14.929392222249058</v>
      </c>
      <c r="G38">
        <v>19.719125129461599</v>
      </c>
      <c r="H38" t="str">
        <v>DeMar DeRozan</v>
      </c>
      <c r="I38">
        <v>1.0892682926829269</v>
      </c>
      <c r="J38">
        <v>2.4673170731707317</v>
      </c>
      <c r="K38">
        <v>-1.54</v>
      </c>
      <c r="L38">
        <v>0.89317073170731709</v>
      </c>
      <c r="M38">
        <v>-0.57804878048780484</v>
      </c>
      <c r="N38">
        <v>0.55317073170731712</v>
      </c>
      <c r="O38">
        <v>-0.39170731707317075</v>
      </c>
      <c r="P38">
        <v>-0.87951219512195111</v>
      </c>
      <c r="Q38">
        <v>-0.12341463414634146</v>
      </c>
      <c r="R38">
        <v>-0.9770731707317073</v>
      </c>
      <c r="S38">
        <v>1.613658536585366</v>
      </c>
      <c r="T38">
        <v>0.93707317073170726</v>
      </c>
      <c r="U38">
        <v>1.4902439024390244</v>
      </c>
      <c r="V38">
        <v>2.3697560975609755</v>
      </c>
      <c r="W38" t="str">
        <v>_______</v>
      </c>
      <c r="X38">
        <v>10.869408235077085</v>
      </c>
      <c r="Y38" t="str">
        <v xml:space="preserve"> SG, SF</v>
      </c>
      <c r="AJ38" t="str">
        <f>GMs!A38</f>
        <v>num_at_pos</v>
      </c>
      <c r="AK38" t="str">
        <f>GMs!B38</f>
        <v>SF</v>
      </c>
      <c r="AL38">
        <f>GMs!C38</f>
        <v>50</v>
      </c>
      <c r="AM38">
        <f>GMs!D38</f>
        <v>0</v>
      </c>
      <c r="AN38">
        <f>GMs!E38</f>
        <v>0</v>
      </c>
      <c r="AO38">
        <f>GMs!F38</f>
        <v>1</v>
      </c>
      <c r="AP38">
        <f>GMs!G38</f>
        <v>1</v>
      </c>
      <c r="AQ38">
        <f>GMs!H38</f>
        <v>0</v>
      </c>
      <c r="AR38">
        <f>GMs!I38</f>
        <v>0</v>
      </c>
      <c r="AS38">
        <f>GMs!J38</f>
        <v>0</v>
      </c>
      <c r="AT38">
        <f>GMs!K38</f>
        <v>0</v>
      </c>
      <c r="AU38">
        <f>GMs!L38</f>
        <v>1</v>
      </c>
      <c r="AV38">
        <f>GMs!M38</f>
        <v>0</v>
      </c>
    </row>
    <row r="39" spans="1:48" x14ac:dyDescent="0.3">
      <c r="A39">
        <f t="shared" si="0"/>
        <v>24.2247841085536</v>
      </c>
      <c r="B39">
        <f>GMs!C$9*U39</f>
        <v>68.599906847368871</v>
      </c>
      <c r="C39">
        <v>30.086301709295206</v>
      </c>
      <c r="D39">
        <v>23.821421597326502</v>
      </c>
      <c r="E39">
        <v>34.555836389405947</v>
      </c>
      <c r="F39">
        <v>29.069740930264317</v>
      </c>
      <c r="G39">
        <v>19.284344564493086</v>
      </c>
      <c r="H39" t="str">
        <v>Richaun Holmes</v>
      </c>
      <c r="I39">
        <v>3.4546341463414634</v>
      </c>
      <c r="J39">
        <v>5.5934959349593492E-2</v>
      </c>
      <c r="K39">
        <v>-1.841951219512195</v>
      </c>
      <c r="L39">
        <v>0.10829268292682928</v>
      </c>
      <c r="M39">
        <v>1.4258536585365853</v>
      </c>
      <c r="N39">
        <v>-0.58878048780487802</v>
      </c>
      <c r="O39">
        <v>-0.81154471544715445</v>
      </c>
      <c r="P39">
        <v>2.4230894308943087</v>
      </c>
      <c r="Q39">
        <v>0.4686178861788618</v>
      </c>
      <c r="R39">
        <v>4.6382113821138216</v>
      </c>
      <c r="S39">
        <v>4.2255284552845529</v>
      </c>
      <c r="T39">
        <v>5.2829268292682929</v>
      </c>
      <c r="U39">
        <v>4.6941463414634148</v>
      </c>
      <c r="V39">
        <v>2.2710569105691061</v>
      </c>
      <c r="W39" t="str">
        <v>_______</v>
      </c>
      <c r="X39">
        <v>32.087828296611065</v>
      </c>
      <c r="Y39" t="str">
        <v xml:space="preserve"> C, PF</v>
      </c>
      <c r="AJ39" t="str">
        <f>GMs!A39</f>
        <v>num_at_pos</v>
      </c>
      <c r="AK39" t="str">
        <f>GMs!B39</f>
        <v>PF</v>
      </c>
      <c r="AL39">
        <f>GMs!C39</f>
        <v>52</v>
      </c>
      <c r="AM39">
        <f>GMs!D39</f>
        <v>0</v>
      </c>
      <c r="AN39">
        <f>GMs!E39</f>
        <v>1</v>
      </c>
      <c r="AO39">
        <f>GMs!F39</f>
        <v>1</v>
      </c>
      <c r="AP39">
        <f>GMs!G39</f>
        <v>0</v>
      </c>
      <c r="AQ39">
        <f>GMs!H39</f>
        <v>0</v>
      </c>
      <c r="AR39">
        <f>GMs!I39</f>
        <v>1</v>
      </c>
      <c r="AS39">
        <f>GMs!J39</f>
        <v>0</v>
      </c>
      <c r="AT39">
        <f>GMs!K39</f>
        <v>0</v>
      </c>
      <c r="AU39">
        <f>GMs!L39</f>
        <v>1</v>
      </c>
      <c r="AV39">
        <f>GMs!M39</f>
        <v>0</v>
      </c>
    </row>
    <row r="40" spans="1:48" x14ac:dyDescent="0.3">
      <c r="A40">
        <f t="shared" si="0"/>
        <v>15.397830743318737</v>
      </c>
      <c r="B40">
        <f>GMs!C$9*U40</f>
        <v>33.526484662077912</v>
      </c>
      <c r="C40">
        <v>19.726365021637431</v>
      </c>
      <c r="D40">
        <v>19.350883077313373</v>
      </c>
      <c r="E40">
        <v>12.792800127300382</v>
      </c>
      <c r="F40">
        <v>18.477396891982483</v>
      </c>
      <c r="G40">
        <v>19.160428522088548</v>
      </c>
      <c r="H40" t="str">
        <v>Lonzo Ball</v>
      </c>
      <c r="I40">
        <v>-1.0336585365853659</v>
      </c>
      <c r="J40">
        <v>-3.0487804878048776E-2</v>
      </c>
      <c r="K40">
        <v>1.2446341463414634</v>
      </c>
      <c r="L40">
        <v>1.4878048780487846E-2</v>
      </c>
      <c r="M40">
        <v>-0.19999999999999996</v>
      </c>
      <c r="N40">
        <v>1.4936585365853658</v>
      </c>
      <c r="O40">
        <v>1.4370731707317073</v>
      </c>
      <c r="P40">
        <v>5.1219512195121955E-2</v>
      </c>
      <c r="Q40">
        <v>-0.68317073170731701</v>
      </c>
      <c r="R40">
        <v>2.324634146341463</v>
      </c>
      <c r="S40">
        <v>2.9773170731707315</v>
      </c>
      <c r="T40">
        <v>0.80048780487804883</v>
      </c>
      <c r="U40">
        <v>2.2941463414634145</v>
      </c>
      <c r="V40">
        <v>2.2429268292682925</v>
      </c>
      <c r="W40" t="str">
        <v>_______</v>
      </c>
      <c r="X40">
        <v>16.19339670362276</v>
      </c>
      <c r="Y40" t="str">
        <v xml:space="preserve"> PG</v>
      </c>
      <c r="AJ40" t="str">
        <f>GMs!A40</f>
        <v>num_at_pos</v>
      </c>
      <c r="AK40" t="str">
        <f>GMs!B40</f>
        <v>C</v>
      </c>
      <c r="AL40">
        <f>GMs!C40</f>
        <v>35</v>
      </c>
      <c r="AM40">
        <f>GMs!D40</f>
        <v>0</v>
      </c>
      <c r="AN40">
        <f>GMs!E40</f>
        <v>0</v>
      </c>
      <c r="AO40">
        <f>GMs!F40</f>
        <v>0</v>
      </c>
      <c r="AP40">
        <f>GMs!G40</f>
        <v>0</v>
      </c>
      <c r="AQ40">
        <f>GMs!H40</f>
        <v>1</v>
      </c>
      <c r="AR40">
        <f>GMs!I40</f>
        <v>0</v>
      </c>
      <c r="AS40">
        <f>GMs!J40</f>
        <v>0</v>
      </c>
      <c r="AT40">
        <f>GMs!K40</f>
        <v>1</v>
      </c>
      <c r="AU40">
        <f>GMs!L40</f>
        <v>0</v>
      </c>
      <c r="AV40">
        <f>GMs!M40</f>
        <v>0</v>
      </c>
    </row>
    <row r="41" spans="1:48" x14ac:dyDescent="0.3">
      <c r="A41">
        <f t="shared" si="0"/>
        <v>12.651667474134561</v>
      </c>
      <c r="B41">
        <f>GMs!C$9*U41</f>
        <v>22.614753315542956</v>
      </c>
      <c r="C41">
        <v>11.614109013938865</v>
      </c>
      <c r="D41">
        <v>17.602326846434796</v>
      </c>
      <c r="E41">
        <v>7.8665714380872407</v>
      </c>
      <c r="F41">
        <v>15.182000968961473</v>
      </c>
      <c r="G41">
        <v>19.03078225806993</v>
      </c>
      <c r="H41" t="str">
        <v>Kyle Lowry</v>
      </c>
      <c r="I41">
        <v>-0.5362601626016259</v>
      </c>
      <c r="J41">
        <v>1.0344715447154471</v>
      </c>
      <c r="K41">
        <v>0.9209756097560976</v>
      </c>
      <c r="L41">
        <v>0.2426016260162602</v>
      </c>
      <c r="M41">
        <v>-0.20504065040650404</v>
      </c>
      <c r="N41">
        <v>1.7616260162601627</v>
      </c>
      <c r="O41">
        <v>-6.3252032520325185E-2</v>
      </c>
      <c r="P41">
        <v>-0.66601626016260163</v>
      </c>
      <c r="Q41">
        <v>-0.9416260162601624</v>
      </c>
      <c r="R41">
        <v>0.51300813008130142</v>
      </c>
      <c r="S41">
        <v>2.4891056910569107</v>
      </c>
      <c r="T41">
        <v>-0.21414634146341416</v>
      </c>
      <c r="U41">
        <v>1.5474796747967483</v>
      </c>
      <c r="V41">
        <v>2.2134959349593499</v>
      </c>
      <c r="W41" t="str">
        <v>_______</v>
      </c>
      <c r="X41">
        <v>11.248462430248624</v>
      </c>
      <c r="Y41" t="str">
        <v xml:space="preserve"> PG</v>
      </c>
      <c r="AJ41" t="str">
        <f>GMs!A41</f>
        <v>num_at_pos</v>
      </c>
      <c r="AK41" t="str">
        <f>GMs!B41</f>
        <v>G</v>
      </c>
      <c r="AL41">
        <f>GMs!C41</f>
        <v>70</v>
      </c>
      <c r="AM41">
        <f>GMs!D41</f>
        <v>1</v>
      </c>
      <c r="AN41">
        <f>GMs!E41</f>
        <v>0</v>
      </c>
      <c r="AO41">
        <f>GMs!F41</f>
        <v>0</v>
      </c>
      <c r="AP41">
        <f>GMs!G41</f>
        <v>1</v>
      </c>
      <c r="AQ41">
        <f>GMs!H41</f>
        <v>0</v>
      </c>
      <c r="AR41">
        <f>GMs!I41</f>
        <v>0</v>
      </c>
      <c r="AS41">
        <f>GMs!J41</f>
        <v>1</v>
      </c>
      <c r="AT41">
        <f>GMs!K41</f>
        <v>0</v>
      </c>
      <c r="AU41">
        <f>GMs!L41</f>
        <v>0</v>
      </c>
      <c r="AV41">
        <f>GMs!M41</f>
        <v>1</v>
      </c>
    </row>
    <row r="42" spans="1:48" x14ac:dyDescent="0.3">
      <c r="A42">
        <f t="shared" si="0"/>
        <v>13.453927497133378</v>
      </c>
      <c r="B42">
        <f>GMs!C$9*U42</f>
        <v>25.802490162532649</v>
      </c>
      <c r="C42">
        <v>24.951840343923546</v>
      </c>
      <c r="D42">
        <v>20.593944950689004</v>
      </c>
      <c r="E42">
        <v>6.8647470460020665</v>
      </c>
      <c r="F42">
        <v>16.144712996560052</v>
      </c>
      <c r="G42">
        <v>17.921089028617754</v>
      </c>
      <c r="H42" t="str">
        <v>De'Aaron Fox</v>
      </c>
      <c r="I42">
        <v>0.46231707317073167</v>
      </c>
      <c r="J42">
        <v>-1.7259756097560974</v>
      </c>
      <c r="K42">
        <v>2.4634146341463409E-2</v>
      </c>
      <c r="L42">
        <v>1.7931707317073171</v>
      </c>
      <c r="M42">
        <v>-0.70878048780487801</v>
      </c>
      <c r="N42">
        <v>2.1860975609756097</v>
      </c>
      <c r="O42">
        <v>1.4889024390243903</v>
      </c>
      <c r="P42">
        <v>-0.19597560975609757</v>
      </c>
      <c r="Q42">
        <v>-1.5587804878048779</v>
      </c>
      <c r="R42">
        <v>3.4915853658536586</v>
      </c>
      <c r="S42">
        <v>3.3243902439024393</v>
      </c>
      <c r="T42">
        <v>-0.42048780487804849</v>
      </c>
      <c r="U42">
        <v>1.7656097560975614</v>
      </c>
      <c r="V42">
        <v>1.9615853658536588</v>
      </c>
      <c r="W42" t="str">
        <v>_______</v>
      </c>
      <c r="X42">
        <v>12.693068120085604</v>
      </c>
      <c r="Y42" t="str">
        <v xml:space="preserve"> PG</v>
      </c>
      <c r="AJ42" t="str">
        <f>GMs!A42</f>
        <v>num_at_pos</v>
      </c>
      <c r="AK42" t="str">
        <f>GMs!B42</f>
        <v>F</v>
      </c>
      <c r="AL42">
        <f>GMs!C42</f>
        <v>80</v>
      </c>
      <c r="AM42">
        <f>GMs!D42</f>
        <v>0</v>
      </c>
      <c r="AN42">
        <f>GMs!E42</f>
        <v>1</v>
      </c>
      <c r="AO42">
        <f>GMs!F42</f>
        <v>1</v>
      </c>
      <c r="AP42">
        <f>GMs!G42</f>
        <v>1</v>
      </c>
      <c r="AQ42">
        <f>GMs!H42</f>
        <v>0</v>
      </c>
      <c r="AR42">
        <f>GMs!I42</f>
        <v>1</v>
      </c>
      <c r="AS42">
        <f>GMs!J42</f>
        <v>0</v>
      </c>
      <c r="AT42">
        <f>GMs!K42</f>
        <v>0</v>
      </c>
      <c r="AU42">
        <f>GMs!L42</f>
        <v>1</v>
      </c>
      <c r="AV42">
        <f>GMs!M42</f>
        <v>0</v>
      </c>
    </row>
    <row r="43" spans="1:48" x14ac:dyDescent="0.3">
      <c r="A43">
        <f t="shared" si="0"/>
        <v>17.411255217736386</v>
      </c>
      <c r="B43">
        <f>GMs!C$9*U43</f>
        <v>41.526718005054093</v>
      </c>
      <c r="C43">
        <v>17.894254068949596</v>
      </c>
      <c r="D43">
        <v>17.78373409569997</v>
      </c>
      <c r="E43">
        <v>19.313145367906735</v>
      </c>
      <c r="F43">
        <v>20.893506261283662</v>
      </c>
      <c r="G43">
        <v>17.905868127455346</v>
      </c>
      <c r="H43" t="str">
        <v>Derrick White</v>
      </c>
      <c r="I43">
        <v>-0.65873983739837394</v>
      </c>
      <c r="J43">
        <v>0.9260975609756098</v>
      </c>
      <c r="K43">
        <v>0.75060975609756087</v>
      </c>
      <c r="L43">
        <v>0.65048780487804891</v>
      </c>
      <c r="M43">
        <v>-0.82284552845528447</v>
      </c>
      <c r="N43">
        <v>0.698130081300813</v>
      </c>
      <c r="O43">
        <v>0.11256097560975609</v>
      </c>
      <c r="P43">
        <v>0.8834552845528455</v>
      </c>
      <c r="Q43">
        <v>0.30182926829268292</v>
      </c>
      <c r="R43">
        <v>1.9154878048780488</v>
      </c>
      <c r="S43">
        <v>2.5397560975609759</v>
      </c>
      <c r="T43">
        <v>2.1434552845528456</v>
      </c>
      <c r="U43">
        <v>2.8415853658536587</v>
      </c>
      <c r="V43">
        <v>1.9581300813008131</v>
      </c>
      <c r="W43" t="str">
        <v>_______</v>
      </c>
      <c r="X43">
        <v>19.81891008883234</v>
      </c>
      <c r="Y43" t="str">
        <v xml:space="preserve"> PG, SG</v>
      </c>
      <c r="AJ43" t="str">
        <f>GMs!A43</f>
        <v>num_at_pos</v>
      </c>
      <c r="AK43" t="str">
        <f>GMs!B43</f>
        <v>UTIL</v>
      </c>
      <c r="AL43">
        <f>GMs!C43</f>
        <v>144</v>
      </c>
      <c r="AM43">
        <f>GMs!D43</f>
        <v>1</v>
      </c>
      <c r="AN43">
        <f>GMs!E43</f>
        <v>1</v>
      </c>
      <c r="AO43">
        <f>GMs!F43</f>
        <v>1</v>
      </c>
      <c r="AP43">
        <f>GMs!G43</f>
        <v>1</v>
      </c>
      <c r="AQ43">
        <f>GMs!H43</f>
        <v>1</v>
      </c>
      <c r="AR43">
        <f>GMs!I43</f>
        <v>1</v>
      </c>
      <c r="AS43">
        <f>GMs!J43</f>
        <v>1</v>
      </c>
      <c r="AT43">
        <f>GMs!K43</f>
        <v>1</v>
      </c>
      <c r="AU43">
        <f>GMs!L43</f>
        <v>1</v>
      </c>
      <c r="AV43">
        <f>GMs!M43</f>
        <v>1</v>
      </c>
    </row>
    <row r="44" spans="1:48" x14ac:dyDescent="0.3">
      <c r="A44">
        <f t="shared" si="0"/>
        <v>11.086169020757623</v>
      </c>
      <c r="B44">
        <f>GMs!C$9*U44</f>
        <v>16.394329811102203</v>
      </c>
      <c r="C44">
        <v>8.0019470919182556</v>
      </c>
      <c r="D44">
        <v>13.334743146225563</v>
      </c>
      <c r="E44">
        <v>10.521524496071823</v>
      </c>
      <c r="F44">
        <v>13.303402824909147</v>
      </c>
      <c r="G44">
        <v>17.323176217073328</v>
      </c>
      <c r="H44" t="str">
        <v>Kemba Walker</v>
      </c>
      <c r="I44">
        <v>-1.1767073170731706</v>
      </c>
      <c r="J44">
        <v>1.4154878048780486</v>
      </c>
      <c r="K44">
        <v>0.99548780487804867</v>
      </c>
      <c r="L44">
        <v>0.49634146341463414</v>
      </c>
      <c r="M44">
        <v>-0.67256097560975603</v>
      </c>
      <c r="N44">
        <v>0.78914634146341456</v>
      </c>
      <c r="O44">
        <v>0.15439024390243899</v>
      </c>
      <c r="P44">
        <v>-0.7040243902439024</v>
      </c>
      <c r="Q44">
        <v>-0.17573170731707313</v>
      </c>
      <c r="R44">
        <v>-0.29365853658536578</v>
      </c>
      <c r="S44">
        <v>1.2975609756097559</v>
      </c>
      <c r="T44">
        <v>0.33268292682926848</v>
      </c>
      <c r="U44">
        <v>1.1218292682926827</v>
      </c>
      <c r="V44">
        <v>1.8258536585365852</v>
      </c>
      <c r="W44" t="str">
        <v>_______</v>
      </c>
      <c r="X44">
        <v>8.4295160682875689</v>
      </c>
      <c r="Y44" t="str">
        <v xml:space="preserve"> PG</v>
      </c>
    </row>
    <row r="45" spans="1:48" x14ac:dyDescent="0.3">
      <c r="A45">
        <f t="shared" si="0"/>
        <v>10.718827821259282</v>
      </c>
      <c r="B45">
        <f>GMs!C$9*U45</f>
        <v>14.934719406135063</v>
      </c>
      <c r="C45">
        <v>10.184097722899056</v>
      </c>
      <c r="D45">
        <v>10.238881389905654</v>
      </c>
      <c r="E45">
        <v>16.676941978410742</v>
      </c>
      <c r="F45">
        <v>12.862593385511138</v>
      </c>
      <c r="G45">
        <v>16.882665430490729</v>
      </c>
      <c r="H45" t="str">
        <v>Saddiq Bey</v>
      </c>
      <c r="I45">
        <v>-0.9692682926829268</v>
      </c>
      <c r="J45">
        <v>0.82829268292682923</v>
      </c>
      <c r="K45">
        <v>1.4746341463414634</v>
      </c>
      <c r="L45">
        <v>0.2882926829268293</v>
      </c>
      <c r="M45">
        <v>0.21219512195121953</v>
      </c>
      <c r="N45">
        <v>-0.57853658536585362</v>
      </c>
      <c r="O45">
        <v>-0.11853658536585365</v>
      </c>
      <c r="P45">
        <v>-0.7039024390243902</v>
      </c>
      <c r="Q45">
        <v>0.58878048780487802</v>
      </c>
      <c r="R45">
        <v>0.19365853658536558</v>
      </c>
      <c r="S45">
        <v>0.43317073170731679</v>
      </c>
      <c r="T45">
        <v>1.6004878048780486</v>
      </c>
      <c r="U45">
        <v>1.0219512195121947</v>
      </c>
      <c r="V45">
        <v>1.7258536585365851</v>
      </c>
      <c r="W45" t="str">
        <v>_______</v>
      </c>
      <c r="X45">
        <v>7.7680557291281458</v>
      </c>
      <c r="Y45" t="str">
        <v xml:space="preserve"> SF</v>
      </c>
      <c r="AJ45" t="str">
        <f>GMs!A45</f>
        <v>best_at_pos</v>
      </c>
      <c r="AK45" t="str">
        <f>GMs!B45</f>
        <v>PG</v>
      </c>
      <c r="AL45">
        <f>GMs!C45</f>
        <v>5.0336585365853654</v>
      </c>
      <c r="AM45">
        <f>GMs!D45</f>
        <v>9.0971951219512182</v>
      </c>
      <c r="AN45">
        <f>GMs!E45</f>
        <v>0</v>
      </c>
      <c r="AO45">
        <f>GMs!F45</f>
        <v>0</v>
      </c>
      <c r="AP45">
        <f>GMs!G45</f>
        <v>0</v>
      </c>
      <c r="AQ45">
        <f>GMs!H45</f>
        <v>0</v>
      </c>
      <c r="AR45">
        <f>GMs!I45</f>
        <v>0</v>
      </c>
      <c r="AS45">
        <f>GMs!J45</f>
        <v>0</v>
      </c>
      <c r="AT45">
        <f>GMs!K45</f>
        <v>0</v>
      </c>
      <c r="AU45">
        <f>GMs!L45</f>
        <v>0</v>
      </c>
      <c r="AV45">
        <f>GMs!M45</f>
        <v>8.8895121951219522</v>
      </c>
    </row>
    <row r="46" spans="1:48" x14ac:dyDescent="0.3">
      <c r="A46">
        <f t="shared" si="0"/>
        <v>10.111227237310867</v>
      </c>
      <c r="B46">
        <f>GMs!C$9*U46</f>
        <v>12.520451320751901</v>
      </c>
      <c r="C46">
        <v>9.3802624554306533</v>
      </c>
      <c r="D46">
        <v>11.245793537512336</v>
      </c>
      <c r="E46">
        <v>12.012024458449135</v>
      </c>
      <c r="F46">
        <v>12.133472684773041</v>
      </c>
      <c r="G46">
        <v>16.875502653473127</v>
      </c>
      <c r="H46" t="str">
        <v>Harrison Barnes</v>
      </c>
      <c r="I46">
        <v>0.73967479674796754</v>
      </c>
      <c r="J46">
        <v>0.84260162601626021</v>
      </c>
      <c r="K46">
        <v>-0.14390243902439023</v>
      </c>
      <c r="L46">
        <v>0.18504065040650411</v>
      </c>
      <c r="M46">
        <v>0.44731707317073177</v>
      </c>
      <c r="N46">
        <v>0.21707317073170729</v>
      </c>
      <c r="O46">
        <v>-0.70601626016260166</v>
      </c>
      <c r="P46">
        <v>-0.86747967479674803</v>
      </c>
      <c r="Q46">
        <v>0.14243902439024392</v>
      </c>
      <c r="R46">
        <v>1.4146341463414647E-2</v>
      </c>
      <c r="S46">
        <v>0.71430894308943105</v>
      </c>
      <c r="T46">
        <v>0.6396747967479679</v>
      </c>
      <c r="U46">
        <v>0.85674796747967497</v>
      </c>
      <c r="V46">
        <v>1.7242276422764231</v>
      </c>
      <c r="W46" t="str">
        <v>_______</v>
      </c>
      <c r="X46">
        <v>6.673967483973942</v>
      </c>
      <c r="Y46" t="str">
        <v xml:space="preserve"> SF, PF</v>
      </c>
      <c r="AJ46" t="str">
        <f>GMs!A46</f>
        <v>best_at_pos</v>
      </c>
      <c r="AK46" t="str">
        <f>GMs!B46</f>
        <v>SG</v>
      </c>
      <c r="AL46">
        <f>GMs!C46</f>
        <v>5.0336585365853654</v>
      </c>
      <c r="AM46">
        <f>GMs!D46</f>
        <v>0</v>
      </c>
      <c r="AN46">
        <f>GMs!E46</f>
        <v>0</v>
      </c>
      <c r="AO46">
        <f>GMs!F46</f>
        <v>0</v>
      </c>
      <c r="AP46">
        <f>GMs!G46</f>
        <v>5.409756097560976</v>
      </c>
      <c r="AQ46">
        <f>GMs!H46</f>
        <v>0</v>
      </c>
      <c r="AR46">
        <f>GMs!I46</f>
        <v>0</v>
      </c>
      <c r="AS46">
        <f>GMs!J46</f>
        <v>6.8909756097560955</v>
      </c>
      <c r="AT46">
        <f>GMs!K46</f>
        <v>0</v>
      </c>
      <c r="AU46">
        <f>GMs!L46</f>
        <v>0</v>
      </c>
      <c r="AV46">
        <f>GMs!M46</f>
        <v>8.8895121951219522</v>
      </c>
    </row>
    <row r="47" spans="1:48" x14ac:dyDescent="0.3">
      <c r="A47">
        <f t="shared" si="0"/>
        <v>10.328013862981438</v>
      </c>
      <c r="B47">
        <f>GMs!C$9*U47</f>
        <v>13.381841262633193</v>
      </c>
      <c r="C47">
        <v>13.508291485242353</v>
      </c>
      <c r="D47">
        <v>9.0010608174718776</v>
      </c>
      <c r="E47">
        <v>15.684196373172679</v>
      </c>
      <c r="F47">
        <v>12.393616635577725</v>
      </c>
      <c r="G47">
        <v>16.870130570709925</v>
      </c>
      <c r="H47" t="str">
        <v>Joe Harris</v>
      </c>
      <c r="I47">
        <v>0.92894308943089432</v>
      </c>
      <c r="J47">
        <v>-2.032520325203252E-2</v>
      </c>
      <c r="K47">
        <v>1.5065853658536585</v>
      </c>
      <c r="L47">
        <v>9.9268292682926876E-2</v>
      </c>
      <c r="M47">
        <v>-0.58804878048780496</v>
      </c>
      <c r="N47">
        <v>-0.48032520325203254</v>
      </c>
      <c r="O47">
        <v>-0.55121951219512189</v>
      </c>
      <c r="P47">
        <v>-0.80731707317073176</v>
      </c>
      <c r="Q47">
        <v>0.828130081300813</v>
      </c>
      <c r="R47">
        <v>0.93601626016260164</v>
      </c>
      <c r="S47">
        <v>8.7560975609755842E-2</v>
      </c>
      <c r="T47">
        <v>1.3960162601626014</v>
      </c>
      <c r="U47">
        <v>0.91569105691056885</v>
      </c>
      <c r="V47">
        <v>1.7230081300813005</v>
      </c>
      <c r="W47" t="str">
        <v>_______</v>
      </c>
      <c r="X47">
        <v>7.0643286934900811</v>
      </c>
      <c r="Y47" t="str">
        <v xml:space="preserve"> SG, SF</v>
      </c>
      <c r="AJ47" t="str">
        <f>GMs!A47</f>
        <v>best_at_pos</v>
      </c>
      <c r="AK47" t="str">
        <f>GMs!B47</f>
        <v>SF</v>
      </c>
      <c r="AL47">
        <f>GMs!C47</f>
        <v>4.8380487804878038</v>
      </c>
      <c r="AM47">
        <f>GMs!D47</f>
        <v>0</v>
      </c>
      <c r="AN47">
        <f>GMs!E47</f>
        <v>0</v>
      </c>
      <c r="AO47">
        <f>GMs!F47</f>
        <v>6.7487804878048783</v>
      </c>
      <c r="AP47">
        <f>GMs!G47</f>
        <v>5.409756097560976</v>
      </c>
      <c r="AQ47">
        <f>GMs!H47</f>
        <v>0</v>
      </c>
      <c r="AR47">
        <f>GMs!I47</f>
        <v>0</v>
      </c>
      <c r="AS47">
        <f>GMs!J47</f>
        <v>0</v>
      </c>
      <c r="AT47">
        <f>GMs!K47</f>
        <v>0</v>
      </c>
      <c r="AU47">
        <f>GMs!L47</f>
        <v>7.618048780487805</v>
      </c>
      <c r="AV47">
        <f>GMs!M47</f>
        <v>0</v>
      </c>
    </row>
    <row r="48" spans="1:48" x14ac:dyDescent="0.3">
      <c r="A48">
        <f t="shared" si="0"/>
        <v>10.158621278922991</v>
      </c>
      <c r="B48">
        <f>GMs!C$9*U48</f>
        <v>12.708768983908035</v>
      </c>
      <c r="C48">
        <v>8.3427033466059495</v>
      </c>
      <c r="D48">
        <v>16.625843362629418</v>
      </c>
      <c r="E48">
        <v>9.8583783263700564</v>
      </c>
      <c r="F48">
        <v>12.190345534707589</v>
      </c>
      <c r="G48">
        <v>16.817663229055988</v>
      </c>
      <c r="H48" t="str">
        <v>Collin Sexton</v>
      </c>
      <c r="I48">
        <v>0.37560975609756098</v>
      </c>
      <c r="J48">
        <v>1.0871951219512195</v>
      </c>
      <c r="K48">
        <v>-0.16804878048780489</v>
      </c>
      <c r="L48">
        <v>1.4752439024390245</v>
      </c>
      <c r="M48">
        <v>-0.82439024390243887</v>
      </c>
      <c r="N48">
        <v>0.6735365853658537</v>
      </c>
      <c r="O48">
        <v>0.43878048780487805</v>
      </c>
      <c r="P48">
        <v>-0.84146341463414631</v>
      </c>
      <c r="Q48">
        <v>-1.3468292682926828</v>
      </c>
      <c r="R48">
        <v>-0.21756097560975562</v>
      </c>
      <c r="S48">
        <v>2.2164634146341475</v>
      </c>
      <c r="T48">
        <v>0.1960975609756106</v>
      </c>
      <c r="U48">
        <v>0.86963414634146474</v>
      </c>
      <c r="V48">
        <v>1.7110975609756109</v>
      </c>
      <c r="W48" t="str">
        <v>_______</v>
      </c>
      <c r="X48">
        <v>6.7593085208129953</v>
      </c>
      <c r="Y48" t="str">
        <v xml:space="preserve"> SG, PG</v>
      </c>
      <c r="AJ48" t="str">
        <f>GMs!A48</f>
        <v>best_at_pos</v>
      </c>
      <c r="AK48" t="str">
        <f>GMs!B48</f>
        <v>PF</v>
      </c>
      <c r="AL48">
        <f>GMs!C48</f>
        <v>4.8365853658536597</v>
      </c>
      <c r="AM48">
        <f>GMs!D48</f>
        <v>0</v>
      </c>
      <c r="AN48">
        <f>GMs!E48</f>
        <v>5.4968292682926823</v>
      </c>
      <c r="AO48">
        <f>GMs!F48</f>
        <v>6.7487804878048783</v>
      </c>
      <c r="AP48">
        <f>GMs!G48</f>
        <v>0</v>
      </c>
      <c r="AQ48">
        <f>GMs!H48</f>
        <v>0</v>
      </c>
      <c r="AR48">
        <f>GMs!I48</f>
        <v>5.5693902439024399</v>
      </c>
      <c r="AS48">
        <f>GMs!J48</f>
        <v>0</v>
      </c>
      <c r="AT48">
        <f>GMs!K48</f>
        <v>0</v>
      </c>
      <c r="AU48">
        <f>GMs!L48</f>
        <v>7.618048780487805</v>
      </c>
      <c r="AV48">
        <f>GMs!M48</f>
        <v>0</v>
      </c>
    </row>
    <row r="49" spans="1:48" x14ac:dyDescent="0.3">
      <c r="A49">
        <f t="shared" si="0"/>
        <v>9.2754774183463891</v>
      </c>
      <c r="B49">
        <f>GMs!C$9*U49</f>
        <v>9.1996445792922721</v>
      </c>
      <c r="C49">
        <v>7.927679703076068</v>
      </c>
      <c r="D49">
        <v>16.829817324283113</v>
      </c>
      <c r="E49">
        <v>3.4637545471029925</v>
      </c>
      <c r="F49">
        <v>11.130572902015667</v>
      </c>
      <c r="G49">
        <v>16.772000525568764</v>
      </c>
      <c r="H49" t="str">
        <v>Darius Garland</v>
      </c>
      <c r="I49">
        <v>-0.17756097560975609</v>
      </c>
      <c r="J49">
        <v>0.93975609756097556</v>
      </c>
      <c r="K49">
        <v>0.4170731707317073</v>
      </c>
      <c r="L49">
        <v>0.79487804878048784</v>
      </c>
      <c r="M49">
        <v>-1.1512195121951219</v>
      </c>
      <c r="N49">
        <v>1.7504878048780488</v>
      </c>
      <c r="O49">
        <v>0.77121951219512197</v>
      </c>
      <c r="P49">
        <v>-1.0712195121951218</v>
      </c>
      <c r="Q49">
        <v>-1.6439024390243901</v>
      </c>
      <c r="R49">
        <v>-0.31024390243902406</v>
      </c>
      <c r="S49">
        <v>2.2734146341463415</v>
      </c>
      <c r="T49">
        <v>-1.1209756097560972</v>
      </c>
      <c r="U49">
        <v>0.62951219512195133</v>
      </c>
      <c r="V49">
        <v>1.7007317073170733</v>
      </c>
      <c r="W49" t="str">
        <v>_______</v>
      </c>
      <c r="X49">
        <v>5.1690577176323993</v>
      </c>
      <c r="Y49" t="str">
        <v xml:space="preserve"> PG, SG</v>
      </c>
      <c r="AJ49" t="str">
        <f>GMs!A49</f>
        <v>best_at_pos</v>
      </c>
      <c r="AK49" t="str">
        <f>GMs!B49</f>
        <v>C</v>
      </c>
      <c r="AL49">
        <f>GMs!C49</f>
        <v>5.1975609756097567</v>
      </c>
      <c r="AM49">
        <f>GMs!D49</f>
        <v>0</v>
      </c>
      <c r="AN49">
        <f>GMs!E49</f>
        <v>0</v>
      </c>
      <c r="AO49">
        <f>GMs!F49</f>
        <v>0</v>
      </c>
      <c r="AP49">
        <f>GMs!G49</f>
        <v>0</v>
      </c>
      <c r="AQ49">
        <f>GMs!H49</f>
        <v>7.3707317073170735</v>
      </c>
      <c r="AR49">
        <f>GMs!I49</f>
        <v>0</v>
      </c>
      <c r="AS49">
        <f>GMs!J49</f>
        <v>0</v>
      </c>
      <c r="AT49">
        <f>GMs!K49</f>
        <v>5.2654471544715449</v>
      </c>
      <c r="AU49">
        <f>GMs!L49</f>
        <v>0</v>
      </c>
      <c r="AV49">
        <f>GMs!M49</f>
        <v>0</v>
      </c>
    </row>
    <row r="50" spans="1:48" x14ac:dyDescent="0.3">
      <c r="A50">
        <f t="shared" si="0"/>
        <v>10.890313517565591</v>
      </c>
      <c r="B50">
        <f>GMs!C$9*U50</f>
        <v>15.61610855326462</v>
      </c>
      <c r="C50">
        <v>7.6247852544647827</v>
      </c>
      <c r="D50">
        <v>12.585819478312207</v>
      </c>
      <c r="E50">
        <v>16.714836045250845</v>
      </c>
      <c r="F50">
        <v>13.068376221078708</v>
      </c>
      <c r="G50">
        <v>16.735112223928105</v>
      </c>
      <c r="H50" t="str">
        <v>Norman Powell</v>
      </c>
      <c r="I50">
        <v>0.12398373983739837</v>
      </c>
      <c r="J50">
        <v>1.4464634146341462</v>
      </c>
      <c r="K50">
        <v>0.71536585365853655</v>
      </c>
      <c r="L50">
        <v>0.58056910569105691</v>
      </c>
      <c r="M50">
        <v>-0.88418699186991878</v>
      </c>
      <c r="N50">
        <v>-0.53971544715447151</v>
      </c>
      <c r="O50">
        <v>0.26975609756097557</v>
      </c>
      <c r="P50">
        <v>-0.62378048780487805</v>
      </c>
      <c r="Q50">
        <v>-1.9878048780487795E-2</v>
      </c>
      <c r="R50">
        <v>-0.37788617886178871</v>
      </c>
      <c r="S50">
        <v>1.0884552845528455</v>
      </c>
      <c r="T50">
        <v>1.6082926829268289</v>
      </c>
      <c r="U50">
        <v>1.0685772357723577</v>
      </c>
      <c r="V50">
        <v>1.6923577235772358</v>
      </c>
      <c r="W50" t="str">
        <v>_______</v>
      </c>
      <c r="X50">
        <v>8.0768449065867784</v>
      </c>
      <c r="Y50" t="str">
        <v xml:space="preserve"> SG, SF</v>
      </c>
      <c r="AJ50" t="str">
        <f>GMs!A50</f>
        <v>best_at_pos</v>
      </c>
      <c r="AK50" t="str">
        <f>GMs!B50</f>
        <v>G</v>
      </c>
      <c r="AL50">
        <f>GMs!C50</f>
        <v>5.0336585365853654</v>
      </c>
      <c r="AM50">
        <f>GMs!D50</f>
        <v>9.0971951219512182</v>
      </c>
      <c r="AN50">
        <f>GMs!E50</f>
        <v>0</v>
      </c>
      <c r="AO50">
        <f>GMs!F50</f>
        <v>0</v>
      </c>
      <c r="AP50">
        <f>GMs!G50</f>
        <v>5.409756097560976</v>
      </c>
      <c r="AQ50">
        <f>GMs!H50</f>
        <v>0</v>
      </c>
      <c r="AR50">
        <f>GMs!I50</f>
        <v>0</v>
      </c>
      <c r="AS50">
        <f>GMs!J50</f>
        <v>6.8909756097560955</v>
      </c>
      <c r="AT50">
        <f>GMs!K50</f>
        <v>0</v>
      </c>
      <c r="AU50">
        <f>GMs!L50</f>
        <v>0</v>
      </c>
      <c r="AV50">
        <f>GMs!M50</f>
        <v>8.8895121951219522</v>
      </c>
    </row>
    <row r="51" spans="1:48" x14ac:dyDescent="0.3">
      <c r="A51">
        <f t="shared" si="0"/>
        <v>19.158256404605783</v>
      </c>
      <c r="B51">
        <f>GMs!C$9*U51</f>
        <v>48.468332812559588</v>
      </c>
      <c r="C51">
        <v>19.780609339958438</v>
      </c>
      <c r="D51">
        <v>18.194011486092627</v>
      </c>
      <c r="E51">
        <v>28.796727689436413</v>
      </c>
      <c r="F51">
        <v>22.989907685526941</v>
      </c>
      <c r="G51">
        <v>16.515931247189446</v>
      </c>
      <c r="H51" t="str">
        <v>Kristaps Porzingis</v>
      </c>
      <c r="I51">
        <v>-0.37739837398373982</v>
      </c>
      <c r="J51">
        <v>0.97983739837398376</v>
      </c>
      <c r="K51">
        <v>0.42097560975609755</v>
      </c>
      <c r="L51">
        <v>0.74617886178861781</v>
      </c>
      <c r="M51">
        <v>1.3178861788617886</v>
      </c>
      <c r="N51">
        <v>-0.78016260162601614</v>
      </c>
      <c r="O51">
        <v>-1.3269918699186993</v>
      </c>
      <c r="P51">
        <v>1.6739837398373985</v>
      </c>
      <c r="Q51">
        <v>0.6622764227642276</v>
      </c>
      <c r="R51">
        <v>2.3367479674796745</v>
      </c>
      <c r="S51">
        <v>2.6543089430894309</v>
      </c>
      <c r="T51">
        <v>4.0967479674796747</v>
      </c>
      <c r="U51">
        <v>3.3165853658536584</v>
      </c>
      <c r="V51">
        <v>1.6426016260162601</v>
      </c>
      <c r="W51" t="str">
        <v>_______</v>
      </c>
      <c r="X51">
        <v>22.964683008277937</v>
      </c>
      <c r="Y51" t="str">
        <v xml:space="preserve"> C, PF</v>
      </c>
      <c r="AJ51" t="str">
        <f>GMs!A51</f>
        <v>best_at_pos</v>
      </c>
      <c r="AK51" t="str">
        <f>GMs!B51</f>
        <v>F</v>
      </c>
      <c r="AL51">
        <f>GMs!C51</f>
        <v>4.8380487804878038</v>
      </c>
      <c r="AM51">
        <f>GMs!D51</f>
        <v>0</v>
      </c>
      <c r="AN51">
        <f>GMs!E51</f>
        <v>5.4968292682926823</v>
      </c>
      <c r="AO51">
        <f>GMs!F51</f>
        <v>6.7487804878048783</v>
      </c>
      <c r="AP51">
        <f>GMs!G51</f>
        <v>5.409756097560976</v>
      </c>
      <c r="AQ51">
        <f>GMs!H51</f>
        <v>0</v>
      </c>
      <c r="AR51">
        <f>GMs!I51</f>
        <v>5.5693902439024399</v>
      </c>
      <c r="AS51">
        <f>GMs!J51</f>
        <v>0</v>
      </c>
      <c r="AT51">
        <f>GMs!K51</f>
        <v>0</v>
      </c>
      <c r="AU51">
        <f>GMs!L51</f>
        <v>7.618048780487805</v>
      </c>
      <c r="AV51">
        <f>GMs!M51</f>
        <v>0</v>
      </c>
    </row>
    <row r="52" spans="1:48" x14ac:dyDescent="0.3">
      <c r="A52">
        <f t="shared" si="0"/>
        <v>10.324126654521137</v>
      </c>
      <c r="B52">
        <f>GMs!C$9*U52</f>
        <v>13.366395649882218</v>
      </c>
      <c r="C52">
        <v>14.203274060241075</v>
      </c>
      <c r="D52">
        <v>12.824589854552078</v>
      </c>
      <c r="E52">
        <v>5.3087219263804117</v>
      </c>
      <c r="F52">
        <v>12.388951985425365</v>
      </c>
      <c r="G52">
        <v>16.238015498906442</v>
      </c>
      <c r="H52" t="str">
        <v>T.J. McConnell</v>
      </c>
      <c r="I52">
        <v>1.381951219512195</v>
      </c>
      <c r="J52">
        <v>-0.17658536585365853</v>
      </c>
      <c r="K52">
        <v>-1.6278048780487806</v>
      </c>
      <c r="L52">
        <v>-0.93121951219512189</v>
      </c>
      <c r="M52">
        <v>-0.71463414634146338</v>
      </c>
      <c r="N52">
        <v>1.6556097560975609</v>
      </c>
      <c r="O52">
        <v>2.2326829268292681</v>
      </c>
      <c r="P52">
        <v>-0.66487804878048773</v>
      </c>
      <c r="Q52">
        <v>-0.2404878048780488</v>
      </c>
      <c r="R52">
        <v>1.0912195121951218</v>
      </c>
      <c r="S52">
        <v>1.1551219512195119</v>
      </c>
      <c r="T52">
        <v>-0.74097560975609778</v>
      </c>
      <c r="U52">
        <v>0.91463414634146312</v>
      </c>
      <c r="V52">
        <v>1.5795121951219508</v>
      </c>
      <c r="W52" t="str">
        <v>_______</v>
      </c>
      <c r="X52">
        <v>7.0573291131815159</v>
      </c>
      <c r="Y52" t="str">
        <v xml:space="preserve"> PG</v>
      </c>
      <c r="AJ52" t="str">
        <f>GMs!A52</f>
        <v>best_at_pos</v>
      </c>
      <c r="AK52" t="str">
        <f>GMs!B52</f>
        <v>UTIL</v>
      </c>
      <c r="AL52">
        <f>GMs!C52</f>
        <v>5.1975609756097567</v>
      </c>
      <c r="AM52">
        <f>GMs!D52</f>
        <v>9.0971951219512182</v>
      </c>
      <c r="AN52">
        <f>GMs!E52</f>
        <v>5.4968292682926823</v>
      </c>
      <c r="AO52">
        <f>GMs!F52</f>
        <v>6.7487804878048783</v>
      </c>
      <c r="AP52">
        <f>GMs!G52</f>
        <v>5.409756097560976</v>
      </c>
      <c r="AQ52">
        <f>GMs!H52</f>
        <v>7.3707317073170735</v>
      </c>
      <c r="AR52">
        <f>GMs!I52</f>
        <v>5.5693902439024399</v>
      </c>
      <c r="AS52">
        <f>GMs!J52</f>
        <v>6.8909756097560955</v>
      </c>
      <c r="AT52">
        <f>GMs!K52</f>
        <v>5.2654471544715449</v>
      </c>
      <c r="AU52">
        <f>GMs!L52</f>
        <v>7.618048780487805</v>
      </c>
      <c r="AV52">
        <f>GMs!M52</f>
        <v>8.8895121951219522</v>
      </c>
    </row>
    <row r="53" spans="1:48" x14ac:dyDescent="0.3">
      <c r="A53">
        <f t="shared" si="0"/>
        <v>12.606217036752589</v>
      </c>
      <c r="B53">
        <f>GMs!C$9*U53</f>
        <v>22.434158458762322</v>
      </c>
      <c r="C53">
        <v>13.878536261970327</v>
      </c>
      <c r="D53">
        <v>15.92278107795725</v>
      </c>
      <c r="E53">
        <v>11.397035332023323</v>
      </c>
      <c r="F53">
        <v>15.127460444103107</v>
      </c>
      <c r="G53">
        <v>16.202201613818424</v>
      </c>
      <c r="H53" t="str">
        <v>Caris LeVert</v>
      </c>
      <c r="I53">
        <v>-0.74910569105691072</v>
      </c>
      <c r="J53">
        <v>0.51642276422764233</v>
      </c>
      <c r="K53">
        <v>-7.8861788617886189E-2</v>
      </c>
      <c r="L53">
        <v>0.71463414634146338</v>
      </c>
      <c r="M53">
        <v>-0.38422764227642281</v>
      </c>
      <c r="N53">
        <v>1.0221138211382113</v>
      </c>
      <c r="O53">
        <v>1.0154471544715449</v>
      </c>
      <c r="P53">
        <v>-3.6260162601626025E-2</v>
      </c>
      <c r="Q53">
        <v>-0.48504065040650401</v>
      </c>
      <c r="R53">
        <v>1.01869918699187</v>
      </c>
      <c r="S53">
        <v>2.0201626016260161</v>
      </c>
      <c r="T53">
        <v>0.51300813008130086</v>
      </c>
      <c r="U53">
        <v>1.5351219512195122</v>
      </c>
      <c r="V53">
        <v>1.5713821138211381</v>
      </c>
      <c r="W53" t="str">
        <v>_______</v>
      </c>
      <c r="X53">
        <v>11.16662118356386</v>
      </c>
      <c r="Y53" t="str">
        <v xml:space="preserve"> SG, SF</v>
      </c>
    </row>
    <row r="54" spans="1:48" x14ac:dyDescent="0.3">
      <c r="A54">
        <f t="shared" si="0"/>
        <v>9.1394251222358918</v>
      </c>
      <c r="B54">
        <f>GMs!C$9*U54</f>
        <v>8.6590481330081523</v>
      </c>
      <c r="C54">
        <v>10.322074881581363</v>
      </c>
      <c r="D54">
        <v>10.567627432313969</v>
      </c>
      <c r="E54">
        <v>6.0543666374319871</v>
      </c>
      <c r="F54">
        <v>10.96731014668307</v>
      </c>
      <c r="G54">
        <v>16.09314833372542</v>
      </c>
      <c r="H54" t="str">
        <v>Reggie Jackson</v>
      </c>
      <c r="I54">
        <v>-0.51723577235772356</v>
      </c>
      <c r="J54">
        <v>0.36804878048780487</v>
      </c>
      <c r="K54">
        <v>0.87081300813008133</v>
      </c>
      <c r="L54">
        <v>0.18223577235772359</v>
      </c>
      <c r="M54">
        <v>-0.40813008130081296</v>
      </c>
      <c r="N54">
        <v>1.1799186991869921</v>
      </c>
      <c r="O54">
        <v>-0.19658536585365854</v>
      </c>
      <c r="P54">
        <v>-0.95410569105691057</v>
      </c>
      <c r="Q54">
        <v>6.7560975609756116E-2</v>
      </c>
      <c r="R54">
        <v>0.22447154471544761</v>
      </c>
      <c r="S54">
        <v>0.52495934959349633</v>
      </c>
      <c r="T54">
        <v>-0.58739837398373962</v>
      </c>
      <c r="U54">
        <v>0.59252032520325248</v>
      </c>
      <c r="V54">
        <v>1.5466260162601631</v>
      </c>
      <c r="W54" t="str">
        <v>_______</v>
      </c>
      <c r="X54">
        <v>4.9240724068326163</v>
      </c>
      <c r="Y54" t="str">
        <v xml:space="preserve"> PG</v>
      </c>
      <c r="AJ54" t="str">
        <f>GMs!A54</f>
        <v>p_best_at_pos</v>
      </c>
      <c r="AK54" t="str">
        <f>GMs!B54</f>
        <v>PG</v>
      </c>
      <c r="AL54">
        <f>GMs!C54</f>
        <v>5.0336585365853654</v>
      </c>
      <c r="AM54">
        <f>GMs!D54</f>
        <v>10.150609756097559</v>
      </c>
      <c r="AN54">
        <f>GMs!E54</f>
        <v>0</v>
      </c>
      <c r="AO54">
        <f>GMs!F54</f>
        <v>0</v>
      </c>
      <c r="AP54">
        <f>GMs!G54</f>
        <v>0</v>
      </c>
      <c r="AQ54">
        <f>GMs!H54</f>
        <v>0</v>
      </c>
      <c r="AR54">
        <f>GMs!I54</f>
        <v>0</v>
      </c>
      <c r="AS54">
        <f>GMs!J54</f>
        <v>0</v>
      </c>
      <c r="AT54">
        <f>GMs!K54</f>
        <v>0</v>
      </c>
      <c r="AU54">
        <f>GMs!L54</f>
        <v>0</v>
      </c>
      <c r="AV54">
        <f>GMs!M54</f>
        <v>8.4251626016260168</v>
      </c>
    </row>
    <row r="55" spans="1:48" x14ac:dyDescent="0.3">
      <c r="A55">
        <f t="shared" si="0"/>
        <v>12.453120826623858</v>
      </c>
      <c r="B55">
        <f>GMs!C$9*U55</f>
        <v>21.825838941185459</v>
      </c>
      <c r="C55">
        <v>15.306363218044186</v>
      </c>
      <c r="D55">
        <v>17.272998437255168</v>
      </c>
      <c r="E55">
        <v>14.44790244251438</v>
      </c>
      <c r="F55">
        <v>14.943744991948629</v>
      </c>
      <c r="G55">
        <v>16.079359987966534</v>
      </c>
      <c r="H55" t="str">
        <v>Anthony Edwards</v>
      </c>
      <c r="I55">
        <v>-0.97439024390243911</v>
      </c>
      <c r="J55">
        <v>0.1559349593495935</v>
      </c>
      <c r="K55">
        <v>0.90772357723577246</v>
      </c>
      <c r="L55">
        <v>1.1984146341463415</v>
      </c>
      <c r="M55">
        <v>-5.3943089430894306E-2</v>
      </c>
      <c r="N55">
        <v>0.35211382113821144</v>
      </c>
      <c r="O55">
        <v>0.86130081300813011</v>
      </c>
      <c r="P55">
        <v>-4.9999999999999996E-2</v>
      </c>
      <c r="Q55">
        <v>-0.90365853658536588</v>
      </c>
      <c r="R55">
        <v>1.3375609756097564</v>
      </c>
      <c r="S55">
        <v>2.3971544715447157</v>
      </c>
      <c r="T55">
        <v>1.141382113821138</v>
      </c>
      <c r="U55">
        <v>1.4934959349593497</v>
      </c>
      <c r="V55">
        <v>1.5434959349593496</v>
      </c>
      <c r="W55" t="str">
        <v>_______</v>
      </c>
      <c r="X55">
        <v>10.890945405257288</v>
      </c>
      <c r="Y55" t="str">
        <v xml:space="preserve"> SG, SF</v>
      </c>
      <c r="AJ55" t="str">
        <f>GMs!A55</f>
        <v>p_best_at_pos</v>
      </c>
      <c r="AK55" t="str">
        <f>GMs!B55</f>
        <v>SG</v>
      </c>
      <c r="AL55">
        <f>GMs!C55</f>
        <v>5.0336585365853654</v>
      </c>
      <c r="AM55">
        <f>GMs!D55</f>
        <v>0</v>
      </c>
      <c r="AN55">
        <f>GMs!E55</f>
        <v>0</v>
      </c>
      <c r="AO55">
        <f>GMs!F55</f>
        <v>0</v>
      </c>
      <c r="AP55">
        <f>GMs!G55</f>
        <v>5.7799999999999994</v>
      </c>
      <c r="AQ55">
        <f>GMs!H55</f>
        <v>0</v>
      </c>
      <c r="AR55">
        <f>GMs!I55</f>
        <v>0</v>
      </c>
      <c r="AS55">
        <f>GMs!J55</f>
        <v>7.2699999999999978</v>
      </c>
      <c r="AT55">
        <f>GMs!K55</f>
        <v>0</v>
      </c>
      <c r="AU55">
        <f>GMs!L55</f>
        <v>0</v>
      </c>
      <c r="AV55">
        <f>GMs!M55</f>
        <v>8.4251626016260168</v>
      </c>
    </row>
    <row r="56" spans="1:48" x14ac:dyDescent="0.3">
      <c r="A56">
        <f t="shared" si="0"/>
        <v>15.296464307315532</v>
      </c>
      <c r="B56">
        <f>GMs!C$9*U56</f>
        <v>33.123710606494797</v>
      </c>
      <c r="C56">
        <v>19.7318258590523</v>
      </c>
      <c r="D56">
        <v>16.729359056230969</v>
      </c>
      <c r="E56">
        <v>22.674862245445496</v>
      </c>
      <c r="F56">
        <v>18.355757168778638</v>
      </c>
      <c r="G56">
        <v>15.968874152470004</v>
      </c>
      <c r="H56" t="str">
        <v>Jonas Valanciunas</v>
      </c>
      <c r="I56">
        <v>2.4084146341463413</v>
      </c>
      <c r="J56">
        <v>-5.9268292682926826E-2</v>
      </c>
      <c r="K56">
        <v>-1.5168292682926827</v>
      </c>
      <c r="L56">
        <v>0.12646341463414634</v>
      </c>
      <c r="M56">
        <v>2.2585365853658534</v>
      </c>
      <c r="N56">
        <v>-0.56926829268292678</v>
      </c>
      <c r="O56">
        <v>-1.1508536585365854</v>
      </c>
      <c r="P56">
        <v>0.74817073170731707</v>
      </c>
      <c r="Q56">
        <v>2.121951219512197E-2</v>
      </c>
      <c r="R56">
        <v>2.3258536585365852</v>
      </c>
      <c r="S56">
        <v>2.2453658536585364</v>
      </c>
      <c r="T56">
        <v>2.8358536585365854</v>
      </c>
      <c r="U56">
        <v>2.2665853658536586</v>
      </c>
      <c r="V56">
        <v>1.5184146341463414</v>
      </c>
      <c r="W56" t="str">
        <v>_______</v>
      </c>
      <c r="X56">
        <v>16.010869186345559</v>
      </c>
      <c r="Y56" t="str">
        <v xml:space="preserve"> C</v>
      </c>
      <c r="AJ56" t="str">
        <f>GMs!A56</f>
        <v>p_best_at_pos</v>
      </c>
      <c r="AK56" t="str">
        <f>GMs!B56</f>
        <v>SF</v>
      </c>
      <c r="AL56">
        <f>GMs!C56</f>
        <v>4.8380487804878038</v>
      </c>
      <c r="AM56">
        <f>GMs!D56</f>
        <v>0</v>
      </c>
      <c r="AN56">
        <f>GMs!E56</f>
        <v>0</v>
      </c>
      <c r="AO56">
        <f>GMs!F56</f>
        <v>6.8965853658536593</v>
      </c>
      <c r="AP56">
        <f>GMs!G56</f>
        <v>5.7799999999999994</v>
      </c>
      <c r="AQ56">
        <f>GMs!H56</f>
        <v>0</v>
      </c>
      <c r="AR56">
        <f>GMs!I56</f>
        <v>0</v>
      </c>
      <c r="AS56">
        <f>GMs!J56</f>
        <v>0</v>
      </c>
      <c r="AT56">
        <f>GMs!K56</f>
        <v>0</v>
      </c>
      <c r="AU56">
        <f>GMs!L56</f>
        <v>6.2302439024390237</v>
      </c>
      <c r="AV56">
        <f>GMs!M56</f>
        <v>0</v>
      </c>
    </row>
    <row r="57" spans="1:48" x14ac:dyDescent="0.3">
      <c r="A57">
        <f t="shared" si="0"/>
        <v>22.009972334288872</v>
      </c>
      <c r="B57">
        <f>GMs!C$9*U57</f>
        <v>59.799471951486396</v>
      </c>
      <c r="C57">
        <v>24.837708841952821</v>
      </c>
      <c r="D57">
        <v>24.052330022153594</v>
      </c>
      <c r="E57">
        <v>32.836393106536356</v>
      </c>
      <c r="F57">
        <v>26.411966801146644</v>
      </c>
      <c r="G57">
        <v>15.682542141191313</v>
      </c>
      <c r="H57" t="str">
        <v>Jaren Jackson Jr.</v>
      </c>
      <c r="I57">
        <v>0.16487804878048781</v>
      </c>
      <c r="J57">
        <v>0.62585365853658537</v>
      </c>
      <c r="K57">
        <v>0.20780487804878051</v>
      </c>
      <c r="L57">
        <v>0.49048780487804877</v>
      </c>
      <c r="M57">
        <v>0.6275609756097561</v>
      </c>
      <c r="N57">
        <v>-0.83682926829268289</v>
      </c>
      <c r="O57">
        <v>0.37170731707317073</v>
      </c>
      <c r="P57">
        <v>2.6385365853658533</v>
      </c>
      <c r="Q57">
        <v>-0.19804878048780489</v>
      </c>
      <c r="R57">
        <v>3.4660975609756095</v>
      </c>
      <c r="S57">
        <v>4.2899999999999991</v>
      </c>
      <c r="T57">
        <v>4.9287804878048771</v>
      </c>
      <c r="U57">
        <v>4.0919512195121941</v>
      </c>
      <c r="V57">
        <v>1.4534146341463414</v>
      </c>
      <c r="W57" t="str">
        <v>_______</v>
      </c>
      <c r="X57">
        <v>28.099682808492346</v>
      </c>
      <c r="Y57" t="str">
        <v xml:space="preserve"> PF</v>
      </c>
      <c r="AJ57" t="str">
        <f>GMs!A57</f>
        <v>p_best_at_pos</v>
      </c>
      <c r="AK57" t="str">
        <f>GMs!B57</f>
        <v>PF</v>
      </c>
      <c r="AL57">
        <f>GMs!C57</f>
        <v>4.8365853658536597</v>
      </c>
      <c r="AM57">
        <f>GMs!D57</f>
        <v>0</v>
      </c>
      <c r="AN57">
        <f>GMs!E57</f>
        <v>4.1159349593495929</v>
      </c>
      <c r="AO57">
        <f>GMs!F57</f>
        <v>6.8965853658536593</v>
      </c>
      <c r="AP57">
        <f>GMs!G57</f>
        <v>0</v>
      </c>
      <c r="AQ57">
        <f>GMs!H57</f>
        <v>0</v>
      </c>
      <c r="AR57">
        <f>GMs!I57</f>
        <v>2.6306097560975608</v>
      </c>
      <c r="AS57">
        <f>GMs!J57</f>
        <v>0</v>
      </c>
      <c r="AT57">
        <f>GMs!K57</f>
        <v>0</v>
      </c>
      <c r="AU57">
        <f>GMs!L57</f>
        <v>6.2302439024390237</v>
      </c>
      <c r="AV57">
        <f>GMs!M57</f>
        <v>0</v>
      </c>
    </row>
    <row r="58" spans="1:48" x14ac:dyDescent="0.3">
      <c r="A58">
        <f t="shared" si="0"/>
        <v>10.718827821259282</v>
      </c>
      <c r="B58">
        <f>GMs!C$9*U58</f>
        <v>14.934719406135066</v>
      </c>
      <c r="C58">
        <v>13.329540073862374</v>
      </c>
      <c r="D58">
        <v>12.929415873389095</v>
      </c>
      <c r="E58">
        <v>12.224389124698865</v>
      </c>
      <c r="F58">
        <v>12.862593385511138</v>
      </c>
      <c r="G58">
        <v>15.507412243110913</v>
      </c>
      <c r="H58" t="str">
        <v>Buddy Hield</v>
      </c>
      <c r="I58">
        <v>-1.1643902439024389</v>
      </c>
      <c r="J58">
        <v>0.12585365853658537</v>
      </c>
      <c r="K58">
        <v>2.2746341463414632</v>
      </c>
      <c r="L58">
        <v>0.34682926829268296</v>
      </c>
      <c r="M58">
        <v>-0.22682926829268291</v>
      </c>
      <c r="N58">
        <v>0.33853658536585363</v>
      </c>
      <c r="O58">
        <v>-0.11853658536585365</v>
      </c>
      <c r="P58">
        <v>-0.39170731707317075</v>
      </c>
      <c r="Q58">
        <v>-0.16243902439024391</v>
      </c>
      <c r="R58">
        <v>0.89609756097560944</v>
      </c>
      <c r="S58">
        <v>1.1843902439024387</v>
      </c>
      <c r="T58">
        <v>0.68341463414634129</v>
      </c>
      <c r="U58">
        <v>1.0219512195121949</v>
      </c>
      <c r="V58">
        <v>1.4136585365853656</v>
      </c>
      <c r="W58" t="str">
        <v>_______</v>
      </c>
      <c r="X58">
        <v>7.7680557291281476</v>
      </c>
      <c r="Y58" t="str">
        <v xml:space="preserve"> SG, SF</v>
      </c>
      <c r="AJ58" t="str">
        <f>GMs!A58</f>
        <v>p_best_at_pos</v>
      </c>
      <c r="AK58" t="str">
        <f>GMs!B58</f>
        <v>C</v>
      </c>
      <c r="AL58">
        <f>GMs!C58</f>
        <v>5.1975609756097567</v>
      </c>
      <c r="AM58">
        <f>GMs!D58</f>
        <v>0</v>
      </c>
      <c r="AN58">
        <f>GMs!E58</f>
        <v>0</v>
      </c>
      <c r="AO58">
        <f>GMs!F58</f>
        <v>0</v>
      </c>
      <c r="AP58">
        <f>GMs!G58</f>
        <v>0</v>
      </c>
      <c r="AQ58">
        <f>GMs!H58</f>
        <v>5.7822764227642276</v>
      </c>
      <c r="AR58">
        <f>GMs!I58</f>
        <v>0</v>
      </c>
      <c r="AS58">
        <f>GMs!J58</f>
        <v>0</v>
      </c>
      <c r="AT58">
        <f>GMs!K58</f>
        <v>3.7319105691056915</v>
      </c>
      <c r="AU58">
        <f>GMs!L58</f>
        <v>0</v>
      </c>
      <c r="AV58">
        <f>GMs!M58</f>
        <v>0</v>
      </c>
    </row>
    <row r="59" spans="1:48" x14ac:dyDescent="0.3">
      <c r="A59">
        <f t="shared" si="0"/>
        <v>11.938514229687231</v>
      </c>
      <c r="B59">
        <f>GMs!C$9*U59</f>
        <v>19.781077437767919</v>
      </c>
      <c r="C59">
        <v>10.56435403488762</v>
      </c>
      <c r="D59">
        <v>14.945278452302066</v>
      </c>
      <c r="E59">
        <v>13.018585608889317</v>
      </c>
      <c r="F59">
        <v>14.326217075624676</v>
      </c>
      <c r="G59">
        <v>15.057947985256318</v>
      </c>
      <c r="H59" t="str">
        <v>Pascal Siakam</v>
      </c>
      <c r="I59">
        <v>-0.25670731707317074</v>
      </c>
      <c r="J59">
        <v>1.075</v>
      </c>
      <c r="K59">
        <v>-0.7117073170731707</v>
      </c>
      <c r="L59">
        <v>0.66073170731707309</v>
      </c>
      <c r="M59">
        <v>0.40532520325203253</v>
      </c>
      <c r="N59">
        <v>0.50658536585365854</v>
      </c>
      <c r="O59">
        <v>2.605691056910564E-2</v>
      </c>
      <c r="P59">
        <v>4.1951219512195076E-2</v>
      </c>
      <c r="Q59">
        <v>-0.39365853658536576</v>
      </c>
      <c r="R59">
        <v>0.2785772357723576</v>
      </c>
      <c r="S59">
        <v>1.7472357723577234</v>
      </c>
      <c r="T59">
        <v>0.84699186991869913</v>
      </c>
      <c r="U59">
        <v>1.3535772357723577</v>
      </c>
      <c r="V59">
        <v>1.3116260162601625</v>
      </c>
      <c r="W59" t="str">
        <v>_______</v>
      </c>
      <c r="X59">
        <v>9.96430865825414</v>
      </c>
      <c r="Y59" t="str">
        <v xml:space="preserve"> PF</v>
      </c>
      <c r="AJ59" t="str">
        <f>GMs!A59</f>
        <v>p_best_at_pos</v>
      </c>
      <c r="AK59" t="str">
        <f>GMs!B59</f>
        <v>G</v>
      </c>
      <c r="AL59">
        <f>GMs!C59</f>
        <v>5.0336585365853654</v>
      </c>
      <c r="AM59">
        <f>GMs!D59</f>
        <v>10.150609756097559</v>
      </c>
      <c r="AN59">
        <f>GMs!E59</f>
        <v>0</v>
      </c>
      <c r="AO59">
        <f>GMs!F59</f>
        <v>0</v>
      </c>
      <c r="AP59">
        <f>GMs!G59</f>
        <v>5.7799999999999994</v>
      </c>
      <c r="AQ59">
        <f>GMs!H59</f>
        <v>0</v>
      </c>
      <c r="AR59">
        <f>GMs!I59</f>
        <v>0</v>
      </c>
      <c r="AS59">
        <f>GMs!J59</f>
        <v>7.2699999999999978</v>
      </c>
      <c r="AT59">
        <f>GMs!K59</f>
        <v>0</v>
      </c>
      <c r="AU59">
        <f>GMs!L59</f>
        <v>0</v>
      </c>
      <c r="AV59">
        <f>GMs!M59</f>
        <v>8.4251626016260168</v>
      </c>
    </row>
    <row r="60" spans="1:48" x14ac:dyDescent="0.3">
      <c r="A60">
        <f t="shared" si="0"/>
        <v>15.168186428125637</v>
      </c>
      <c r="B60">
        <f>GMs!C$9*U60</f>
        <v>32.614005385712616</v>
      </c>
      <c r="C60">
        <v>19.401991279194338</v>
      </c>
      <c r="D60">
        <v>13.628255998969211</v>
      </c>
      <c r="E60">
        <v>22.692625089276799</v>
      </c>
      <c r="F60">
        <v>18.201823713750763</v>
      </c>
      <c r="G60">
        <v>14.862762311526629</v>
      </c>
      <c r="H60" t="str">
        <v>Robert Covington</v>
      </c>
      <c r="I60">
        <v>-0.5790243902439024</v>
      </c>
      <c r="J60">
        <v>-2.0487804878048781E-2</v>
      </c>
      <c r="K60">
        <v>0.29414634146341467</v>
      </c>
      <c r="L60">
        <v>-0.64829268292682929</v>
      </c>
      <c r="M60">
        <v>0.65121951219512197</v>
      </c>
      <c r="N60">
        <v>-0.60780487804878047</v>
      </c>
      <c r="O60">
        <v>1.3253658536585364</v>
      </c>
      <c r="P60">
        <v>0.9643902439024391</v>
      </c>
      <c r="Q60">
        <v>0.85219512195121949</v>
      </c>
      <c r="R60">
        <v>2.2521951219512193</v>
      </c>
      <c r="S60">
        <v>1.3795121951219511</v>
      </c>
      <c r="T60">
        <v>2.8395121951219511</v>
      </c>
      <c r="U60">
        <v>2.2317073170731705</v>
      </c>
      <c r="V60">
        <v>1.2673170731707315</v>
      </c>
      <c r="W60" t="str">
        <v>_______</v>
      </c>
      <c r="X60">
        <v>15.779883036162902</v>
      </c>
      <c r="Y60" t="str">
        <v xml:space="preserve"> PF, SF</v>
      </c>
      <c r="AJ60" t="str">
        <f>GMs!A60</f>
        <v>p_best_at_pos</v>
      </c>
      <c r="AK60" t="str">
        <f>GMs!B60</f>
        <v>F</v>
      </c>
      <c r="AL60">
        <f>GMs!C60</f>
        <v>4.8380487804878038</v>
      </c>
      <c r="AM60">
        <f>GMs!D60</f>
        <v>0</v>
      </c>
      <c r="AN60">
        <f>GMs!E60</f>
        <v>4.1159349593495929</v>
      </c>
      <c r="AO60">
        <f>GMs!F60</f>
        <v>6.8965853658536593</v>
      </c>
      <c r="AP60">
        <f>GMs!G60</f>
        <v>5.7799999999999994</v>
      </c>
      <c r="AQ60">
        <f>GMs!H60</f>
        <v>0</v>
      </c>
      <c r="AR60">
        <f>GMs!I60</f>
        <v>2.6306097560975608</v>
      </c>
      <c r="AS60">
        <f>GMs!J60</f>
        <v>0</v>
      </c>
      <c r="AT60">
        <f>GMs!K60</f>
        <v>0</v>
      </c>
      <c r="AU60">
        <f>GMs!L60</f>
        <v>6.2302439024390237</v>
      </c>
      <c r="AV60">
        <f>GMs!M60</f>
        <v>0</v>
      </c>
    </row>
    <row r="61" spans="1:48" x14ac:dyDescent="0.3">
      <c r="A61">
        <f t="shared" si="0"/>
        <v>13.357345317696696</v>
      </c>
      <c r="B61">
        <f>GMs!C$9*U61</f>
        <v>25.418726091873804</v>
      </c>
      <c r="C61">
        <v>16.683222358245956</v>
      </c>
      <c r="D61">
        <v>20.935211878680626</v>
      </c>
      <c r="E61">
        <v>4.8855715133326205</v>
      </c>
      <c r="F61">
        <v>16.028814381236035</v>
      </c>
      <c r="G61">
        <v>14.59344189566475</v>
      </c>
      <c r="H61" t="str">
        <v>Draymond Green</v>
      </c>
      <c r="I61">
        <v>-7.5772357723577224E-2</v>
      </c>
      <c r="J61">
        <v>9.4308943089430899E-2</v>
      </c>
      <c r="K61">
        <v>-1.3047154471544715</v>
      </c>
      <c r="L61">
        <v>-1.0717073170731706</v>
      </c>
      <c r="M61">
        <v>0.88861788617886195</v>
      </c>
      <c r="N61">
        <v>2.5674796747967479</v>
      </c>
      <c r="O61">
        <v>1.7882926829268291</v>
      </c>
      <c r="P61">
        <v>0.5331707317073171</v>
      </c>
      <c r="Q61">
        <v>-1.6803252032520324</v>
      </c>
      <c r="R61">
        <v>1.6450406504065045</v>
      </c>
      <c r="S61">
        <v>3.4196747967479677</v>
      </c>
      <c r="T61">
        <v>-0.82813008130081256</v>
      </c>
      <c r="U61">
        <v>1.7393495934959353</v>
      </c>
      <c r="V61">
        <v>1.2061788617886182</v>
      </c>
      <c r="W61" t="str">
        <v>_______</v>
      </c>
      <c r="X61">
        <v>12.519155470880481</v>
      </c>
      <c r="Y61" t="str">
        <v xml:space="preserve"> PF</v>
      </c>
      <c r="AJ61" t="str">
        <f>GMs!A61</f>
        <v>p_best_at_pos</v>
      </c>
      <c r="AK61" t="str">
        <f>GMs!B61</f>
        <v>UTIL</v>
      </c>
      <c r="AL61">
        <f>GMs!C61</f>
        <v>5.1975609756097567</v>
      </c>
      <c r="AM61">
        <f>GMs!D61</f>
        <v>10.150609756097559</v>
      </c>
      <c r="AN61">
        <f>GMs!E61</f>
        <v>4.1159349593495929</v>
      </c>
      <c r="AO61">
        <f>GMs!F61</f>
        <v>6.8965853658536593</v>
      </c>
      <c r="AP61">
        <f>GMs!G61</f>
        <v>5.7799999999999994</v>
      </c>
      <c r="AQ61">
        <f>GMs!H61</f>
        <v>5.7822764227642276</v>
      </c>
      <c r="AR61">
        <f>GMs!I61</f>
        <v>2.6306097560975608</v>
      </c>
      <c r="AS61">
        <f>GMs!J61</f>
        <v>7.2699999999999978</v>
      </c>
      <c r="AT61">
        <f>GMs!K61</f>
        <v>3.7319105691056915</v>
      </c>
      <c r="AU61">
        <f>GMs!L61</f>
        <v>6.2302439024390237</v>
      </c>
      <c r="AV61">
        <f>GMs!M61</f>
        <v>8.4251626016260168</v>
      </c>
    </row>
    <row r="62" spans="1:48" x14ac:dyDescent="0.3">
      <c r="A62">
        <f t="shared" si="0"/>
        <v>12.927061242745037</v>
      </c>
      <c r="B62">
        <f>GMs!C$9*U62</f>
        <v>23.709015572746647</v>
      </c>
      <c r="C62">
        <v>16.717261578131954</v>
      </c>
      <c r="D62">
        <v>12.516226649139854</v>
      </c>
      <c r="E62">
        <v>15.252559268072154</v>
      </c>
      <c r="F62">
        <v>15.512473491294044</v>
      </c>
      <c r="G62">
        <v>14.466839811878614</v>
      </c>
      <c r="H62" t="str">
        <v>Kyle Anderson</v>
      </c>
      <c r="I62">
        <v>0.25028455284552847</v>
      </c>
      <c r="J62">
        <v>-3.0284552845528452E-2</v>
      </c>
      <c r="K62">
        <v>-0.40191056910569112</v>
      </c>
      <c r="L62">
        <v>-0.30353658536585365</v>
      </c>
      <c r="M62">
        <v>0.14565040650406505</v>
      </c>
      <c r="N62">
        <v>0.31524390243902434</v>
      </c>
      <c r="O62">
        <v>0.64865853658536587</v>
      </c>
      <c r="P62">
        <v>0.44491869918699195</v>
      </c>
      <c r="Q62">
        <v>0.55333333333333345</v>
      </c>
      <c r="R62">
        <v>1.6526422764227642</v>
      </c>
      <c r="S62">
        <v>1.0690243902439025</v>
      </c>
      <c r="T62">
        <v>1.3071138211382116</v>
      </c>
      <c r="U62">
        <v>1.622357723577236</v>
      </c>
      <c r="V62">
        <v>1.1774390243902439</v>
      </c>
      <c r="W62" t="str">
        <v>_______</v>
      </c>
      <c r="X62">
        <v>11.744355773647751</v>
      </c>
      <c r="Y62" t="str">
        <v xml:space="preserve"> SF, PF</v>
      </c>
      <c r="AJ62">
        <f>GMs!A62</f>
        <v>0</v>
      </c>
      <c r="AK62">
        <f>GMs!B62</f>
        <v>0</v>
      </c>
      <c r="AL62">
        <f>GMs!C62</f>
        <v>0</v>
      </c>
      <c r="AM62">
        <f>GMs!D62</f>
        <v>0</v>
      </c>
      <c r="AN62">
        <f>GMs!E62</f>
        <v>0</v>
      </c>
      <c r="AO62">
        <f>GMs!F62</f>
        <v>0</v>
      </c>
      <c r="AP62">
        <f>GMs!G62</f>
        <v>0</v>
      </c>
      <c r="AQ62">
        <f>GMs!H62</f>
        <v>0</v>
      </c>
      <c r="AR62">
        <f>GMs!I62</f>
        <v>0</v>
      </c>
      <c r="AS62">
        <f>GMs!J62</f>
        <v>0</v>
      </c>
      <c r="AT62">
        <f>GMs!K62</f>
        <v>0</v>
      </c>
      <c r="AU62">
        <f>GMs!L62</f>
        <v>0</v>
      </c>
      <c r="AV62">
        <f>GMs!M62</f>
        <v>0</v>
      </c>
    </row>
    <row r="63" spans="1:48" x14ac:dyDescent="0.3">
      <c r="A63">
        <f t="shared" si="0"/>
        <v>10.104200360478787</v>
      </c>
      <c r="B63">
        <f>GMs!C$9*U63</f>
        <v>12.492530405394358</v>
      </c>
      <c r="C63">
        <v>14.019971951015377</v>
      </c>
      <c r="D63">
        <v>8.6190282154880791</v>
      </c>
      <c r="E63">
        <v>17.280878668674852</v>
      </c>
      <c r="F63">
        <v>12.125040432574544</v>
      </c>
      <c r="G63">
        <v>14.338447033838072</v>
      </c>
      <c r="H63" t="str">
        <v>Bobby Portis</v>
      </c>
      <c r="I63">
        <v>1.1052439024390242</v>
      </c>
      <c r="J63">
        <v>-0.19544715447154473</v>
      </c>
      <c r="K63">
        <v>-0.54764227642276431</v>
      </c>
      <c r="L63">
        <v>-0.23552845528455285</v>
      </c>
      <c r="M63">
        <v>1.0977642276422763</v>
      </c>
      <c r="N63">
        <v>-0.87004065040650413</v>
      </c>
      <c r="O63">
        <v>-8.0000000000000016E-2</v>
      </c>
      <c r="P63">
        <v>-0.29345528455284553</v>
      </c>
      <c r="Q63">
        <v>0.87394308943089438</v>
      </c>
      <c r="R63">
        <v>1.050284552845528</v>
      </c>
      <c r="S63">
        <v>-1.9105691056911123E-2</v>
      </c>
      <c r="T63">
        <v>1.7248780487804873</v>
      </c>
      <c r="U63">
        <v>0.8548373983739832</v>
      </c>
      <c r="V63">
        <v>1.1482926829268287</v>
      </c>
      <c r="W63" t="str">
        <v>_______</v>
      </c>
      <c r="X63">
        <v>6.6613143964930686</v>
      </c>
      <c r="Y63" t="str">
        <v xml:space="preserve"> PF</v>
      </c>
      <c r="AJ63">
        <f>GMs!A63</f>
        <v>0</v>
      </c>
      <c r="AK63">
        <f>GMs!B63</f>
        <v>0</v>
      </c>
      <c r="AL63">
        <f>GMs!C63</f>
        <v>0</v>
      </c>
      <c r="AM63">
        <f>GMs!D63</f>
        <v>0</v>
      </c>
      <c r="AN63">
        <f>GMs!E63</f>
        <v>0</v>
      </c>
      <c r="AO63">
        <f>GMs!F63</f>
        <v>0</v>
      </c>
      <c r="AP63">
        <f>GMs!G63</f>
        <v>0</v>
      </c>
      <c r="AQ63">
        <f>GMs!H63</f>
        <v>0</v>
      </c>
      <c r="AR63">
        <f>GMs!I63</f>
        <v>0</v>
      </c>
      <c r="AS63">
        <f>GMs!J63</f>
        <v>0</v>
      </c>
      <c r="AT63">
        <f>GMs!K63</f>
        <v>0</v>
      </c>
      <c r="AU63">
        <f>GMs!L63</f>
        <v>0</v>
      </c>
      <c r="AV63">
        <f>GMs!M63</f>
        <v>0</v>
      </c>
    </row>
    <row r="64" spans="1:48" x14ac:dyDescent="0.3">
      <c r="A64">
        <f t="shared" si="0"/>
        <v>7.1793750101385214</v>
      </c>
      <c r="B64">
        <f>GMs!C$9*U64</f>
        <v>0.87089493434344945</v>
      </c>
      <c r="C64">
        <v>4.7374584853108423</v>
      </c>
      <c r="D64">
        <v>9.088998199940713</v>
      </c>
      <c r="E64">
        <v>10.220345610665605</v>
      </c>
      <c r="F64">
        <v>8.615250012166225</v>
      </c>
      <c r="G64">
        <v>14.156870636441841</v>
      </c>
      <c r="H64" t="str">
        <v>Jordan Clarkson</v>
      </c>
      <c r="I64">
        <v>-1.1815447154471543</v>
      </c>
      <c r="J64">
        <v>1.0822764227642279</v>
      </c>
      <c r="K64">
        <v>1.394146341463415</v>
      </c>
      <c r="L64">
        <v>0.64772357723577256</v>
      </c>
      <c r="M64">
        <v>-0.49130081300813006</v>
      </c>
      <c r="N64">
        <v>-0.21105691056910569</v>
      </c>
      <c r="O64">
        <v>-8.0650406504065034E-2</v>
      </c>
      <c r="P64">
        <v>-1.0474796747967481</v>
      </c>
      <c r="Q64">
        <v>-5.2520325203252033E-2</v>
      </c>
      <c r="R64">
        <v>-1.0226829268292674</v>
      </c>
      <c r="S64">
        <v>0.11211382113821222</v>
      </c>
      <c r="T64">
        <v>0.27065040650406602</v>
      </c>
      <c r="U64">
        <v>5.9593495934960189E-2</v>
      </c>
      <c r="V64">
        <v>1.1070731707317083</v>
      </c>
      <c r="W64" t="str">
        <v>_______</v>
      </c>
      <c r="X64">
        <v>1.394668643552188</v>
      </c>
      <c r="Y64" t="str">
        <v xml:space="preserve"> SG</v>
      </c>
      <c r="AJ64">
        <f>GMs!A64</f>
        <v>0</v>
      </c>
      <c r="AK64">
        <f>GMs!B64</f>
        <v>0</v>
      </c>
      <c r="AL64">
        <f>GMs!C64</f>
        <v>0</v>
      </c>
      <c r="AM64">
        <f>GMs!D64</f>
        <v>0</v>
      </c>
      <c r="AN64">
        <f>GMs!E64</f>
        <v>0</v>
      </c>
      <c r="AO64">
        <f>GMs!F64</f>
        <v>0</v>
      </c>
      <c r="AP64">
        <f>GMs!G64</f>
        <v>0</v>
      </c>
      <c r="AQ64">
        <f>GMs!H64</f>
        <v>0</v>
      </c>
      <c r="AR64">
        <f>GMs!I64</f>
        <v>0</v>
      </c>
      <c r="AS64">
        <f>GMs!J64</f>
        <v>0</v>
      </c>
      <c r="AT64">
        <f>GMs!K64</f>
        <v>0</v>
      </c>
      <c r="AU64">
        <f>GMs!L64</f>
        <v>0</v>
      </c>
      <c r="AV64">
        <f>GMs!M64</f>
        <v>0</v>
      </c>
    </row>
    <row r="65" spans="1:48" x14ac:dyDescent="0.3">
      <c r="A65">
        <f t="shared" si="0"/>
        <v>8.8475854716779896</v>
      </c>
      <c r="B65">
        <f>GMs!C$9*U65</f>
        <v>7.4994390526272454</v>
      </c>
      <c r="C65">
        <v>12.743046135505672</v>
      </c>
      <c r="D65">
        <v>17.419463680241332</v>
      </c>
      <c r="E65">
        <v>-0.99353506496389954</v>
      </c>
      <c r="F65">
        <v>10.617102566013587</v>
      </c>
      <c r="G65">
        <v>14.059098730151549</v>
      </c>
      <c r="H65" t="str">
        <v>Ja Morant</v>
      </c>
      <c r="I65">
        <v>0.11548780487804877</v>
      </c>
      <c r="J65">
        <v>-0.25195121951219512</v>
      </c>
      <c r="K65">
        <v>-0.36073170731707316</v>
      </c>
      <c r="L65">
        <v>1.0609756097560976</v>
      </c>
      <c r="M65">
        <v>-0.30414634146341457</v>
      </c>
      <c r="N65">
        <v>2.5521951219512191</v>
      </c>
      <c r="O65">
        <v>0.19792682926829269</v>
      </c>
      <c r="P65">
        <v>-0.57170731707317068</v>
      </c>
      <c r="Q65">
        <v>-1.9248780487804877</v>
      </c>
      <c r="R65">
        <v>0.76512195121951199</v>
      </c>
      <c r="S65">
        <v>2.4380487804878044</v>
      </c>
      <c r="T65">
        <v>-2.039024390243902</v>
      </c>
      <c r="U65">
        <v>0.51317073170731664</v>
      </c>
      <c r="V65">
        <v>1.0848780487804874</v>
      </c>
      <c r="W65" t="str">
        <v>_______</v>
      </c>
      <c r="X65">
        <v>4.3985654544357065</v>
      </c>
      <c r="Y65" t="str">
        <v xml:space="preserve"> PG</v>
      </c>
      <c r="AJ65">
        <f>GMs!A65</f>
        <v>0</v>
      </c>
      <c r="AK65">
        <f>GMs!B65</f>
        <v>0</v>
      </c>
      <c r="AL65">
        <f>GMs!C65</f>
        <v>0</v>
      </c>
      <c r="AM65">
        <f>GMs!D65</f>
        <v>0</v>
      </c>
      <c r="AN65">
        <f>GMs!E65</f>
        <v>0</v>
      </c>
      <c r="AO65">
        <f>GMs!F65</f>
        <v>0</v>
      </c>
      <c r="AP65">
        <f>GMs!G65</f>
        <v>0</v>
      </c>
      <c r="AQ65">
        <f>GMs!H65</f>
        <v>0</v>
      </c>
      <c r="AR65">
        <f>GMs!I65</f>
        <v>0</v>
      </c>
      <c r="AS65">
        <f>GMs!J65</f>
        <v>0</v>
      </c>
      <c r="AT65">
        <f>GMs!K65</f>
        <v>0</v>
      </c>
      <c r="AU65">
        <f>GMs!L65</f>
        <v>0</v>
      </c>
      <c r="AV65">
        <f>GMs!M65</f>
        <v>0</v>
      </c>
    </row>
    <row r="66" spans="1:48" x14ac:dyDescent="0.3">
      <c r="A66">
        <f t="shared" si="0"/>
        <v>23.289461949798365</v>
      </c>
      <c r="B66">
        <f>GMs!C$9*U66</f>
        <v>64.883454794672744</v>
      </c>
      <c r="C66">
        <v>41.906466321688391</v>
      </c>
      <c r="D66">
        <v>22.989947439578994</v>
      </c>
      <c r="E66">
        <v>35.677263929955195</v>
      </c>
      <c r="F66">
        <v>27.947354339758039</v>
      </c>
      <c r="G66">
        <v>13.996066292396646</v>
      </c>
      <c r="H66" t="str">
        <v>Clint Capela</v>
      </c>
      <c r="I66">
        <v>2.7277235772357722</v>
      </c>
      <c r="J66">
        <v>-2.8380487804878047</v>
      </c>
      <c r="K66">
        <v>-1.8203658536585368</v>
      </c>
      <c r="L66">
        <v>0.1433739837398374</v>
      </c>
      <c r="M66">
        <v>4.0026829268292694</v>
      </c>
      <c r="N66">
        <v>-1.0740650406504064</v>
      </c>
      <c r="O66">
        <v>-0.51719512195121953</v>
      </c>
      <c r="P66">
        <v>3.3692682926829272</v>
      </c>
      <c r="Q66">
        <v>0.44646341463414635</v>
      </c>
      <c r="R66">
        <v>7.2778861788617899</v>
      </c>
      <c r="S66">
        <v>3.9933739837398385</v>
      </c>
      <c r="T66">
        <v>5.5139024390243918</v>
      </c>
      <c r="U66">
        <v>4.4398373983739852</v>
      </c>
      <c r="V66">
        <v>1.0705691056910578</v>
      </c>
      <c r="W66" t="str">
        <v>_______</v>
      </c>
      <c r="X66">
        <v>30.403621588519353</v>
      </c>
      <c r="Y66" t="str">
        <v xml:space="preserve"> C</v>
      </c>
      <c r="AJ66">
        <f>GMs!A66</f>
        <v>0</v>
      </c>
      <c r="AK66">
        <f>GMs!B66</f>
        <v>0</v>
      </c>
      <c r="AL66">
        <f>GMs!C66</f>
        <v>0</v>
      </c>
      <c r="AM66">
        <f>GMs!D66</f>
        <v>0</v>
      </c>
      <c r="AN66">
        <f>GMs!E66</f>
        <v>0</v>
      </c>
      <c r="AO66">
        <f>GMs!F66</f>
        <v>0</v>
      </c>
      <c r="AP66">
        <f>GMs!G66</f>
        <v>0</v>
      </c>
      <c r="AQ66">
        <f>GMs!H66</f>
        <v>0</v>
      </c>
      <c r="AR66">
        <f>GMs!I66</f>
        <v>0</v>
      </c>
      <c r="AS66">
        <f>GMs!J66</f>
        <v>0</v>
      </c>
      <c r="AT66">
        <f>GMs!K66</f>
        <v>0</v>
      </c>
      <c r="AU66">
        <f>GMs!L66</f>
        <v>0</v>
      </c>
      <c r="AV66">
        <f>GMs!M66</f>
        <v>0</v>
      </c>
    </row>
    <row r="67" spans="1:48" x14ac:dyDescent="0.3">
      <c r="A67">
        <f t="shared" si="0"/>
        <v>7.2505408265655475</v>
      </c>
      <c r="B67">
        <f>GMs!C$9*U67</f>
        <v>1.1536684600920617</v>
      </c>
      <c r="C67">
        <v>8.0733020341391839</v>
      </c>
      <c r="D67">
        <v>8.9850457312606675</v>
      </c>
      <c r="E67">
        <v>4.8654402903238161</v>
      </c>
      <c r="F67">
        <v>8.7006489918786567</v>
      </c>
      <c r="G67">
        <v>13.389737217856535</v>
      </c>
      <c r="H67" t="str">
        <v>Joe Ingles</v>
      </c>
      <c r="I67">
        <v>0.4728455284552846</v>
      </c>
      <c r="J67">
        <v>0.35666666666666669</v>
      </c>
      <c r="K67">
        <v>0.91040650406504076</v>
      </c>
      <c r="L67">
        <v>-0.35845528455284548</v>
      </c>
      <c r="M67">
        <v>-0.68479674796747958</v>
      </c>
      <c r="N67">
        <v>0.91121951219512209</v>
      </c>
      <c r="O67">
        <v>-0.67081300813008138</v>
      </c>
      <c r="P67">
        <v>-0.85398373983739839</v>
      </c>
      <c r="Q67">
        <v>-4.1463414634146656E-3</v>
      </c>
      <c r="R67">
        <v>-0.27772357723577201</v>
      </c>
      <c r="S67">
        <v>8.3089430894309313E-2</v>
      </c>
      <c r="T67">
        <v>-0.83227642276422731</v>
      </c>
      <c r="U67">
        <v>7.8943089430894647E-2</v>
      </c>
      <c r="V67">
        <v>0.93292682926829307</v>
      </c>
      <c r="W67" t="str">
        <v>_______</v>
      </c>
      <c r="X67">
        <v>1.5228148061243802</v>
      </c>
      <c r="Y67" t="str">
        <v xml:space="preserve"> SF, SG, PF</v>
      </c>
      <c r="AJ67">
        <f>GMs!A67</f>
        <v>0</v>
      </c>
      <c r="AK67">
        <f>GMs!B67</f>
        <v>0</v>
      </c>
      <c r="AL67">
        <f>GMs!C67</f>
        <v>0</v>
      </c>
      <c r="AM67">
        <f>GMs!D67</f>
        <v>0</v>
      </c>
      <c r="AN67">
        <f>GMs!E67</f>
        <v>0</v>
      </c>
      <c r="AO67">
        <f>GMs!F67</f>
        <v>0</v>
      </c>
      <c r="AP67">
        <f>GMs!G67</f>
        <v>0</v>
      </c>
      <c r="AQ67">
        <f>GMs!H67</f>
        <v>0</v>
      </c>
      <c r="AR67">
        <f>GMs!I67</f>
        <v>0</v>
      </c>
      <c r="AS67">
        <f>GMs!J67</f>
        <v>0</v>
      </c>
      <c r="AT67">
        <f>GMs!K67</f>
        <v>0</v>
      </c>
      <c r="AU67">
        <f>GMs!L67</f>
        <v>0</v>
      </c>
      <c r="AV67">
        <f>GMs!M67</f>
        <v>0</v>
      </c>
    </row>
    <row r="68" spans="1:48" x14ac:dyDescent="0.3">
      <c r="A68">
        <f t="shared" ref="A68:A130" si="1">F68/1.2</f>
        <v>9.3104622944890885</v>
      </c>
      <c r="B68">
        <f>GMs!C$9*U68</f>
        <v>9.3386550940510453</v>
      </c>
      <c r="C68">
        <v>10.611135208741647</v>
      </c>
      <c r="D68">
        <v>10.93597441517182</v>
      </c>
      <c r="E68">
        <v>11.915315642034292</v>
      </c>
      <c r="F68">
        <v>11.172554753386905</v>
      </c>
      <c r="G68">
        <v>13.084602916906638</v>
      </c>
      <c r="H68" t="str">
        <v>Evan Fournier</v>
      </c>
      <c r="I68">
        <v>-0.19658536585365852</v>
      </c>
      <c r="J68">
        <v>0.35</v>
      </c>
      <c r="K68">
        <v>1.0068292682926829</v>
      </c>
      <c r="L68">
        <v>0.27170731707317075</v>
      </c>
      <c r="M68">
        <v>-0.9514634146341463</v>
      </c>
      <c r="N68">
        <v>1.9268292682926846E-2</v>
      </c>
      <c r="O68">
        <v>0.35268292682926827</v>
      </c>
      <c r="P68">
        <v>-0.22463414634146339</v>
      </c>
      <c r="Q68">
        <v>1.1219512195121961E-2</v>
      </c>
      <c r="R68">
        <v>0.28902439024390258</v>
      </c>
      <c r="S68">
        <v>0.62780487804878049</v>
      </c>
      <c r="T68">
        <v>0.61975609756097561</v>
      </c>
      <c r="U68">
        <v>0.63902439024390245</v>
      </c>
      <c r="V68">
        <v>0.86365853658536584</v>
      </c>
      <c r="W68" t="str">
        <v>_______</v>
      </c>
      <c r="X68">
        <v>5.2320539404094868</v>
      </c>
      <c r="Y68" t="str">
        <v xml:space="preserve"> SG, SF</v>
      </c>
    </row>
    <row r="69" spans="1:48" x14ac:dyDescent="0.3">
      <c r="A69">
        <f t="shared" si="1"/>
        <v>9.1355379137755914</v>
      </c>
      <c r="B69">
        <f>GMs!C$9*U69</f>
        <v>8.643602520257172</v>
      </c>
      <c r="C69">
        <v>11.122269590773186</v>
      </c>
      <c r="D69">
        <v>11.821754274344615</v>
      </c>
      <c r="E69">
        <v>4.9416231538669351</v>
      </c>
      <c r="F69">
        <v>10.96264549653071</v>
      </c>
      <c r="G69">
        <v>13.00079842580068</v>
      </c>
      <c r="H69" t="str">
        <v>Marcus Smart</v>
      </c>
      <c r="I69">
        <v>-0.9385365853658536</v>
      </c>
      <c r="J69">
        <v>0.18829268292682927</v>
      </c>
      <c r="K69">
        <v>0.13170731707317074</v>
      </c>
      <c r="L69">
        <v>-0.17536585365853655</v>
      </c>
      <c r="M69">
        <v>-0.78975609756097553</v>
      </c>
      <c r="N69">
        <v>1.4080487804878048</v>
      </c>
      <c r="O69">
        <v>1.3039024390243903</v>
      </c>
      <c r="P69">
        <v>-0.25317073170731708</v>
      </c>
      <c r="Q69">
        <v>-0.28365853658536583</v>
      </c>
      <c r="R69">
        <v>0.40317073170731721</v>
      </c>
      <c r="S69">
        <v>0.87512195121951231</v>
      </c>
      <c r="T69">
        <v>-0.81658536585365837</v>
      </c>
      <c r="U69">
        <v>0.59146341463414642</v>
      </c>
      <c r="V69">
        <v>0.8446341463414635</v>
      </c>
      <c r="W69" t="str">
        <v>_______</v>
      </c>
      <c r="X69">
        <v>4.9170728265240484</v>
      </c>
      <c r="Y69" t="str">
        <v xml:space="preserve"> SG, PG</v>
      </c>
    </row>
    <row r="70" spans="1:48" x14ac:dyDescent="0.3">
      <c r="A70">
        <f t="shared" si="1"/>
        <v>8.8161887879601846</v>
      </c>
      <c r="B70">
        <f>GMs!C$9*U70</f>
        <v>7.3746860265616894</v>
      </c>
      <c r="C70">
        <v>13.358664540075001</v>
      </c>
      <c r="D70">
        <v>8.6385375023271944</v>
      </c>
      <c r="E70">
        <v>13.132662539272539</v>
      </c>
      <c r="F70">
        <v>10.579426545552222</v>
      </c>
      <c r="G70">
        <v>12.920933462054407</v>
      </c>
      <c r="H70" t="str">
        <v>Keldon Johnson</v>
      </c>
      <c r="I70">
        <v>0.31804878048780494</v>
      </c>
      <c r="J70">
        <v>-0.39796747967479673</v>
      </c>
      <c r="K70">
        <v>-0.34731707317073168</v>
      </c>
      <c r="L70">
        <v>0.35747967479674803</v>
      </c>
      <c r="M70">
        <v>0.52455284552845538</v>
      </c>
      <c r="N70">
        <v>-0.36585365853658536</v>
      </c>
      <c r="O70">
        <v>0.21926829268292689</v>
      </c>
      <c r="P70">
        <v>-0.32186991869918702</v>
      </c>
      <c r="Q70">
        <v>0.51829268292682928</v>
      </c>
      <c r="R70">
        <v>0.90260162601626048</v>
      </c>
      <c r="S70">
        <v>-1.3658536585365533E-2</v>
      </c>
      <c r="T70">
        <v>0.87048780487804911</v>
      </c>
      <c r="U70">
        <v>0.50463414634146375</v>
      </c>
      <c r="V70">
        <v>0.82650406504065077</v>
      </c>
      <c r="W70" t="str">
        <v>_______</v>
      </c>
      <c r="X70">
        <v>4.342030382712684</v>
      </c>
      <c r="Y70" t="str">
        <v xml:space="preserve"> SF, PF</v>
      </c>
    </row>
    <row r="71" spans="1:48" x14ac:dyDescent="0.3">
      <c r="A71">
        <f t="shared" si="1"/>
        <v>13.441966855717071</v>
      </c>
      <c r="B71">
        <f>GMs!C$9*U71</f>
        <v>25.754965200221946</v>
      </c>
      <c r="C71">
        <v>9.8928530607728238</v>
      </c>
      <c r="D71">
        <v>16.123115247290219</v>
      </c>
      <c r="E71">
        <v>18.01783932274224</v>
      </c>
      <c r="F71">
        <v>16.130360226860486</v>
      </c>
      <c r="G71">
        <v>12.452129706252276</v>
      </c>
      <c r="H71" t="str">
        <v>Jerami Grant</v>
      </c>
      <c r="I71">
        <v>-0.33983739837398369</v>
      </c>
      <c r="J71">
        <v>1.633739837398374</v>
      </c>
      <c r="K71">
        <v>0.27186991869918703</v>
      </c>
      <c r="L71">
        <v>0.87991869918699195</v>
      </c>
      <c r="M71">
        <v>-0.32682926829268288</v>
      </c>
      <c r="N71">
        <v>-0.11430894308943088</v>
      </c>
      <c r="O71">
        <v>-0.97073170731707326</v>
      </c>
      <c r="P71">
        <v>1.0422764227642276</v>
      </c>
      <c r="Q71">
        <v>-0.31373983739837408</v>
      </c>
      <c r="R71">
        <v>0.12861788617886177</v>
      </c>
      <c r="S71">
        <v>2.0760975609756098</v>
      </c>
      <c r="T71">
        <v>1.8766666666666667</v>
      </c>
      <c r="U71">
        <v>1.7623577235772356</v>
      </c>
      <c r="V71">
        <v>0.72008130081300836</v>
      </c>
      <c r="W71" t="str">
        <v>_______</v>
      </c>
      <c r="X71">
        <v>12.671530949905398</v>
      </c>
      <c r="Y71" t="str">
        <v xml:space="preserve"> SF, PF</v>
      </c>
    </row>
    <row r="72" spans="1:48" x14ac:dyDescent="0.3">
      <c r="A72">
        <f t="shared" si="1"/>
        <v>7.6329823358519713</v>
      </c>
      <c r="B72">
        <f>GMs!C$9*U72</f>
        <v>2.6732791299764336</v>
      </c>
      <c r="C72">
        <v>17.217656313247591</v>
      </c>
      <c r="D72">
        <v>19.218977003610124</v>
      </c>
      <c r="E72">
        <v>-3.0753403619919557</v>
      </c>
      <c r="F72">
        <v>9.1595788030223648</v>
      </c>
      <c r="G72">
        <v>12.413092571506334</v>
      </c>
      <c r="H72" t="str">
        <v>Russell Westbrook</v>
      </c>
      <c r="I72">
        <v>0.16243902439024391</v>
      </c>
      <c r="J72">
        <v>-1.5814634146341464</v>
      </c>
      <c r="K72">
        <v>-0.64243902439024381</v>
      </c>
      <c r="L72">
        <v>0.83463414634146338</v>
      </c>
      <c r="M72">
        <v>1.2658536585365852</v>
      </c>
      <c r="N72">
        <v>2.6507317073170729</v>
      </c>
      <c r="O72">
        <v>0.77902439024390246</v>
      </c>
      <c r="P72">
        <v>-0.52829268292682918</v>
      </c>
      <c r="Q72">
        <v>-2.7575609756097559</v>
      </c>
      <c r="R72">
        <v>1.764390243902439</v>
      </c>
      <c r="S72">
        <v>2.9404878048780478</v>
      </c>
      <c r="T72">
        <v>-2.4678048780487805</v>
      </c>
      <c r="U72">
        <v>0.18292682926829196</v>
      </c>
      <c r="V72">
        <v>0.71121951219512125</v>
      </c>
      <c r="W72" t="str">
        <v>_______</v>
      </c>
      <c r="X72">
        <v>2.2114658226362987</v>
      </c>
      <c r="Y72" t="str">
        <v xml:space="preserve"> PG</v>
      </c>
    </row>
    <row r="73" spans="1:48" x14ac:dyDescent="0.3">
      <c r="A73">
        <f t="shared" si="1"/>
        <v>9.3790864746151517</v>
      </c>
      <c r="B73">
        <f>GMs!C$9*U73</f>
        <v>9.6113295653086439</v>
      </c>
      <c r="C73">
        <v>9.6800624295068456</v>
      </c>
      <c r="D73">
        <v>11.105006370546509</v>
      </c>
      <c r="E73">
        <v>12.711683140470791</v>
      </c>
      <c r="F73">
        <v>11.254903769538181</v>
      </c>
      <c r="G73">
        <v>12.361520576979595</v>
      </c>
      <c r="H73" t="str">
        <v>Kelly Olynyk</v>
      </c>
      <c r="I73">
        <v>9.5121951219512193E-3</v>
      </c>
      <c r="J73">
        <v>0.57658536585365849</v>
      </c>
      <c r="K73">
        <v>-0.10060975609756098</v>
      </c>
      <c r="L73">
        <v>-0.34560975609756095</v>
      </c>
      <c r="M73">
        <v>0.47621951219512199</v>
      </c>
      <c r="N73">
        <v>-0.12609756097560976</v>
      </c>
      <c r="O73">
        <v>0.22682926829268291</v>
      </c>
      <c r="P73">
        <v>-4.1829268292682922E-2</v>
      </c>
      <c r="Q73">
        <v>-1.7317073170731695E-2</v>
      </c>
      <c r="R73">
        <v>8.1097560975609828E-2</v>
      </c>
      <c r="S73">
        <v>0.67500000000000004</v>
      </c>
      <c r="T73">
        <v>0.78378048780487819</v>
      </c>
      <c r="U73">
        <v>0.65768292682926832</v>
      </c>
      <c r="V73">
        <v>0.69951219512195129</v>
      </c>
      <c r="W73" t="str">
        <v>_______</v>
      </c>
      <c r="X73">
        <v>5.3556234543183905</v>
      </c>
      <c r="Y73" t="str">
        <v xml:space="preserve"> C, PF</v>
      </c>
    </row>
    <row r="74" spans="1:48" x14ac:dyDescent="0.3">
      <c r="A74">
        <f t="shared" si="1"/>
        <v>6.6456313869358006</v>
      </c>
      <c r="B74">
        <f>GMs!C$9*U74</f>
        <v>-1.2499065087711996</v>
      </c>
      <c r="C74">
        <v>1.921486658377821</v>
      </c>
      <c r="D74">
        <v>7.1485521179132583</v>
      </c>
      <c r="E74">
        <v>9.3748342442958474</v>
      </c>
      <c r="F74">
        <v>7.9747576643229605</v>
      </c>
      <c r="G74">
        <v>11.898088903940669</v>
      </c>
      <c r="H74" t="str">
        <v>Jordan Poole</v>
      </c>
      <c r="I74">
        <v>-0.46560975609756095</v>
      </c>
      <c r="J74">
        <v>1.566016260162602</v>
      </c>
      <c r="K74">
        <v>0.84268292682926838</v>
      </c>
      <c r="L74">
        <v>0.31878048780487811</v>
      </c>
      <c r="M74">
        <v>-1.1298373983739838</v>
      </c>
      <c r="N74">
        <v>-0.18203252032520323</v>
      </c>
      <c r="O74">
        <v>-0.69983739837398384</v>
      </c>
      <c r="P74">
        <v>-0.67983739837398371</v>
      </c>
      <c r="Q74">
        <v>0.34414634146341461</v>
      </c>
      <c r="R74">
        <v>-1.6515447154471545</v>
      </c>
      <c r="S74">
        <v>-0.42967479674796683</v>
      </c>
      <c r="T74">
        <v>9.650406504065101E-2</v>
      </c>
      <c r="U74">
        <v>-8.5528455284552218E-2</v>
      </c>
      <c r="V74">
        <v>0.5943089430894315</v>
      </c>
      <c r="W74" t="str">
        <v>_______</v>
      </c>
      <c r="X74">
        <v>0.43357242426071918</v>
      </c>
      <c r="Y74" t="str">
        <v xml:space="preserve"> SG, PG</v>
      </c>
    </row>
    <row r="75" spans="1:48" x14ac:dyDescent="0.3">
      <c r="A75">
        <f t="shared" si="1"/>
        <v>7.8760823726384244</v>
      </c>
      <c r="B75">
        <f>GMs!C$9*U75</f>
        <v>3.639223988941271</v>
      </c>
      <c r="C75">
        <v>4.6904952835429841</v>
      </c>
      <c r="D75">
        <v>7.9038818203110983</v>
      </c>
      <c r="E75">
        <v>12.885166915223129</v>
      </c>
      <c r="F75">
        <v>9.4512988471661092</v>
      </c>
      <c r="G75">
        <v>11.282806358128555</v>
      </c>
      <c r="H75" t="str">
        <v>De'Andre Hunter</v>
      </c>
      <c r="I75">
        <v>0.33609756097560978</v>
      </c>
      <c r="J75">
        <v>1.2821951219512195</v>
      </c>
      <c r="K75">
        <v>-0.42951219512195121</v>
      </c>
      <c r="L75">
        <v>5.292682926829273E-2</v>
      </c>
      <c r="M75">
        <v>-0.23804878048780484</v>
      </c>
      <c r="N75">
        <v>-0.57048780487804873</v>
      </c>
      <c r="O75">
        <v>-0.4463414634146341</v>
      </c>
      <c r="P75">
        <v>-0.20560975609756094</v>
      </c>
      <c r="Q75">
        <v>0.46780487804878046</v>
      </c>
      <c r="R75">
        <v>-1.0331707317073169</v>
      </c>
      <c r="S75">
        <v>-0.21878048780487769</v>
      </c>
      <c r="T75">
        <v>0.8195121951219515</v>
      </c>
      <c r="U75">
        <v>0.24902439024390277</v>
      </c>
      <c r="V75">
        <v>0.45463414634146371</v>
      </c>
      <c r="W75" t="str">
        <v>_______</v>
      </c>
      <c r="X75">
        <v>2.6492088065488897</v>
      </c>
      <c r="Y75" t="str">
        <v xml:space="preserve"> SF, PF</v>
      </c>
    </row>
    <row r="76" spans="1:48" x14ac:dyDescent="0.3">
      <c r="A76">
        <f t="shared" si="1"/>
        <v>10.002983432493284</v>
      </c>
      <c r="B76">
        <f>GMs!C$9*U76</f>
        <v>12.090350411840133</v>
      </c>
      <c r="C76">
        <v>9.8227723139486987</v>
      </c>
      <c r="D76">
        <v>11.413369575958736</v>
      </c>
      <c r="E76">
        <v>14.733292133403891</v>
      </c>
      <c r="F76">
        <v>12.003580118991941</v>
      </c>
      <c r="G76">
        <v>10.857516472708362</v>
      </c>
      <c r="H76" t="str">
        <v>Miles Bridges</v>
      </c>
      <c r="I76">
        <v>0.73024390243902437</v>
      </c>
      <c r="J76">
        <v>0.71434959349593496</v>
      </c>
      <c r="K76">
        <v>3.5813008130081314E-2</v>
      </c>
      <c r="L76">
        <v>-0.23191056910569102</v>
      </c>
      <c r="M76">
        <v>0.30853658536585371</v>
      </c>
      <c r="N76">
        <v>-0.37284552845528457</v>
      </c>
      <c r="O76">
        <v>-0.89231707317073183</v>
      </c>
      <c r="P76">
        <v>0.46922764227642283</v>
      </c>
      <c r="Q76">
        <v>6.6219512195121955E-2</v>
      </c>
      <c r="R76">
        <v>0.11296747967479659</v>
      </c>
      <c r="S76">
        <v>0.76109756097560988</v>
      </c>
      <c r="T76">
        <v>1.2001626016260163</v>
      </c>
      <c r="U76">
        <v>0.82731707317073178</v>
      </c>
      <c r="V76">
        <v>0.35808943089430895</v>
      </c>
      <c r="W76" t="str">
        <v>_______</v>
      </c>
      <c r="X76">
        <v>6.4790560938431216</v>
      </c>
      <c r="Y76" t="str">
        <v xml:space="preserve"> SF, PF</v>
      </c>
    </row>
    <row r="77" spans="1:48" x14ac:dyDescent="0.3">
      <c r="A77">
        <f t="shared" si="1"/>
        <v>8.9023054061575984</v>
      </c>
      <c r="B77">
        <f>GMs!C$9*U77</f>
        <v>7.7168657551986701</v>
      </c>
      <c r="C77">
        <v>12.202787287261511</v>
      </c>
      <c r="D77">
        <v>12.066785093376142</v>
      </c>
      <c r="E77">
        <v>11.408285133116479</v>
      </c>
      <c r="F77">
        <v>10.682766487389117</v>
      </c>
      <c r="G77">
        <v>10.744165526404794</v>
      </c>
      <c r="H77" t="str">
        <v>Nickeil Alexander-Walker</v>
      </c>
      <c r="I77">
        <v>-0.64752032520325198</v>
      </c>
      <c r="J77">
        <v>-0.11642276422764228</v>
      </c>
      <c r="K77">
        <v>0.65369918699186991</v>
      </c>
      <c r="L77">
        <v>0.16654471544715449</v>
      </c>
      <c r="M77">
        <v>-0.44126016260162604</v>
      </c>
      <c r="N77">
        <v>1.272357723577236E-2</v>
      </c>
      <c r="O77">
        <v>1.1200813008130082</v>
      </c>
      <c r="P77">
        <v>0.19569105691056915</v>
      </c>
      <c r="Q77">
        <v>-0.41548780487804882</v>
      </c>
      <c r="R77">
        <v>0.64447154471544721</v>
      </c>
      <c r="S77">
        <v>0.94353658536585372</v>
      </c>
      <c r="T77">
        <v>0.51532520325203257</v>
      </c>
      <c r="U77">
        <v>0.5280487804878049</v>
      </c>
      <c r="V77">
        <v>0.33235772357723581</v>
      </c>
      <c r="W77" t="str">
        <v>_______</v>
      </c>
      <c r="X77">
        <v>4.4970980080101297</v>
      </c>
      <c r="Y77" t="str">
        <v xml:space="preserve"> SG</v>
      </c>
    </row>
    <row r="78" spans="1:48" x14ac:dyDescent="0.3">
      <c r="A78">
        <f t="shared" si="1"/>
        <v>5.2108029410320214</v>
      </c>
      <c r="B78">
        <f>GMs!C$9*U78</f>
        <v>-6.9511197999676462</v>
      </c>
      <c r="C78">
        <v>6.1377992263965346</v>
      </c>
      <c r="D78">
        <v>4.2204119917325738</v>
      </c>
      <c r="E78">
        <v>8.977933367132076</v>
      </c>
      <c r="F78">
        <v>6.2529635292384249</v>
      </c>
      <c r="G78">
        <v>10.641737815053064</v>
      </c>
      <c r="H78" t="str">
        <v>Tim Hardaway Jr.</v>
      </c>
      <c r="I78">
        <v>-0.42577235772357724</v>
      </c>
      <c r="J78">
        <v>0.2343089430894309</v>
      </c>
      <c r="K78">
        <v>1.5641056910569104</v>
      </c>
      <c r="L78">
        <v>0.60081300813008132</v>
      </c>
      <c r="M78">
        <v>-0.64174796747967477</v>
      </c>
      <c r="N78">
        <v>-0.49040650406504066</v>
      </c>
      <c r="O78">
        <v>-1.3037804878048782</v>
      </c>
      <c r="P78">
        <v>-0.78475609756097575</v>
      </c>
      <c r="Q78">
        <v>0.77158536585365856</v>
      </c>
      <c r="R78">
        <v>-0.70995934959349605</v>
      </c>
      <c r="S78">
        <v>-1.2472357723577241</v>
      </c>
      <c r="T78">
        <v>1.4756097560975068E-2</v>
      </c>
      <c r="U78">
        <v>-0.47565040650406554</v>
      </c>
      <c r="V78">
        <v>0.30910569105691021</v>
      </c>
      <c r="W78" t="str">
        <v>_______</v>
      </c>
      <c r="X78">
        <v>0.11543530187775419</v>
      </c>
      <c r="Y78" t="str">
        <v xml:space="preserve"> SG, SF</v>
      </c>
    </row>
    <row r="79" spans="1:48" x14ac:dyDescent="0.3">
      <c r="A79">
        <f t="shared" si="1"/>
        <v>5.7988179746612358</v>
      </c>
      <c r="B79">
        <f>GMs!C$9*U79</f>
        <v>-4.6146738403682255</v>
      </c>
      <c r="C79">
        <v>5.6392247704191885</v>
      </c>
      <c r="D79">
        <v>5.3161350719650642</v>
      </c>
      <c r="E79">
        <v>10.088900566314003</v>
      </c>
      <c r="F79">
        <v>6.9585815695934823</v>
      </c>
      <c r="G79">
        <v>10.467682333525309</v>
      </c>
      <c r="H79" t="str">
        <v>Duncan Robinson</v>
      </c>
      <c r="I79">
        <v>-0.38471544715447153</v>
      </c>
      <c r="J79">
        <v>0.50552845528455281</v>
      </c>
      <c r="K79">
        <v>1.7764227642276422</v>
      </c>
      <c r="L79">
        <v>-0.14308943089430892</v>
      </c>
      <c r="M79">
        <v>-0.67804878048780481</v>
      </c>
      <c r="N79">
        <v>-0.55934959349593494</v>
      </c>
      <c r="O79">
        <v>-0.87268292682926829</v>
      </c>
      <c r="P79">
        <v>-0.58536585365853655</v>
      </c>
      <c r="Q79">
        <v>0.62552845528455281</v>
      </c>
      <c r="R79">
        <v>-0.82130081300813007</v>
      </c>
      <c r="S79">
        <v>-0.94130081300812996</v>
      </c>
      <c r="T79">
        <v>0.24357723577235779</v>
      </c>
      <c r="U79">
        <v>-0.31577235772357715</v>
      </c>
      <c r="V79">
        <v>0.2695934959349594</v>
      </c>
      <c r="W79" t="str">
        <v>_______</v>
      </c>
      <c r="X79">
        <v>6.6189578137754945E-2</v>
      </c>
      <c r="Y79" t="str">
        <v xml:space="preserve"> SG, SF</v>
      </c>
    </row>
    <row r="80" spans="1:48" x14ac:dyDescent="0.3">
      <c r="A80">
        <f t="shared" si="1"/>
        <v>3.7478669877999256</v>
      </c>
      <c r="B80">
        <f>GMs!C$9*U80</f>
        <v>-12.764016752594191</v>
      </c>
      <c r="C80">
        <v>2.9441194782685587</v>
      </c>
      <c r="D80">
        <v>4.7014469448402236</v>
      </c>
      <c r="E80">
        <v>-1.2007682429957016</v>
      </c>
      <c r="F80">
        <v>4.4974403853599103</v>
      </c>
      <c r="G80">
        <v>10.151445728198128</v>
      </c>
      <c r="H80" t="str">
        <v>Devonte' Graham</v>
      </c>
      <c r="I80">
        <v>-1.9753658536585363</v>
      </c>
      <c r="J80">
        <v>0.54975609756097554</v>
      </c>
      <c r="K80">
        <v>1.4063414634146341</v>
      </c>
      <c r="L80">
        <v>2.4390243902439046E-2</v>
      </c>
      <c r="M80">
        <v>-1.0751219512195123</v>
      </c>
      <c r="N80">
        <v>1.2082926829268292</v>
      </c>
      <c r="O80">
        <v>-0.18</v>
      </c>
      <c r="P80">
        <v>-1.0712195121951218</v>
      </c>
      <c r="Q80">
        <v>0.23951219512195121</v>
      </c>
      <c r="R80">
        <v>-1.4231707317073168</v>
      </c>
      <c r="S80">
        <v>-1.1129268292682923</v>
      </c>
      <c r="T80">
        <v>-2.0817073170731701</v>
      </c>
      <c r="U80">
        <v>-0.87341463414634113</v>
      </c>
      <c r="V80">
        <v>0.19780487804878061</v>
      </c>
      <c r="W80" t="str">
        <v>_______</v>
      </c>
      <c r="X80">
        <v>-4.7843454811474677</v>
      </c>
      <c r="Y80" t="str">
        <v xml:space="preserve"> PG, SG</v>
      </c>
    </row>
    <row r="81" spans="1:25" x14ac:dyDescent="0.3">
      <c r="A81">
        <f t="shared" si="1"/>
        <v>7.2741630933627528</v>
      </c>
      <c r="B81">
        <f>GMs!C$9*U81</f>
        <v>1.2475302606556755</v>
      </c>
      <c r="C81">
        <v>12.281059290207937</v>
      </c>
      <c r="D81">
        <v>8.2471870320023282</v>
      </c>
      <c r="E81">
        <v>10.045480281393051</v>
      </c>
      <c r="F81">
        <v>8.728995712035303</v>
      </c>
      <c r="G81">
        <v>10.135329479908522</v>
      </c>
      <c r="H81" t="str">
        <v>Jae'Sean Tate</v>
      </c>
      <c r="I81">
        <v>0.84536585365853656</v>
      </c>
      <c r="J81">
        <v>-0.57658536585365849</v>
      </c>
      <c r="K81">
        <v>-0.83756097560975606</v>
      </c>
      <c r="L81">
        <v>-0.33609756097560972</v>
      </c>
      <c r="M81">
        <v>0.14390243902439026</v>
      </c>
      <c r="N81">
        <v>-0.14926829268292682</v>
      </c>
      <c r="O81">
        <v>0.89609756097560977</v>
      </c>
      <c r="P81">
        <v>-0.10878048780487803</v>
      </c>
      <c r="Q81">
        <v>0.20829268292682926</v>
      </c>
      <c r="R81">
        <v>0.66195121951219515</v>
      </c>
      <c r="S81">
        <v>-0.12292682926829257</v>
      </c>
      <c r="T81">
        <v>0.23463414634146351</v>
      </c>
      <c r="U81">
        <v>8.5365853658536689E-2</v>
      </c>
      <c r="V81">
        <v>0.19414634146341472</v>
      </c>
      <c r="W81" t="str">
        <v>_______</v>
      </c>
      <c r="X81">
        <v>1.5653507172302756</v>
      </c>
      <c r="Y81" t="str">
        <v xml:space="preserve"> SF</v>
      </c>
    </row>
    <row r="82" spans="1:25" x14ac:dyDescent="0.3">
      <c r="A82">
        <f t="shared" si="1"/>
        <v>18.919043576279638</v>
      </c>
      <c r="B82">
        <f>GMs!C$9*U82</f>
        <v>47.517833566345743</v>
      </c>
      <c r="C82">
        <v>28.49028096084345</v>
      </c>
      <c r="D82">
        <v>18.016971987612333</v>
      </c>
      <c r="E82">
        <v>27.010969789596651</v>
      </c>
      <c r="F82">
        <v>22.702852291535564</v>
      </c>
      <c r="G82">
        <v>10.095217928609943</v>
      </c>
      <c r="H82" t="str">
        <v>Robert Williams</v>
      </c>
      <c r="I82">
        <v>2.7780487804878051</v>
      </c>
      <c r="J82">
        <v>-1.0302439024390244</v>
      </c>
      <c r="K82">
        <v>-1.8707317073170733</v>
      </c>
      <c r="L82">
        <v>-0.7943089430894309</v>
      </c>
      <c r="M82">
        <v>1.0209756097560976</v>
      </c>
      <c r="N82">
        <v>-0.47739837398373985</v>
      </c>
      <c r="O82">
        <v>-8.7967479674796761E-2</v>
      </c>
      <c r="P82">
        <v>3.0665040650406503</v>
      </c>
      <c r="Q82">
        <v>0.64666666666666672</v>
      </c>
      <c r="R82">
        <v>4.2817886178861793</v>
      </c>
      <c r="S82">
        <v>2.6048780487804879</v>
      </c>
      <c r="T82">
        <v>3.7289430894308944</v>
      </c>
      <c r="U82">
        <v>3.2515447154471548</v>
      </c>
      <c r="V82">
        <v>0.18504065040650419</v>
      </c>
      <c r="W82" t="str">
        <v>_______</v>
      </c>
      <c r="X82">
        <v>22.533939604673922</v>
      </c>
      <c r="Y82" t="str">
        <v xml:space="preserve"> C, PF</v>
      </c>
    </row>
    <row r="83" spans="1:25" x14ac:dyDescent="0.3">
      <c r="A83">
        <f t="shared" si="1"/>
        <v>6.0568688132180686</v>
      </c>
      <c r="B83">
        <f>GMs!C$9*U83</f>
        <v>-3.5893227785150361</v>
      </c>
      <c r="C83">
        <v>10.227784422217992</v>
      </c>
      <c r="D83">
        <v>12.537191852907258</v>
      </c>
      <c r="E83">
        <v>0</v>
      </c>
      <c r="F83">
        <v>7.2682425758616818</v>
      </c>
      <c r="G83">
        <v>9.8581300093272795</v>
      </c>
      <c r="H83" t="str">
        <v>D'Angelo Russell</v>
      </c>
      <c r="I83">
        <v>-0.95756097560975606</v>
      </c>
      <c r="J83">
        <v>-0.44902439024390239</v>
      </c>
      <c r="K83">
        <v>1.225609756097561</v>
      </c>
      <c r="L83">
        <v>0.8139024390243903</v>
      </c>
      <c r="M83">
        <v>-1.0085365853658534</v>
      </c>
      <c r="N83">
        <v>1.5887804878048781</v>
      </c>
      <c r="O83">
        <v>0.23853658536585365</v>
      </c>
      <c r="P83">
        <v>-0.37682926829268293</v>
      </c>
      <c r="Q83">
        <v>-1.3204878048780488</v>
      </c>
      <c r="R83">
        <v>0.20341463414634142</v>
      </c>
      <c r="S83">
        <v>1.0748780487804881</v>
      </c>
      <c r="T83">
        <v>-1.8343902439024389</v>
      </c>
      <c r="U83">
        <v>-0.24560975609756075</v>
      </c>
      <c r="V83">
        <v>0.13121951219512229</v>
      </c>
      <c r="W83" t="str">
        <v>_______</v>
      </c>
      <c r="X83">
        <v>-0.62659477785967521</v>
      </c>
      <c r="Y83" t="str">
        <v xml:space="preserve"> PG, SG</v>
      </c>
    </row>
    <row r="84" spans="1:25" x14ac:dyDescent="0.3">
      <c r="A84">
        <f t="shared" si="1"/>
        <v>14.663148344322055</v>
      </c>
      <c r="B84">
        <f>GMs!C$9*U84</f>
        <v>30.607263852143628</v>
      </c>
      <c r="C84">
        <v>22.920954909334551</v>
      </c>
      <c r="D84">
        <v>19.930046831387891</v>
      </c>
      <c r="E84">
        <v>19.073741706047137</v>
      </c>
      <c r="F84">
        <v>17.595778013186465</v>
      </c>
      <c r="G84">
        <v>9.4810097993504705</v>
      </c>
      <c r="H84" t="str">
        <v>Jusuf Nurkic</v>
      </c>
      <c r="I84">
        <v>1.1541463414634145</v>
      </c>
      <c r="J84">
        <v>-0.9436585365853658</v>
      </c>
      <c r="K84">
        <v>-1.4568292682926829</v>
      </c>
      <c r="L84">
        <v>4.3414634146341502E-2</v>
      </c>
      <c r="M84">
        <v>1.8926829268292684</v>
      </c>
      <c r="N84">
        <v>2.4390243902439046E-4</v>
      </c>
      <c r="O84">
        <v>0.40024390243902441</v>
      </c>
      <c r="P84">
        <v>2.0487804878048776</v>
      </c>
      <c r="Q84">
        <v>-1.0446341463414635</v>
      </c>
      <c r="R84">
        <v>3.0380487804878045</v>
      </c>
      <c r="S84">
        <v>3.1390243902439021</v>
      </c>
      <c r="T84">
        <v>2.0941463414634143</v>
      </c>
      <c r="U84">
        <v>2.0943902439024384</v>
      </c>
      <c r="V84">
        <v>4.5609756097561016E-2</v>
      </c>
      <c r="W84" t="str">
        <v>_______</v>
      </c>
      <c r="X84">
        <v>14.870476025303912</v>
      </c>
      <c r="Y84" t="str">
        <v xml:space="preserve"> C</v>
      </c>
    </row>
    <row r="85" spans="1:25" x14ac:dyDescent="0.3">
      <c r="A85">
        <f t="shared" si="1"/>
        <v>15.03527380038692</v>
      </c>
      <c r="B85">
        <f>GMs!C$9*U85</f>
        <v>32.08588424203505</v>
      </c>
      <c r="C85">
        <v>20.937214704427248</v>
      </c>
      <c r="D85">
        <v>15.613107547309564</v>
      </c>
      <c r="E85">
        <v>23.648858182194971</v>
      </c>
      <c r="F85">
        <v>18.042328560464302</v>
      </c>
      <c r="G85">
        <v>9.3739262829372993</v>
      </c>
      <c r="H85" t="str">
        <v>Isaiah Stewart</v>
      </c>
      <c r="I85">
        <v>1.4258536585365853</v>
      </c>
      <c r="J85">
        <v>-0.39947154471544716</v>
      </c>
      <c r="K85">
        <v>-1.3831707317073172</v>
      </c>
      <c r="L85">
        <v>-0.4395528455284553</v>
      </c>
      <c r="M85">
        <v>1.6126829268292684</v>
      </c>
      <c r="N85">
        <v>-0.84089430894308947</v>
      </c>
      <c r="O85">
        <v>-0.21601626016260164</v>
      </c>
      <c r="P85">
        <v>2.1742682926829269</v>
      </c>
      <c r="Q85">
        <v>0.26186991869918702</v>
      </c>
      <c r="R85">
        <v>2.5950406504065042</v>
      </c>
      <c r="S85">
        <v>1.9336991869918698</v>
      </c>
      <c r="T85">
        <v>3.0364634146341465</v>
      </c>
      <c r="U85">
        <v>2.1955691056910567</v>
      </c>
      <c r="V85">
        <v>2.1300813008129998E-2</v>
      </c>
      <c r="W85" t="str">
        <v>_______</v>
      </c>
      <c r="X85">
        <v>15.540551232535419</v>
      </c>
      <c r="Y85" t="str">
        <v xml:space="preserve"> C, PF</v>
      </c>
    </row>
    <row r="86" spans="1:25" x14ac:dyDescent="0.3">
      <c r="A86">
        <f t="shared" si="1"/>
        <v>11.156587297096134</v>
      </c>
      <c r="B86">
        <f>GMs!C$9*U86</f>
        <v>16.674133026706411</v>
      </c>
      <c r="C86">
        <v>15.559746074094008</v>
      </c>
      <c r="D86">
        <v>9.0054285682567521</v>
      </c>
      <c r="E86">
        <v>19.578206470855985</v>
      </c>
      <c r="F86">
        <v>13.387904756515361</v>
      </c>
      <c r="G86">
        <v>9.2199265770588319</v>
      </c>
      <c r="H86" t="str">
        <v>Derrick Favors</v>
      </c>
      <c r="I86">
        <v>1.937560975609756</v>
      </c>
      <c r="J86">
        <v>-0.25317073170731713</v>
      </c>
      <c r="K86">
        <v>-1.8995121951219514</v>
      </c>
      <c r="L86">
        <v>-0.84341463414634144</v>
      </c>
      <c r="M86">
        <v>1.4609756097560975</v>
      </c>
      <c r="N86">
        <v>-1.0570731707317074</v>
      </c>
      <c r="O86">
        <v>-0.41121951219512193</v>
      </c>
      <c r="P86">
        <v>1.1546341463414636</v>
      </c>
      <c r="Q86">
        <v>1.0521951219512196</v>
      </c>
      <c r="R86">
        <v>1.3941463414634145</v>
      </c>
      <c r="S86">
        <v>8.8780487804878128E-2</v>
      </c>
      <c r="T86">
        <v>2.1980487804878051</v>
      </c>
      <c r="U86">
        <v>1.1409756097560977</v>
      </c>
      <c r="V86">
        <v>-1.3658536585365866E-2</v>
      </c>
      <c r="W86" t="str">
        <v>_______</v>
      </c>
      <c r="X86">
        <v>8.5563161577235043</v>
      </c>
      <c r="Y86" t="str">
        <v>C, PF</v>
      </c>
    </row>
    <row r="87" spans="1:25" x14ac:dyDescent="0.3">
      <c r="A87">
        <f t="shared" si="1"/>
        <v>3.0556448658311344</v>
      </c>
      <c r="B87">
        <f>GMs!C$9*U87</f>
        <v>-15.514523946325511</v>
      </c>
      <c r="C87">
        <v>-1.4249145094525966</v>
      </c>
      <c r="D87">
        <v>5.7243741786581159</v>
      </c>
      <c r="E87">
        <v>6.1317336905638617</v>
      </c>
      <c r="F87">
        <v>3.666773838997361</v>
      </c>
      <c r="G87">
        <v>9.1132011994965456</v>
      </c>
      <c r="H87" t="str">
        <v>Bojan Bogdanovic</v>
      </c>
      <c r="I87">
        <v>-0.71390243902439021</v>
      </c>
      <c r="J87">
        <v>1.3372357723577237</v>
      </c>
      <c r="K87">
        <v>0.84747967479674813</v>
      </c>
      <c r="L87">
        <v>0.51243902439024391</v>
      </c>
      <c r="M87">
        <v>-0.47</v>
      </c>
      <c r="N87">
        <v>-0.49016260162601627</v>
      </c>
      <c r="O87">
        <v>-0.82666666666666666</v>
      </c>
      <c r="P87">
        <v>-1.0237398373983739</v>
      </c>
      <c r="Q87">
        <v>-0.2343089430894309</v>
      </c>
      <c r="R87">
        <v>-2.3988617886178858</v>
      </c>
      <c r="S87">
        <v>-0.82731707317073133</v>
      </c>
      <c r="T87">
        <v>-0.57146341463414574</v>
      </c>
      <c r="U87">
        <v>-1.0616260162601623</v>
      </c>
      <c r="V87">
        <v>-3.78861788617883E-2</v>
      </c>
      <c r="W87" t="str">
        <v>_______</v>
      </c>
      <c r="X87">
        <v>1</v>
      </c>
      <c r="Y87" t="str">
        <v xml:space="preserve"> PF, SF</v>
      </c>
    </row>
    <row r="88" spans="1:25" x14ac:dyDescent="0.3">
      <c r="A88">
        <f t="shared" si="1"/>
        <v>4.6547826231914327</v>
      </c>
      <c r="B88">
        <f>GMs!C$9*U88</f>
        <v>-9.160436485385949</v>
      </c>
      <c r="C88">
        <v>3.4126593284641342</v>
      </c>
      <c r="D88">
        <v>3.4950741780575489</v>
      </c>
      <c r="E88">
        <v>6.8718521835345827</v>
      </c>
      <c r="F88">
        <v>5.5857391478297185</v>
      </c>
      <c r="G88">
        <v>9.060912927268042</v>
      </c>
      <c r="H88" t="str">
        <v>Terance Mann</v>
      </c>
      <c r="I88">
        <v>0.41609756097560974</v>
      </c>
      <c r="J88">
        <v>0.69170731707317068</v>
      </c>
      <c r="K88">
        <v>-0.74</v>
      </c>
      <c r="L88">
        <v>-0.41414634146341461</v>
      </c>
      <c r="M88">
        <v>0.18292682926829268</v>
      </c>
      <c r="N88">
        <v>-0.20780487804878051</v>
      </c>
      <c r="O88">
        <v>-0.80146341463414628</v>
      </c>
      <c r="P88">
        <v>-0.57707317073170727</v>
      </c>
      <c r="Q88">
        <v>0.82292682926829264</v>
      </c>
      <c r="R88">
        <v>-1.3185365853658539</v>
      </c>
      <c r="S88">
        <v>-1.4497560975609756</v>
      </c>
      <c r="T88">
        <v>-0.41902439024390248</v>
      </c>
      <c r="U88">
        <v>-0.62682926829268293</v>
      </c>
      <c r="V88">
        <v>-4.9756097560975765E-2</v>
      </c>
      <c r="W88" t="str">
        <v>_______</v>
      </c>
      <c r="X88">
        <v>-0.19862233253959882</v>
      </c>
      <c r="Y88" t="str">
        <v xml:space="preserve"> SF</v>
      </c>
    </row>
    <row r="89" spans="1:25" x14ac:dyDescent="0.3">
      <c r="A89">
        <f t="shared" si="1"/>
        <v>7.0564794195859566</v>
      </c>
      <c r="B89">
        <f>GMs!C$9*U89</f>
        <v>0.38257594660107103</v>
      </c>
      <c r="C89">
        <v>9.7399496131565506</v>
      </c>
      <c r="D89">
        <v>5.8909310752547075</v>
      </c>
      <c r="E89">
        <v>9.6570660962820121</v>
      </c>
      <c r="F89">
        <v>8.4677753035031476</v>
      </c>
      <c r="G89">
        <v>9.0566152610574804</v>
      </c>
      <c r="H89" t="str">
        <v>Chuma Okeke</v>
      </c>
      <c r="I89">
        <v>-0.47560975609756101</v>
      </c>
      <c r="J89">
        <v>-6.8292682926829273E-2</v>
      </c>
      <c r="K89">
        <v>-0.45609756097560977</v>
      </c>
      <c r="L89">
        <v>-0.67170731707317077</v>
      </c>
      <c r="M89">
        <v>-0.14845528455284554</v>
      </c>
      <c r="N89">
        <v>-0.12845528455284555</v>
      </c>
      <c r="O89">
        <v>1.0908943089430894</v>
      </c>
      <c r="P89">
        <v>7.6910569105691051E-2</v>
      </c>
      <c r="Q89">
        <v>0.8069918699186992</v>
      </c>
      <c r="R89">
        <v>9.4471544715446998E-2</v>
      </c>
      <c r="S89">
        <v>-0.78081300813008148</v>
      </c>
      <c r="T89">
        <v>0.15463414634146311</v>
      </c>
      <c r="U89">
        <v>2.6178861788617724E-2</v>
      </c>
      <c r="V89">
        <v>-5.0731707317073327E-2</v>
      </c>
      <c r="W89" t="str">
        <v>_______</v>
      </c>
      <c r="X89">
        <v>1.1733742199506165</v>
      </c>
      <c r="Y89" t="str">
        <v>PF</v>
      </c>
    </row>
    <row r="90" spans="1:25" x14ac:dyDescent="0.3">
      <c r="A90">
        <f t="shared" si="1"/>
        <v>7.3572895512060894</v>
      </c>
      <c r="B90">
        <f>GMs!C$9*U90</f>
        <v>1.5778287487149851</v>
      </c>
      <c r="C90">
        <v>9.2430134084036659</v>
      </c>
      <c r="D90">
        <v>6.3515831913662666</v>
      </c>
      <c r="E90">
        <v>12.428069733964408</v>
      </c>
      <c r="F90">
        <v>8.8287474614473069</v>
      </c>
      <c r="G90">
        <v>8.7443181830899803</v>
      </c>
      <c r="H90" t="str">
        <v>Danny Green</v>
      </c>
      <c r="I90">
        <v>-0.63975609756097573</v>
      </c>
      <c r="J90">
        <v>0.12447154471544718</v>
      </c>
      <c r="K90">
        <v>0.6878861788617886</v>
      </c>
      <c r="L90">
        <v>-0.69707317073170727</v>
      </c>
      <c r="M90">
        <v>-0.55902439024390249</v>
      </c>
      <c r="N90">
        <v>-0.61739837398373987</v>
      </c>
      <c r="O90">
        <v>0.81910569105691056</v>
      </c>
      <c r="P90">
        <v>0.2295934959349594</v>
      </c>
      <c r="Q90">
        <v>0.76016260162601623</v>
      </c>
      <c r="R90">
        <v>-1.6504065040650495E-2</v>
      </c>
      <c r="S90">
        <v>-0.65219512195121954</v>
      </c>
      <c r="T90">
        <v>0.72536585365853679</v>
      </c>
      <c r="U90">
        <v>0.1079674796747967</v>
      </c>
      <c r="V90">
        <v>-0.12162601626016267</v>
      </c>
      <c r="W90" t="str">
        <v>_______</v>
      </c>
      <c r="X90">
        <v>1.7150340499826711</v>
      </c>
      <c r="Y90" t="str">
        <v xml:space="preserve"> SG, SF</v>
      </c>
    </row>
    <row r="91" spans="1:25" x14ac:dyDescent="0.3">
      <c r="A91">
        <f t="shared" si="1"/>
        <v>23.995139793360497</v>
      </c>
      <c r="B91">
        <f>GMs!C$9*U91</f>
        <v>67.687427571003582</v>
      </c>
      <c r="C91">
        <v>45.963504465106809</v>
      </c>
      <c r="D91">
        <v>25.683248165226189</v>
      </c>
      <c r="E91">
        <v>35.339769897160537</v>
      </c>
      <c r="F91">
        <v>28.794167752032596</v>
      </c>
      <c r="G91">
        <v>8.6741229683174677</v>
      </c>
      <c r="H91" t="str">
        <v>Rudy Gobert</v>
      </c>
      <c r="I91">
        <v>3.4697560975609756</v>
      </c>
      <c r="J91">
        <v>-3.5521951219512196</v>
      </c>
      <c r="K91">
        <v>-1.8131707317073171</v>
      </c>
      <c r="L91">
        <v>7.3658536585365864E-2</v>
      </c>
      <c r="M91">
        <v>3.4707317073170731</v>
      </c>
      <c r="N91">
        <v>-0.81268292682926824</v>
      </c>
      <c r="O91">
        <v>-0.86</v>
      </c>
      <c r="P91">
        <v>4.7692682926829271</v>
      </c>
      <c r="Q91">
        <v>-0.11365853658536584</v>
      </c>
      <c r="R91">
        <v>8.18390243902439</v>
      </c>
      <c r="S91">
        <v>4.7453658536585372</v>
      </c>
      <c r="T91">
        <v>5.444390243902439</v>
      </c>
      <c r="U91">
        <v>4.6317073170731717</v>
      </c>
      <c r="V91">
        <v>-0.13756097560975611</v>
      </c>
      <c r="W91" t="str">
        <v>_______</v>
      </c>
      <c r="X91">
        <v>31.674314629151208</v>
      </c>
      <c r="Y91" t="str">
        <v xml:space="preserve"> C</v>
      </c>
    </row>
    <row r="92" spans="1:25" x14ac:dyDescent="0.3">
      <c r="A92">
        <f t="shared" si="1"/>
        <v>10.674872464054355</v>
      </c>
      <c r="B92">
        <f>GMs!C$9*U92</f>
        <v>14.760065169643278</v>
      </c>
      <c r="C92">
        <v>25.178465096640522</v>
      </c>
      <c r="D92">
        <v>13.18449251922584</v>
      </c>
      <c r="E92">
        <v>17.226405947592209</v>
      </c>
      <c r="F92">
        <v>12.809846956865226</v>
      </c>
      <c r="G92">
        <v>8.5172581516319585</v>
      </c>
      <c r="H92" t="str">
        <v>Christian Wood</v>
      </c>
      <c r="I92">
        <v>1.4585365853658536</v>
      </c>
      <c r="J92">
        <v>-2.5321951219512195</v>
      </c>
      <c r="K92">
        <v>-1.4634146341463428E-3</v>
      </c>
      <c r="L92">
        <v>0.82341463414634153</v>
      </c>
      <c r="M92">
        <v>1.5597560975609757</v>
      </c>
      <c r="N92">
        <v>-0.70365853658536581</v>
      </c>
      <c r="O92">
        <v>-0.53195121951219515</v>
      </c>
      <c r="P92">
        <v>1.1831707317073172</v>
      </c>
      <c r="Q92">
        <v>-0.24560975609756097</v>
      </c>
      <c r="R92">
        <v>3.5421951219512198</v>
      </c>
      <c r="S92">
        <v>1.2556097560975612</v>
      </c>
      <c r="T92">
        <v>1.713658536585366</v>
      </c>
      <c r="U92">
        <v>1.0100000000000002</v>
      </c>
      <c r="V92">
        <v>-0.173170731707317</v>
      </c>
      <c r="W92" t="str">
        <v>_______</v>
      </c>
      <c r="X92">
        <v>7.6889066287159116</v>
      </c>
      <c r="Y92" t="str">
        <v xml:space="preserve"> C, PF</v>
      </c>
    </row>
    <row r="93" spans="1:25" x14ac:dyDescent="0.3">
      <c r="A93">
        <f t="shared" si="1"/>
        <v>4.4227461797150678</v>
      </c>
      <c r="B93">
        <f>GMs!C$9*U93</f>
        <v>-10.082420754213384</v>
      </c>
      <c r="C93">
        <v>6.4066544551218119</v>
      </c>
      <c r="D93">
        <v>2.494859248321009</v>
      </c>
      <c r="E93">
        <v>8.8374095359333698</v>
      </c>
      <c r="F93">
        <v>5.3072954156580812</v>
      </c>
      <c r="G93">
        <v>8.2183912805724653</v>
      </c>
      <c r="H93" t="str">
        <v>Dorian Finney-Smith</v>
      </c>
      <c r="I93">
        <v>0.25028455284552847</v>
      </c>
      <c r="J93">
        <v>-0.04</v>
      </c>
      <c r="K93">
        <v>0.15186991869918701</v>
      </c>
      <c r="L93">
        <v>-0.72130081300813009</v>
      </c>
      <c r="M93">
        <v>-2.9227642276422772E-2</v>
      </c>
      <c r="N93">
        <v>-0.67573170731707322</v>
      </c>
      <c r="O93">
        <v>-0.21601626016260164</v>
      </c>
      <c r="P93">
        <v>-0.44890243902439025</v>
      </c>
      <c r="Q93">
        <v>1.0391056910569105</v>
      </c>
      <c r="R93">
        <v>-0.64991869918699208</v>
      </c>
      <c r="S93">
        <v>-1.7290243902439026</v>
      </c>
      <c r="T93">
        <v>-1.418699186991873E-2</v>
      </c>
      <c r="U93">
        <v>-0.68991869918699211</v>
      </c>
      <c r="V93">
        <v>-0.2410162601626018</v>
      </c>
      <c r="W93" t="str">
        <v>_______</v>
      </c>
      <c r="X93">
        <v>-0.11499751864148755</v>
      </c>
      <c r="Y93" t="str">
        <v xml:space="preserve"> SF, PF</v>
      </c>
    </row>
    <row r="94" spans="1:25" x14ac:dyDescent="0.3">
      <c r="A94">
        <f t="shared" si="1"/>
        <v>2.7022079119792504</v>
      </c>
      <c r="B94">
        <f>GMs!C$9*U94</f>
        <v>-16.918886582606472</v>
      </c>
      <c r="C94">
        <v>-5.1504798217886085</v>
      </c>
      <c r="D94">
        <v>0.41464514117753609</v>
      </c>
      <c r="E94">
        <v>7.428816020111487</v>
      </c>
      <c r="F94">
        <v>3.2426494943751005</v>
      </c>
      <c r="G94">
        <v>8.2096168787259014</v>
      </c>
      <c r="H94" t="str">
        <v>Danilo Gallinari</v>
      </c>
      <c r="I94">
        <v>-0.46609756097560978</v>
      </c>
      <c r="J94">
        <v>2.0731300813008127</v>
      </c>
      <c r="K94">
        <v>-2.6016260162601279E-3</v>
      </c>
      <c r="L94">
        <v>-0.39126016260162594</v>
      </c>
      <c r="M94">
        <v>-0.63707317073170722</v>
      </c>
      <c r="N94">
        <v>-0.85341463414634144</v>
      </c>
      <c r="O94">
        <v>-1.1178048780487804</v>
      </c>
      <c r="P94">
        <v>-0.91471544715447151</v>
      </c>
      <c r="Q94">
        <v>1.1521138211382114</v>
      </c>
      <c r="R94">
        <v>-3.2308536585365855</v>
      </c>
      <c r="S94">
        <v>-2.3098373983739835</v>
      </c>
      <c r="T94">
        <v>-0.30430894308943079</v>
      </c>
      <c r="U94">
        <v>-1.1577235772357721</v>
      </c>
      <c r="V94">
        <v>-0.24300813008130073</v>
      </c>
      <c r="W94" t="str">
        <v>_______</v>
      </c>
      <c r="X94">
        <v>-6.6672325841515363</v>
      </c>
      <c r="Y94" t="str">
        <v xml:space="preserve"> PF, SF</v>
      </c>
    </row>
    <row r="95" spans="1:25" x14ac:dyDescent="0.3">
      <c r="A95">
        <f t="shared" si="1"/>
        <v>3.3199750411315261</v>
      </c>
      <c r="B95">
        <f>GMs!C$9*U95</f>
        <v>-14.464222279259216</v>
      </c>
      <c r="C95">
        <v>2.5187202436504297</v>
      </c>
      <c r="D95">
        <v>3.6863816624351049</v>
      </c>
      <c r="E95">
        <v>0.69038253024309049</v>
      </c>
      <c r="F95">
        <v>3.9839700493578314</v>
      </c>
      <c r="G95">
        <v>8.2024541017082981</v>
      </c>
      <c r="H95" t="str">
        <v>Facundo Campazzo</v>
      </c>
      <c r="I95">
        <v>-0.67451219512195115</v>
      </c>
      <c r="J95">
        <v>0.52841463414634149</v>
      </c>
      <c r="K95">
        <v>-0.35109756097560973</v>
      </c>
      <c r="L95">
        <v>-1.0392682926829269</v>
      </c>
      <c r="M95">
        <v>-1.151951219512195</v>
      </c>
      <c r="N95">
        <v>0.70243902439024386</v>
      </c>
      <c r="O95">
        <v>1.3347560975609756</v>
      </c>
      <c r="P95">
        <v>-0.74512195121951219</v>
      </c>
      <c r="Q95">
        <v>0.40658536585365856</v>
      </c>
      <c r="R95">
        <v>-1.5181707317073168</v>
      </c>
      <c r="S95">
        <v>-1.3963414634146343</v>
      </c>
      <c r="T95">
        <v>-1.6921951219512197</v>
      </c>
      <c r="U95">
        <v>-0.98975609756097571</v>
      </c>
      <c r="V95">
        <v>-0.24463414634146352</v>
      </c>
      <c r="W95" t="str">
        <v>_______</v>
      </c>
      <c r="X95">
        <v>-1.0162871795433546</v>
      </c>
      <c r="Y95" t="str">
        <v xml:space="preserve"> PG</v>
      </c>
    </row>
    <row r="96" spans="1:25" x14ac:dyDescent="0.3">
      <c r="A96">
        <f t="shared" si="1"/>
        <v>3.7451758434812543</v>
      </c>
      <c r="B96">
        <f>GMs!C$9*U96</f>
        <v>-12.774709869114103</v>
      </c>
      <c r="C96">
        <v>6.7033599546629121</v>
      </c>
      <c r="D96">
        <v>10.828964520942362</v>
      </c>
      <c r="E96">
        <v>-1.5548409300328976</v>
      </c>
      <c r="F96">
        <v>4.4942110121775052</v>
      </c>
      <c r="G96">
        <v>8.1600146478789988</v>
      </c>
      <c r="H96" t="str">
        <v>Jalen Suggs</v>
      </c>
      <c r="I96">
        <v>-0.53963414634146334</v>
      </c>
      <c r="J96">
        <v>-0.29048780487804876</v>
      </c>
      <c r="K96">
        <v>-0.37036585365853658</v>
      </c>
      <c r="L96">
        <v>0.16500000000000004</v>
      </c>
      <c r="M96">
        <v>-0.3812195121951219</v>
      </c>
      <c r="N96">
        <v>1.2804878048780486</v>
      </c>
      <c r="O96">
        <v>1.3540243902439024</v>
      </c>
      <c r="P96">
        <v>-0.6198780487804878</v>
      </c>
      <c r="Q96">
        <v>-1.4720731707317074</v>
      </c>
      <c r="R96">
        <v>-0.58365853658536593</v>
      </c>
      <c r="S96">
        <v>0.59792682926829266</v>
      </c>
      <c r="T96">
        <v>-2.1546341463414631</v>
      </c>
      <c r="U96">
        <v>-0.87414634146341474</v>
      </c>
      <c r="V96">
        <v>-0.25426829268292694</v>
      </c>
      <c r="W96" t="str">
        <v>_______</v>
      </c>
      <c r="X96">
        <v>3</v>
      </c>
      <c r="Y96" t="str">
        <v xml:space="preserve"> PG, SG</v>
      </c>
    </row>
    <row r="97" spans="1:25" x14ac:dyDescent="0.3">
      <c r="A97">
        <f t="shared" si="1"/>
        <v>11.093494913625113</v>
      </c>
      <c r="B97">
        <f>GMs!C$9*U97</f>
        <v>16.423438850517506</v>
      </c>
      <c r="C97">
        <v>15.568119358130135</v>
      </c>
      <c r="D97">
        <v>14.182669165262768</v>
      </c>
      <c r="E97">
        <v>15.387359516258552</v>
      </c>
      <c r="F97">
        <v>13.312193896350136</v>
      </c>
      <c r="G97">
        <v>8.1476588575236324</v>
      </c>
      <c r="H97" t="str">
        <v>PJ Washington</v>
      </c>
      <c r="I97">
        <v>-0.28178861788617882</v>
      </c>
      <c r="J97">
        <v>-0.27219512195121953</v>
      </c>
      <c r="K97">
        <v>3.9674796747967506E-2</v>
      </c>
      <c r="L97">
        <v>-0.15528455284552842</v>
      </c>
      <c r="M97">
        <v>0.57292682926829275</v>
      </c>
      <c r="N97">
        <v>-0.21105691056910569</v>
      </c>
      <c r="O97">
        <v>0.46113821138211386</v>
      </c>
      <c r="P97">
        <v>1.3808943089430894</v>
      </c>
      <c r="Q97">
        <v>-0.41048780487804892</v>
      </c>
      <c r="R97">
        <v>1.3960162601626016</v>
      </c>
      <c r="S97">
        <v>1.534308943089431</v>
      </c>
      <c r="T97">
        <v>1.3348780487804879</v>
      </c>
      <c r="U97">
        <v>1.1238211382113821</v>
      </c>
      <c r="V97">
        <v>-0.25707317073170732</v>
      </c>
      <c r="W97" t="str">
        <v>_______</v>
      </c>
      <c r="X97">
        <v>8.4427075850229425</v>
      </c>
      <c r="Y97" t="str">
        <v xml:space="preserve"> PF</v>
      </c>
    </row>
    <row r="98" spans="1:25" x14ac:dyDescent="0.3">
      <c r="A98">
        <f t="shared" si="1"/>
        <v>4.0977157492269169</v>
      </c>
      <c r="B98">
        <f>GMs!C$9*U98</f>
        <v>-11.373911605006439</v>
      </c>
      <c r="C98">
        <v>7.6721125120602984</v>
      </c>
      <c r="D98">
        <v>12.503123396785226</v>
      </c>
      <c r="E98">
        <v>-3.4175711531416182</v>
      </c>
      <c r="F98">
        <v>4.9172588990723005</v>
      </c>
      <c r="G98">
        <v>7.9306267138902582</v>
      </c>
      <c r="H98" t="str">
        <v>Kevin Porter Jr.</v>
      </c>
      <c r="I98">
        <v>-0.72926829268292681</v>
      </c>
      <c r="J98">
        <v>-0.41097560975609754</v>
      </c>
      <c r="K98">
        <v>0.30292682926829267</v>
      </c>
      <c r="L98">
        <v>0.50951219512195123</v>
      </c>
      <c r="M98">
        <v>-0.48536585365853652</v>
      </c>
      <c r="N98">
        <v>1.76</v>
      </c>
      <c r="O98">
        <v>0.59048780487804875</v>
      </c>
      <c r="P98">
        <v>-0.4719512195121951</v>
      </c>
      <c r="Q98">
        <v>-1.8436585365853657</v>
      </c>
      <c r="R98">
        <v>-0.36731707317073115</v>
      </c>
      <c r="S98">
        <v>1.0653658536585369</v>
      </c>
      <c r="T98">
        <v>-2.5382926829268291</v>
      </c>
      <c r="U98">
        <v>-0.77829268292682885</v>
      </c>
      <c r="V98">
        <v>-0.30634146341463375</v>
      </c>
      <c r="W98" t="str">
        <v>_______</v>
      </c>
      <c r="X98">
        <v>-4.1543832533765901</v>
      </c>
      <c r="Y98" t="str">
        <v xml:space="preserve"> SG, PG</v>
      </c>
    </row>
    <row r="99" spans="1:25" x14ac:dyDescent="0.3">
      <c r="A99">
        <f t="shared" si="1"/>
        <v>18.434338582883782</v>
      </c>
      <c r="B99">
        <f>GMs!C$9*U99</f>
        <v>45.591884468704947</v>
      </c>
      <c r="C99">
        <v>30.090124295485619</v>
      </c>
      <c r="D99">
        <v>18.992290737875081</v>
      </c>
      <c r="E99">
        <v>25.625665335686914</v>
      </c>
      <c r="F99">
        <v>22.121206299460539</v>
      </c>
      <c r="G99">
        <v>7.8797709970652772</v>
      </c>
      <c r="H99" t="str">
        <v>Jakob Poeltl</v>
      </c>
      <c r="I99">
        <v>2.1409756097560981</v>
      </c>
      <c r="J99">
        <v>-1.5193089430894309</v>
      </c>
      <c r="K99">
        <v>-1.8059756097560977</v>
      </c>
      <c r="L99">
        <v>-0.59439024390243911</v>
      </c>
      <c r="M99">
        <v>1.7780487804878049</v>
      </c>
      <c r="N99">
        <v>-0.32386178861788617</v>
      </c>
      <c r="O99">
        <v>-0.23593495934959352</v>
      </c>
      <c r="P99">
        <v>3.4376422764227645</v>
      </c>
      <c r="Q99">
        <v>0.24256097560975612</v>
      </c>
      <c r="R99">
        <v>4.6390650406504079</v>
      </c>
      <c r="S99">
        <v>2.8771951219512202</v>
      </c>
      <c r="T99">
        <v>3.4436178861788624</v>
      </c>
      <c r="U99">
        <v>3.1197560975609764</v>
      </c>
      <c r="V99">
        <v>-0.31788617886178827</v>
      </c>
      <c r="W99" t="str">
        <v>_______</v>
      </c>
      <c r="X99">
        <v>21.661145783121281</v>
      </c>
      <c r="Y99" t="str">
        <v xml:space="preserve"> C</v>
      </c>
    </row>
    <row r="100" spans="1:25" x14ac:dyDescent="0.3">
      <c r="A100">
        <f t="shared" si="1"/>
        <v>1.7187441715233731</v>
      </c>
      <c r="B100">
        <f>GMs!C$9*U100</f>
        <v>-20.826626608603156</v>
      </c>
      <c r="C100">
        <v>0.89958195014240305</v>
      </c>
      <c r="D100">
        <v>1.1923959642710709</v>
      </c>
      <c r="E100">
        <v>2.6324534557982737</v>
      </c>
      <c r="F100">
        <v>2.0624930058280477</v>
      </c>
      <c r="G100">
        <v>7.7211154861253632</v>
      </c>
      <c r="H100" t="str">
        <v>Seth Curry</v>
      </c>
      <c r="I100">
        <v>7.926829268292683E-2</v>
      </c>
      <c r="J100">
        <v>0.45463414634146337</v>
      </c>
      <c r="K100">
        <v>0.43609756097560975</v>
      </c>
      <c r="L100">
        <v>-0.27999999999999997</v>
      </c>
      <c r="M100">
        <v>-1.1797560975609755</v>
      </c>
      <c r="N100">
        <v>-0.13292682926829266</v>
      </c>
      <c r="O100">
        <v>-0.39878048780487807</v>
      </c>
      <c r="P100">
        <v>-1.0712195121951218</v>
      </c>
      <c r="Q100">
        <v>0.66756097560975602</v>
      </c>
      <c r="R100">
        <v>-1.8797560975609751</v>
      </c>
      <c r="S100">
        <v>-2.0926829268292684</v>
      </c>
      <c r="T100">
        <v>-1.2921951219512193</v>
      </c>
      <c r="U100">
        <v>-1.4251219512195124</v>
      </c>
      <c r="V100">
        <v>-0.35390243902439034</v>
      </c>
      <c r="W100" t="str">
        <v>_______</v>
      </c>
      <c r="X100">
        <v>-2.1219930521961636</v>
      </c>
      <c r="Y100" t="str">
        <v xml:space="preserve"> SG, PG</v>
      </c>
    </row>
    <row r="101" spans="1:25" x14ac:dyDescent="0.3">
      <c r="A101">
        <f t="shared" si="1"/>
        <v>12.784131577820165</v>
      </c>
      <c r="B101">
        <f>GMs!C$9*U101</f>
        <v>23.141092273133875</v>
      </c>
      <c r="C101">
        <v>13.845953265394954</v>
      </c>
      <c r="D101">
        <v>11.228759309451323</v>
      </c>
      <c r="E101">
        <v>22.139411186397616</v>
      </c>
      <c r="F101">
        <v>15.340957893384198</v>
      </c>
      <c r="G101">
        <v>7.2768442416085257</v>
      </c>
      <c r="H101" t="str">
        <v>Brook Lopez</v>
      </c>
      <c r="I101">
        <v>0.83321138211382118</v>
      </c>
      <c r="J101">
        <v>0.57207317073170738</v>
      </c>
      <c r="K101">
        <v>-0.36304878048780487</v>
      </c>
      <c r="L101">
        <v>-0.27439024390243905</v>
      </c>
      <c r="M101">
        <v>-7.7804878048780488E-2</v>
      </c>
      <c r="N101">
        <v>-1.1420731707317073</v>
      </c>
      <c r="O101">
        <v>-0.87666666666666671</v>
      </c>
      <c r="P101">
        <v>2.0382520325203255</v>
      </c>
      <c r="Q101">
        <v>0.87394308943089438</v>
      </c>
      <c r="R101">
        <v>1.0114227642276423</v>
      </c>
      <c r="S101">
        <v>0.70955284552845566</v>
      </c>
      <c r="T101">
        <v>2.7255691056910574</v>
      </c>
      <c r="U101">
        <v>1.58349593495935</v>
      </c>
      <c r="V101">
        <v>-0.45475609756097546</v>
      </c>
      <c r="W101" t="str">
        <v>_______</v>
      </c>
      <c r="X101">
        <v>11.48698658999435</v>
      </c>
      <c r="Y101" t="str">
        <v xml:space="preserve"> C</v>
      </c>
    </row>
    <row r="102" spans="1:25" x14ac:dyDescent="0.3">
      <c r="A102">
        <f t="shared" si="1"/>
        <v>5.1487571136849333</v>
      </c>
      <c r="B102">
        <f>GMs!C$9*U102</f>
        <v>-7.1976555419543393</v>
      </c>
      <c r="C102">
        <v>22.197940035606177</v>
      </c>
      <c r="D102">
        <v>12.173503804219942</v>
      </c>
      <c r="E102">
        <v>-3.255337179482432</v>
      </c>
      <c r="F102">
        <v>6.1785085364219192</v>
      </c>
      <c r="G102">
        <v>7.1455863527609518</v>
      </c>
      <c r="H102" t="str">
        <v>Ben Simmons</v>
      </c>
      <c r="I102">
        <v>1.8349593495934959</v>
      </c>
      <c r="J102">
        <v>-3.3691056910569106</v>
      </c>
      <c r="K102">
        <v>-1.7669918699186991</v>
      </c>
      <c r="L102">
        <v>-7.7560975609756083E-2</v>
      </c>
      <c r="M102">
        <v>0.70032520325203262</v>
      </c>
      <c r="N102">
        <v>2.0123577235772361</v>
      </c>
      <c r="O102">
        <v>1.6473170731707318</v>
      </c>
      <c r="P102">
        <v>-7.9674796747967458E-3</v>
      </c>
      <c r="Q102">
        <v>-1.4658536585365853</v>
      </c>
      <c r="R102">
        <v>2.8765853658536593</v>
      </c>
      <c r="S102">
        <v>0.97333333333333438</v>
      </c>
      <c r="T102">
        <v>-2.5048780487804869</v>
      </c>
      <c r="U102">
        <v>-0.49252032520325095</v>
      </c>
      <c r="V102">
        <v>-0.48455284552845423</v>
      </c>
      <c r="W102" t="str">
        <v>_______</v>
      </c>
      <c r="X102">
        <v>-2.2618044237914265</v>
      </c>
      <c r="Y102" t="str">
        <v xml:space="preserve"> PG</v>
      </c>
    </row>
    <row r="103" spans="1:25" x14ac:dyDescent="0.3">
      <c r="A103">
        <f t="shared" si="1"/>
        <v>13.886603700368301</v>
      </c>
      <c r="B103">
        <f>GMs!C$9*U103</f>
        <v>27.521705674121939</v>
      </c>
      <c r="C103">
        <v>17.757187049836435</v>
      </c>
      <c r="D103">
        <v>11.48631101406616</v>
      </c>
      <c r="E103">
        <v>22.957883557157501</v>
      </c>
      <c r="F103">
        <v>16.66392444044196</v>
      </c>
      <c r="G103">
        <v>7.1133538561817344</v>
      </c>
      <c r="H103" t="str">
        <v>Chris Boucher</v>
      </c>
      <c r="I103">
        <v>0.8931707317073172</v>
      </c>
      <c r="J103">
        <v>-1.6260162601626016E-3</v>
      </c>
      <c r="K103">
        <v>-0.43170731707317067</v>
      </c>
      <c r="L103">
        <v>-0.2946341463414634</v>
      </c>
      <c r="M103">
        <v>0.36097560975609766</v>
      </c>
      <c r="N103">
        <v>-1.0108943089430895</v>
      </c>
      <c r="O103">
        <v>-1.1089430894308943</v>
      </c>
      <c r="P103">
        <v>2.3751219512195121</v>
      </c>
      <c r="Q103">
        <v>1.1017886178861789</v>
      </c>
      <c r="R103">
        <v>1.8848780487804877</v>
      </c>
      <c r="S103">
        <v>0.78146341463414659</v>
      </c>
      <c r="T103">
        <v>2.894146341463415</v>
      </c>
      <c r="U103">
        <v>1.8832520325203255</v>
      </c>
      <c r="V103">
        <v>-0.49186991869918661</v>
      </c>
      <c r="W103" t="str">
        <v>_______</v>
      </c>
      <c r="X103">
        <v>13.472175251354372</v>
      </c>
      <c r="Y103" t="str">
        <v xml:space="preserve"> C, PF</v>
      </c>
    </row>
    <row r="104" spans="1:25" x14ac:dyDescent="0.3">
      <c r="A104">
        <f t="shared" si="1"/>
        <v>3.0590835502383222</v>
      </c>
      <c r="B104">
        <f>GMs!C$9*U104</f>
        <v>-15.50086051966119</v>
      </c>
      <c r="C104">
        <v>3.1347027040474122</v>
      </c>
      <c r="D104">
        <v>10.354626785704863</v>
      </c>
      <c r="E104">
        <v>-5.6572683953367608</v>
      </c>
      <c r="F104">
        <v>3.6709002602859866</v>
      </c>
      <c r="G104">
        <v>7.0995655104228472</v>
      </c>
      <c r="H104" t="str">
        <v>Spencer Dinwiddie</v>
      </c>
      <c r="I104">
        <v>-0.88605691056910563</v>
      </c>
      <c r="J104">
        <v>0.3199186991869919</v>
      </c>
      <c r="K104">
        <v>0.1917886178861789</v>
      </c>
      <c r="L104">
        <v>0.41369918699187003</v>
      </c>
      <c r="M104">
        <v>-0.58605691056910558</v>
      </c>
      <c r="N104">
        <v>1.9389024390243903</v>
      </c>
      <c r="O104">
        <v>-0.36101626016260163</v>
      </c>
      <c r="P104">
        <v>-0.56569105691056909</v>
      </c>
      <c r="Q104">
        <v>-1.5261788617886181</v>
      </c>
      <c r="R104">
        <v>-1.3806097560975608</v>
      </c>
      <c r="S104">
        <v>0.46548780487804908</v>
      </c>
      <c r="T104">
        <v>-2.9995934959349593</v>
      </c>
      <c r="U104">
        <v>-1.060691056910569</v>
      </c>
      <c r="V104">
        <v>-0.49499999999999988</v>
      </c>
      <c r="W104" t="str">
        <v>_______</v>
      </c>
      <c r="X104">
        <v>0.40626382132340744</v>
      </c>
      <c r="Y104" t="str">
        <v xml:space="preserve"> SG, PG</v>
      </c>
    </row>
    <row r="105" spans="1:25" x14ac:dyDescent="0.3">
      <c r="A105">
        <f t="shared" si="1"/>
        <v>2.9219846980038975</v>
      </c>
      <c r="B105">
        <f>GMs!C$9*U105</f>
        <v>-16.045615400147504</v>
      </c>
      <c r="C105">
        <v>5.6670750412350088</v>
      </c>
      <c r="D105">
        <v>6.1484827798695463</v>
      </c>
      <c r="E105">
        <v>3.0354726458372636</v>
      </c>
      <c r="F105">
        <v>3.5063816376046768</v>
      </c>
      <c r="G105">
        <v>7.0200586855274505</v>
      </c>
      <c r="H105" t="str">
        <v>RJ Barrett</v>
      </c>
      <c r="I105">
        <v>-0.48808943089430895</v>
      </c>
      <c r="J105">
        <v>-0.28288617886178863</v>
      </c>
      <c r="K105">
        <v>7.4146341463414617E-2</v>
      </c>
      <c r="L105">
        <v>0.70686991869918703</v>
      </c>
      <c r="M105">
        <v>0.3010975609756098</v>
      </c>
      <c r="N105">
        <v>0.11121951219512197</v>
      </c>
      <c r="O105">
        <v>-0.54634146341463419</v>
      </c>
      <c r="P105">
        <v>-0.58491869918699191</v>
      </c>
      <c r="Q105">
        <v>-0.38906504065040648</v>
      </c>
      <c r="R105">
        <v>-0.81508130081300822</v>
      </c>
      <c r="S105">
        <v>-0.70890243902439032</v>
      </c>
      <c r="T105">
        <v>-1.209186991869919</v>
      </c>
      <c r="U105">
        <v>-1.0979674796747969</v>
      </c>
      <c r="V105">
        <v>-0.51304878048780489</v>
      </c>
      <c r="W105" t="str">
        <v>_______</v>
      </c>
      <c r="X105">
        <v>4</v>
      </c>
      <c r="Y105" t="str">
        <v xml:space="preserve"> SF, SG</v>
      </c>
    </row>
    <row r="106" spans="1:25" x14ac:dyDescent="0.3">
      <c r="A106">
        <f t="shared" si="1"/>
        <v>1.6640242370437675</v>
      </c>
      <c r="B106">
        <f>GMs!C$9*U106</f>
        <v>-21.044053311174569</v>
      </c>
      <c r="C106">
        <v>-1.934228612345849</v>
      </c>
      <c r="D106">
        <v>7.0099488263398673</v>
      </c>
      <c r="E106">
        <v>-4.1533476176202475</v>
      </c>
      <c r="F106">
        <v>1.9968290844525209</v>
      </c>
      <c r="G106">
        <v>6.7838661133719862</v>
      </c>
      <c r="H106" t="str">
        <v>Dennis Schroder</v>
      </c>
      <c r="I106">
        <v>-0.64943089430894319</v>
      </c>
      <c r="J106">
        <v>1.0726016260162603</v>
      </c>
      <c r="K106">
        <v>-0.67626016260162602</v>
      </c>
      <c r="L106">
        <v>-4.8780487804872541E-4</v>
      </c>
      <c r="M106">
        <v>-0.81056910569105689</v>
      </c>
      <c r="N106">
        <v>1.2498373983739837</v>
      </c>
      <c r="O106">
        <v>0.21926829268292689</v>
      </c>
      <c r="P106">
        <v>-0.87333333333333329</v>
      </c>
      <c r="Q106">
        <v>-0.97162601626016265</v>
      </c>
      <c r="R106">
        <v>-2.5126016260162602</v>
      </c>
      <c r="S106">
        <v>-0.46837398373983719</v>
      </c>
      <c r="T106">
        <v>-2.6898373983739834</v>
      </c>
      <c r="U106">
        <v>-1.44</v>
      </c>
      <c r="V106">
        <v>-0.56666666666666654</v>
      </c>
      <c r="W106" t="str">
        <v>_______</v>
      </c>
      <c r="X106">
        <v>1</v>
      </c>
      <c r="Y106" t="str">
        <v xml:space="preserve"> PG</v>
      </c>
    </row>
    <row r="107" spans="1:25" x14ac:dyDescent="0.3">
      <c r="A107">
        <f t="shared" si="1"/>
        <v>12.303313792884607</v>
      </c>
      <c r="B107">
        <f>GMs!C$9*U107</f>
        <v>21.230588788244038</v>
      </c>
      <c r="C107">
        <v>23.626131047507691</v>
      </c>
      <c r="D107">
        <v>14.113367519476075</v>
      </c>
      <c r="E107">
        <v>18.722432128050368</v>
      </c>
      <c r="F107">
        <v>14.763976551461528</v>
      </c>
      <c r="G107">
        <v>6.7838661133719844</v>
      </c>
      <c r="H107" t="str">
        <v>Jarrett Allen</v>
      </c>
      <c r="I107">
        <v>2.4561788617886178</v>
      </c>
      <c r="J107">
        <v>-1.7427642276422766</v>
      </c>
      <c r="K107">
        <v>-1.7114634146341463</v>
      </c>
      <c r="L107">
        <v>-7.7886178861788585E-2</v>
      </c>
      <c r="M107">
        <v>2.2176422764227643</v>
      </c>
      <c r="N107">
        <v>-0.56902439024390239</v>
      </c>
      <c r="O107">
        <v>-1.0771544715447154</v>
      </c>
      <c r="P107">
        <v>2.0194308943089432</v>
      </c>
      <c r="Q107">
        <v>-6.219512195121954E-2</v>
      </c>
      <c r="R107">
        <v>3.1955284552845526</v>
      </c>
      <c r="S107">
        <v>1.5149593495934961</v>
      </c>
      <c r="T107">
        <v>2.0217886178861786</v>
      </c>
      <c r="U107">
        <v>1.4527642276422765</v>
      </c>
      <c r="V107">
        <v>-0.56666666666666676</v>
      </c>
      <c r="W107" t="str">
        <v>_______</v>
      </c>
      <c r="X107">
        <v>10.62119234875027</v>
      </c>
      <c r="Y107" t="str">
        <v xml:space="preserve"> C</v>
      </c>
    </row>
    <row r="108" spans="1:25" x14ac:dyDescent="0.3">
      <c r="A108">
        <f t="shared" si="1"/>
        <v>4.2083516823277591</v>
      </c>
      <c r="B108">
        <f>GMs!C$9*U108</f>
        <v>-10.934305703632543</v>
      </c>
      <c r="C108">
        <v>5.0145049701584181</v>
      </c>
      <c r="D108">
        <v>4.1302907338713073</v>
      </c>
      <c r="E108">
        <v>6.290217730525324</v>
      </c>
      <c r="F108">
        <v>5.0500220187933103</v>
      </c>
      <c r="G108">
        <v>6.6776779440860183</v>
      </c>
      <c r="H108" t="str">
        <v>Royce O'Neale</v>
      </c>
      <c r="I108">
        <v>-8.975609756097562E-2</v>
      </c>
      <c r="J108">
        <v>0.21260162601626018</v>
      </c>
      <c r="K108">
        <v>-0.25617886178861793</v>
      </c>
      <c r="L108">
        <v>-1.0807723577235773</v>
      </c>
      <c r="M108">
        <v>0.66056910569105698</v>
      </c>
      <c r="N108">
        <v>-0.20939024390243904</v>
      </c>
      <c r="O108">
        <v>-0.35203252032520327</v>
      </c>
      <c r="P108">
        <v>-0.1574390243902439</v>
      </c>
      <c r="Q108">
        <v>0.52418699186991868</v>
      </c>
      <c r="R108">
        <v>-0.9608130081300813</v>
      </c>
      <c r="S108">
        <v>-1.2723983739837399</v>
      </c>
      <c r="T108">
        <v>-0.53882113821138211</v>
      </c>
      <c r="U108">
        <v>-0.74821138211382121</v>
      </c>
      <c r="V108">
        <v>-0.59077235772357728</v>
      </c>
      <c r="W108" t="str">
        <v>_______</v>
      </c>
      <c r="X108">
        <v>4</v>
      </c>
      <c r="Y108" t="str">
        <v>SF, PF</v>
      </c>
    </row>
    <row r="109" spans="1:25" x14ac:dyDescent="0.3">
      <c r="A109">
        <f t="shared" si="1"/>
        <v>8.1102119283626397</v>
      </c>
      <c r="B109">
        <f>GMs!C$9*U109</f>
        <v>4.5695251261730681</v>
      </c>
      <c r="C109">
        <v>10.232699175891373</v>
      </c>
      <c r="D109">
        <v>8.0519485719183823</v>
      </c>
      <c r="E109">
        <v>14.002449792211733</v>
      </c>
      <c r="F109">
        <v>9.7322543140351669</v>
      </c>
      <c r="G109">
        <v>6.6123176038003901</v>
      </c>
      <c r="H109" t="str">
        <v>Ivica Zubac</v>
      </c>
      <c r="I109">
        <v>2.3640243902439022</v>
      </c>
      <c r="J109">
        <v>0.10817073170731707</v>
      </c>
      <c r="K109">
        <v>-1.7915853658536585</v>
      </c>
      <c r="L109">
        <v>-0.5942682926829268</v>
      </c>
      <c r="M109">
        <v>1.1353658536585365</v>
      </c>
      <c r="N109">
        <v>-0.73695121951219511</v>
      </c>
      <c r="O109">
        <v>-1.5804878048780489</v>
      </c>
      <c r="P109">
        <v>0.9182926829268292</v>
      </c>
      <c r="Q109">
        <v>0.49012195121951219</v>
      </c>
      <c r="R109">
        <v>0.20451219512195129</v>
      </c>
      <c r="S109">
        <v>-0.17743902439024395</v>
      </c>
      <c r="T109">
        <v>1.0496341463414631</v>
      </c>
      <c r="U109">
        <v>0.31268292682926824</v>
      </c>
      <c r="V109">
        <v>-0.60560975609756096</v>
      </c>
      <c r="W109" t="str">
        <v>_______</v>
      </c>
      <c r="X109">
        <v>3.0707989128263211</v>
      </c>
      <c r="Y109" t="str">
        <v xml:space="preserve"> C</v>
      </c>
    </row>
    <row r="110" spans="1:25" x14ac:dyDescent="0.3">
      <c r="A110">
        <f t="shared" si="1"/>
        <v>2.2698307247797369</v>
      </c>
      <c r="B110">
        <f>GMs!C$9*U110</f>
        <v>-18.636913970138004</v>
      </c>
      <c r="C110">
        <v>1.842850599603739</v>
      </c>
      <c r="D110">
        <v>1.1958901648989713</v>
      </c>
      <c r="E110">
        <v>7.9628855246391632</v>
      </c>
      <c r="F110">
        <v>2.723796869735684</v>
      </c>
      <c r="G110">
        <v>6.5639688589315668</v>
      </c>
      <c r="H110" t="str">
        <v>Lauri Markkanen</v>
      </c>
      <c r="I110">
        <v>0.33544715447154472</v>
      </c>
      <c r="J110">
        <v>0.39382113821138215</v>
      </c>
      <c r="K110">
        <v>0.40211382113821142</v>
      </c>
      <c r="L110">
        <v>-0.18130081300813009</v>
      </c>
      <c r="M110">
        <v>-4.4715447154471538E-2</v>
      </c>
      <c r="N110">
        <v>-1.0809756097560976</v>
      </c>
      <c r="O110">
        <v>-1.2573983739837398</v>
      </c>
      <c r="P110">
        <v>-0.65869918699187002</v>
      </c>
      <c r="Q110">
        <v>0.81642276422764237</v>
      </c>
      <c r="R110">
        <v>-1.6691056910569104</v>
      </c>
      <c r="S110">
        <v>-2.0917073170731708</v>
      </c>
      <c r="T110">
        <v>-0.19430894308943081</v>
      </c>
      <c r="U110">
        <v>-1.2752845528455286</v>
      </c>
      <c r="V110">
        <v>-0.61658536585365853</v>
      </c>
      <c r="W110" t="str">
        <v>_______</v>
      </c>
      <c r="X110">
        <v>-0.5219716129456291</v>
      </c>
      <c r="Y110" t="str">
        <v xml:space="preserve"> PF</v>
      </c>
    </row>
    <row r="111" spans="1:25" x14ac:dyDescent="0.3">
      <c r="A111">
        <f t="shared" si="1"/>
        <v>2.4024443364830446</v>
      </c>
      <c r="B111">
        <f>GMs!C$9*U111</f>
        <v>-18.109980950518207</v>
      </c>
      <c r="C111">
        <v>2.8774972618071821</v>
      </c>
      <c r="D111">
        <v>1.5288583663993296</v>
      </c>
      <c r="E111">
        <v>7.7442051805827443</v>
      </c>
      <c r="F111">
        <v>2.8829332037796536</v>
      </c>
      <c r="G111">
        <v>6.5360340285629146</v>
      </c>
      <c r="H111" t="str">
        <v>Marcus Morris Sr.</v>
      </c>
      <c r="I111">
        <v>0.10715447154471545</v>
      </c>
      <c r="J111">
        <v>0.19882113821138211</v>
      </c>
      <c r="K111">
        <v>0.78743902439024394</v>
      </c>
      <c r="L111">
        <v>-0.11048780487804875</v>
      </c>
      <c r="M111">
        <v>-0.45081300813008129</v>
      </c>
      <c r="N111">
        <v>-0.99987804878048792</v>
      </c>
      <c r="O111">
        <v>-0.91467479674796759</v>
      </c>
      <c r="P111">
        <v>-0.61630081300813011</v>
      </c>
      <c r="Q111">
        <v>0.75951219512195123</v>
      </c>
      <c r="R111">
        <v>-1.4380487804878048</v>
      </c>
      <c r="S111">
        <v>-1.9987398373983742</v>
      </c>
      <c r="T111">
        <v>-0.2393495934959351</v>
      </c>
      <c r="U111">
        <v>-1.239227642276423</v>
      </c>
      <c r="V111">
        <v>-0.62292682926829279</v>
      </c>
      <c r="W111" t="str">
        <v>_______</v>
      </c>
      <c r="X111">
        <v>-1.4251196030452347</v>
      </c>
      <c r="Y111" t="str">
        <v xml:space="preserve"> PF, SF</v>
      </c>
    </row>
    <row r="112" spans="1:25" x14ac:dyDescent="0.3">
      <c r="A112">
        <f t="shared" si="1"/>
        <v>3.2757206678911905</v>
      </c>
      <c r="B112">
        <f>GMs!C$9*U112</f>
        <v>-14.640064639808772</v>
      </c>
      <c r="C112">
        <v>7.8818086687911837</v>
      </c>
      <c r="D112">
        <v>3.6954083473905159</v>
      </c>
      <c r="E112">
        <v>4.9408336941411006</v>
      </c>
      <c r="F112">
        <v>3.9308648014694283</v>
      </c>
      <c r="G112">
        <v>6.5224247522294698</v>
      </c>
      <c r="H112" t="str">
        <v>Larry Nance Jr.</v>
      </c>
      <c r="I112">
        <v>0.23170731707317074</v>
      </c>
      <c r="J112">
        <v>-0.68130081300813006</v>
      </c>
      <c r="K112">
        <v>-0.81447154471544714</v>
      </c>
      <c r="L112">
        <v>-1.011219512195122</v>
      </c>
      <c r="M112">
        <v>0.1344715447154472</v>
      </c>
      <c r="N112">
        <v>-0.18504065040650408</v>
      </c>
      <c r="O112">
        <v>1.3078048780487805</v>
      </c>
      <c r="P112">
        <v>-0.37577235772357725</v>
      </c>
      <c r="Q112">
        <v>0.3920325203252033</v>
      </c>
      <c r="R112">
        <v>-0.32048780487804862</v>
      </c>
      <c r="S112">
        <v>-1.3938211382113819</v>
      </c>
      <c r="T112">
        <v>-0.81674796747967449</v>
      </c>
      <c r="U112">
        <v>-1.0017886178861786</v>
      </c>
      <c r="V112">
        <v>-0.62601626016260137</v>
      </c>
      <c r="W112" t="str">
        <v>_______</v>
      </c>
      <c r="X112">
        <v>-5.6345252740109002</v>
      </c>
      <c r="Y112" t="str">
        <v>PF</v>
      </c>
    </row>
    <row r="113" spans="1:25" x14ac:dyDescent="0.3">
      <c r="A113">
        <f t="shared" si="1"/>
        <v>2.5957582033741136</v>
      </c>
      <c r="B113">
        <f>GMs!C$9*U113</f>
        <v>-17.341858747171639</v>
      </c>
      <c r="C113">
        <v>2.1202611402789753</v>
      </c>
      <c r="D113">
        <v>2.3466469050208936</v>
      </c>
      <c r="E113">
        <v>4.1446635606360617E-2</v>
      </c>
      <c r="F113">
        <v>3.114909844048936</v>
      </c>
      <c r="G113">
        <v>6.3104065525084145</v>
      </c>
      <c r="H113" t="str">
        <v>Cameron Payne</v>
      </c>
      <c r="I113">
        <v>0.42308943089430895</v>
      </c>
      <c r="J113">
        <v>0.42048780487804877</v>
      </c>
      <c r="K113">
        <v>-0.39333333333333331</v>
      </c>
      <c r="L113">
        <v>-0.68796747967479677</v>
      </c>
      <c r="M113">
        <v>-1.00130081300813</v>
      </c>
      <c r="N113">
        <v>0.63918699186991879</v>
      </c>
      <c r="O113">
        <v>-0.6580487804878048</v>
      </c>
      <c r="P113">
        <v>-0.51252032520325208</v>
      </c>
      <c r="Q113">
        <v>0.58373983739837398</v>
      </c>
      <c r="R113">
        <v>-1.6071544715447155</v>
      </c>
      <c r="S113">
        <v>-1.7704065040650407</v>
      </c>
      <c r="T113">
        <v>-1.8258536585365852</v>
      </c>
      <c r="U113">
        <v>-1.1866666666666668</v>
      </c>
      <c r="V113">
        <v>-0.67414634146341457</v>
      </c>
      <c r="W113" t="str">
        <v>_______</v>
      </c>
      <c r="X113">
        <v>-1.6667023987508895</v>
      </c>
      <c r="Y113" t="str">
        <v xml:space="preserve"> PG</v>
      </c>
    </row>
    <row r="114" spans="1:25" x14ac:dyDescent="0.3">
      <c r="A114">
        <f t="shared" si="1"/>
        <v>5.0772922812224914</v>
      </c>
      <c r="B114">
        <f>GMs!C$9*U114</f>
        <v>-7.4816171917607424</v>
      </c>
      <c r="C114">
        <v>6.735032811669142</v>
      </c>
      <c r="D114">
        <v>5.8938429091112923</v>
      </c>
      <c r="E114">
        <v>6.8813257002446102</v>
      </c>
      <c r="F114">
        <v>6.0927507374669894</v>
      </c>
      <c r="G114">
        <v>6.212634646218131</v>
      </c>
      <c r="H114" t="str">
        <v>De'Anthony Melton</v>
      </c>
      <c r="I114">
        <v>-0.41536585365853657</v>
      </c>
      <c r="J114">
        <v>6.4634146341463417E-2</v>
      </c>
      <c r="K114">
        <v>0.11268292682926828</v>
      </c>
      <c r="L114">
        <v>-0.64146341463414625</v>
      </c>
      <c r="M114">
        <v>-0.74219512195121939</v>
      </c>
      <c r="N114">
        <v>-9.4878048780487792E-2</v>
      </c>
      <c r="O114">
        <v>0.75219512195121951</v>
      </c>
      <c r="P114">
        <v>0.18439024390243902</v>
      </c>
      <c r="Q114">
        <v>0.26804878048780489</v>
      </c>
      <c r="R114">
        <v>-0.57658536585365838</v>
      </c>
      <c r="S114">
        <v>-0.78</v>
      </c>
      <c r="T114">
        <v>-0.41707317073170724</v>
      </c>
      <c r="U114">
        <v>-0.51195121951219513</v>
      </c>
      <c r="V114">
        <v>-0.6963414634146341</v>
      </c>
      <c r="W114" t="str">
        <v>_______</v>
      </c>
      <c r="X114">
        <v>-2.3904890156181349</v>
      </c>
      <c r="Y114" t="str">
        <v>PG</v>
      </c>
    </row>
    <row r="115" spans="1:25" x14ac:dyDescent="0.3">
      <c r="A115">
        <f t="shared" si="1"/>
        <v>4.6529885269789872</v>
      </c>
      <c r="B115">
        <f>GMs!C$9*U115</f>
        <v>-9.1675652297325492</v>
      </c>
      <c r="C115">
        <v>2.5713263107469806</v>
      </c>
      <c r="D115">
        <v>14.321272456836159</v>
      </c>
      <c r="E115">
        <v>3.7850646555180156</v>
      </c>
      <c r="F115">
        <v>5.5835862323747847</v>
      </c>
      <c r="G115">
        <v>6.18720678780564</v>
      </c>
      <c r="H115" t="str">
        <v>Cade Cunningham</v>
      </c>
      <c r="I115">
        <v>-0.94934959349593506</v>
      </c>
      <c r="J115">
        <v>0.87910569105691061</v>
      </c>
      <c r="K115">
        <v>0.15577235772357728</v>
      </c>
      <c r="L115">
        <v>0.35747967479674803</v>
      </c>
      <c r="M115">
        <v>-0.16235772357723574</v>
      </c>
      <c r="N115">
        <v>0.42747967479674798</v>
      </c>
      <c r="O115">
        <v>0.79008130081300809</v>
      </c>
      <c r="P115">
        <v>7.4796747967479704E-2</v>
      </c>
      <c r="Q115">
        <v>-2.2003252032520324</v>
      </c>
      <c r="R115">
        <v>-1.506422764227642</v>
      </c>
      <c r="S115">
        <v>1.573008130081301</v>
      </c>
      <c r="T115">
        <v>-1.0547967479674796</v>
      </c>
      <c r="U115">
        <v>-0.62731707317073138</v>
      </c>
      <c r="V115">
        <v>-0.70211382113821119</v>
      </c>
      <c r="W115" t="str">
        <v>_______</v>
      </c>
      <c r="X115">
        <v>0.46480119105208539</v>
      </c>
      <c r="Y115" t="str">
        <v xml:space="preserve"> PG</v>
      </c>
    </row>
    <row r="116" spans="1:25" x14ac:dyDescent="0.3">
      <c r="A116">
        <f t="shared" si="1"/>
        <v>5.1834429737922187</v>
      </c>
      <c r="B116">
        <f>GMs!C$9*U116</f>
        <v>-7.0598331512533514</v>
      </c>
      <c r="C116">
        <v>6.4459724845088546</v>
      </c>
      <c r="D116">
        <v>3.1887492563449311</v>
      </c>
      <c r="E116">
        <v>6.7265915939808627</v>
      </c>
      <c r="F116">
        <v>6.220131568550662</v>
      </c>
      <c r="G116">
        <v>5.9823513651021871</v>
      </c>
      <c r="H116" t="str">
        <v>Al Horford</v>
      </c>
      <c r="I116">
        <v>5.3658536585365867E-3</v>
      </c>
      <c r="J116">
        <v>0.15804878048780488</v>
      </c>
      <c r="K116">
        <v>-0.58813008130081301</v>
      </c>
      <c r="L116">
        <v>-0.67170731707317077</v>
      </c>
      <c r="M116">
        <v>-2.5853658536585361E-2</v>
      </c>
      <c r="N116">
        <v>-3.4146341463414637E-2</v>
      </c>
      <c r="O116">
        <v>-0.64439024390243915</v>
      </c>
      <c r="P116">
        <v>0.26552845528455282</v>
      </c>
      <c r="Q116">
        <v>1.0521951219512196</v>
      </c>
      <c r="R116">
        <v>-0.6411382113821138</v>
      </c>
      <c r="S116">
        <v>-1.5352845528455288</v>
      </c>
      <c r="T116">
        <v>-0.44894308943089445</v>
      </c>
      <c r="U116">
        <v>-0.48308943089430922</v>
      </c>
      <c r="V116">
        <v>-0.74861788617886194</v>
      </c>
      <c r="W116" t="str">
        <v>_______</v>
      </c>
      <c r="X116">
        <v>-2.1993466302688534</v>
      </c>
      <c r="Y116" t="str">
        <v xml:space="preserve"> C, PF</v>
      </c>
    </row>
    <row r="117" spans="1:25" x14ac:dyDescent="0.3">
      <c r="A117">
        <f t="shared" si="1"/>
        <v>0.71599389678370307</v>
      </c>
      <c r="B117">
        <f>GMs!C$9*U117</f>
        <v>-24.811000636325819</v>
      </c>
      <c r="C117">
        <v>0.61033959506828517</v>
      </c>
      <c r="D117">
        <v>0.98143360136157476</v>
      </c>
      <c r="E117">
        <v>3.2452715679780328</v>
      </c>
      <c r="F117">
        <v>0.85919267614044359</v>
      </c>
      <c r="G117">
        <v>5.9468956188650521</v>
      </c>
      <c r="H117" t="str">
        <v>Malik Beasley</v>
      </c>
      <c r="I117">
        <v>-0.59020325203252033</v>
      </c>
      <c r="J117">
        <v>0.24658536585365853</v>
      </c>
      <c r="K117">
        <v>1.0262601626016261</v>
      </c>
      <c r="L117">
        <v>0.18565040650406511</v>
      </c>
      <c r="M117">
        <v>-0.71829268292682935</v>
      </c>
      <c r="N117">
        <v>-0.53178861788617882</v>
      </c>
      <c r="O117">
        <v>-0.82869918699187006</v>
      </c>
      <c r="P117">
        <v>-0.94109756097560981</v>
      </c>
      <c r="Q117">
        <v>0.45382113821138209</v>
      </c>
      <c r="R117">
        <v>-1.9443495934959349</v>
      </c>
      <c r="S117">
        <v>-2.1515853658536583</v>
      </c>
      <c r="T117">
        <v>-1.1659756097560976</v>
      </c>
      <c r="U117">
        <v>-1.6977642276422762</v>
      </c>
      <c r="V117">
        <v>-0.7566666666666666</v>
      </c>
      <c r="W117" t="str">
        <v>_______</v>
      </c>
      <c r="X117">
        <v>-4.0732387098187637</v>
      </c>
      <c r="Y117" t="str">
        <v xml:space="preserve"> SG, SF</v>
      </c>
    </row>
    <row r="118" spans="1:25" x14ac:dyDescent="0.3">
      <c r="A118">
        <f t="shared" si="1"/>
        <v>0.10943986895921606</v>
      </c>
      <c r="B118">
        <f>GMs!C$9*U118</f>
        <v>-27.221110287506797</v>
      </c>
      <c r="C118">
        <v>-1.9116571510310649</v>
      </c>
      <c r="D118">
        <v>0.71543757856264534</v>
      </c>
      <c r="E118">
        <v>-6.3733083666695025</v>
      </c>
      <c r="F118">
        <v>0.13132784275105927</v>
      </c>
      <c r="G118">
        <v>5.9193189273472822</v>
      </c>
      <c r="H118" t="str">
        <v>Ricky Rubio</v>
      </c>
      <c r="I118">
        <v>-0.88146341463414624</v>
      </c>
      <c r="J118">
        <v>0.64487804878048782</v>
      </c>
      <c r="K118">
        <v>-0.97170731707317071</v>
      </c>
      <c r="L118">
        <v>-1.0790243902439025</v>
      </c>
      <c r="M118">
        <v>-1.0085365853658534</v>
      </c>
      <c r="N118">
        <v>1.2843902439024391</v>
      </c>
      <c r="O118">
        <v>0.88536585365853648</v>
      </c>
      <c r="P118">
        <v>-1.0997560975609755</v>
      </c>
      <c r="Q118">
        <v>0.36317073170731706</v>
      </c>
      <c r="R118">
        <v>-2.5075609756097559</v>
      </c>
      <c r="S118">
        <v>-2.2258536585365847</v>
      </c>
      <c r="T118">
        <v>-3.1470731707317068</v>
      </c>
      <c r="U118">
        <v>-1.8626829268292675</v>
      </c>
      <c r="V118">
        <v>-0.76292682926829214</v>
      </c>
      <c r="W118" t="str">
        <v>_______</v>
      </c>
      <c r="X118">
        <v>-4.7422372210036574</v>
      </c>
      <c r="Y118" t="str">
        <v xml:space="preserve"> PG</v>
      </c>
    </row>
    <row r="119" spans="1:25" x14ac:dyDescent="0.3">
      <c r="A119">
        <f t="shared" si="1"/>
        <v>37.163805992714948</v>
      </c>
      <c r="B119">
        <f>GMs!C$9*U119</f>
        <v>120.01241107507585</v>
      </c>
      <c r="C119">
        <v>26.086056274991389</v>
      </c>
      <c r="D119">
        <v>43.643439392635131</v>
      </c>
      <c r="E119">
        <v>37.518678740466356</v>
      </c>
      <c r="F119">
        <v>44.596567191257932</v>
      </c>
      <c r="G119">
        <v>48.169675443381486</v>
      </c>
      <c r="H119" t="str">
        <v>Damian Lillard</v>
      </c>
      <c r="I119">
        <v>-0.42292682926829267</v>
      </c>
      <c r="J119">
        <v>4.4673170731707312</v>
      </c>
      <c r="K119">
        <v>2.3917073170731706</v>
      </c>
      <c r="L119">
        <v>2.161463414634146</v>
      </c>
      <c r="M119">
        <v>-0.42195121951219511</v>
      </c>
      <c r="N119">
        <v>2.3190243902439023</v>
      </c>
      <c r="O119">
        <v>-0.11853658536585365</v>
      </c>
      <c r="P119">
        <v>-0.61609756097560964</v>
      </c>
      <c r="Q119">
        <v>-1.5478048780487803</v>
      </c>
      <c r="R119">
        <v>3.7448780487804871</v>
      </c>
      <c r="S119">
        <v>9.76</v>
      </c>
      <c r="T119">
        <v>5.8931707317073174</v>
      </c>
      <c r="U119">
        <v>8.2121951219512201</v>
      </c>
      <c r="V119">
        <v>8.8282926829268291</v>
      </c>
      <c r="W119" t="str">
        <v>andy</v>
      </c>
      <c r="X119">
        <v>55.386738997552449</v>
      </c>
      <c r="Y119" t="str">
        <v xml:space="preserve"> PG</v>
      </c>
    </row>
    <row r="120" spans="1:25" x14ac:dyDescent="0.3">
      <c r="A120">
        <f t="shared" si="1"/>
        <v>27.443841237735036</v>
      </c>
      <c r="B120">
        <f>GMs!C$9*U120</f>
        <v>81.390656391262837</v>
      </c>
      <c r="C120">
        <v>35.113730661335481</v>
      </c>
      <c r="D120">
        <v>29.860273832495668</v>
      </c>
      <c r="E120">
        <v>38.443333444351111</v>
      </c>
      <c r="F120">
        <v>32.932609485282043</v>
      </c>
      <c r="G120">
        <v>20.868213632510589</v>
      </c>
      <c r="H120" t="str">
        <v>Anthony Davis</v>
      </c>
      <c r="I120">
        <v>1.2545121951219511</v>
      </c>
      <c r="J120">
        <v>-0.19154471544715448</v>
      </c>
      <c r="K120">
        <v>-0.9258536585365853</v>
      </c>
      <c r="L120">
        <v>1.2661382113821138</v>
      </c>
      <c r="M120">
        <v>1.3366666666666667</v>
      </c>
      <c r="N120">
        <v>-0.5142276422764227</v>
      </c>
      <c r="O120">
        <v>0.74715447154471537</v>
      </c>
      <c r="P120">
        <v>2.9387804878048782</v>
      </c>
      <c r="Q120">
        <v>-0.34223577235772351</v>
      </c>
      <c r="R120">
        <v>5.7609349593495942</v>
      </c>
      <c r="S120">
        <v>5.911626016260163</v>
      </c>
      <c r="T120">
        <v>6.0836178861788621</v>
      </c>
      <c r="U120">
        <v>5.5693902439024399</v>
      </c>
      <c r="V120">
        <v>2.6306097560975608</v>
      </c>
      <c r="W120" t="str">
        <v>car</v>
      </c>
      <c r="X120">
        <v>37.884288435984899</v>
      </c>
      <c r="Y120" t="str">
        <v xml:space="preserve"> PF</v>
      </c>
    </row>
    <row r="121" spans="1:25" x14ac:dyDescent="0.3">
      <c r="A121">
        <f t="shared" si="1"/>
        <v>26.856723252212046</v>
      </c>
      <c r="B121">
        <f>GMs!C$9*U121</f>
        <v>79.057774803836722</v>
      </c>
      <c r="C121">
        <v>25.142423569702395</v>
      </c>
      <c r="D121">
        <v>35.562226890458085</v>
      </c>
      <c r="E121">
        <v>28.915541378174648</v>
      </c>
      <c r="F121">
        <v>32.228067902654452</v>
      </c>
      <c r="G121">
        <v>34.741617368480775</v>
      </c>
      <c r="H121" t="str">
        <v>Paul George</v>
      </c>
      <c r="I121">
        <v>-8.8292682926829277E-2</v>
      </c>
      <c r="J121">
        <v>1.8756097560975611</v>
      </c>
      <c r="K121">
        <v>1.8682113821138211</v>
      </c>
      <c r="L121">
        <v>1.6829268292682926</v>
      </c>
      <c r="M121">
        <v>0.66967479674796748</v>
      </c>
      <c r="N121">
        <v>1.2885365853658537</v>
      </c>
      <c r="O121">
        <v>0.57723577235772361</v>
      </c>
      <c r="P121">
        <v>-0.37024390243902439</v>
      </c>
      <c r="Q121">
        <v>-2.0939024390243905</v>
      </c>
      <c r="R121">
        <v>3.5341463414634147</v>
      </c>
      <c r="S121">
        <v>7.5036585365853661</v>
      </c>
      <c r="T121">
        <v>4.1212195121951218</v>
      </c>
      <c r="U121">
        <v>5.409756097560976</v>
      </c>
      <c r="V121">
        <v>5.7799999999999994</v>
      </c>
      <c r="W121" t="str">
        <v>choi</v>
      </c>
      <c r="X121">
        <v>36.827082594764285</v>
      </c>
      <c r="Y121" t="str">
        <v xml:space="preserve"> SF, SG</v>
      </c>
    </row>
    <row r="122" spans="1:25" x14ac:dyDescent="0.3">
      <c r="A122">
        <f t="shared" si="1"/>
        <v>32.304496401304654</v>
      </c>
      <c r="B122">
        <f>GMs!C$9*U122</f>
        <v>100.70420701229928</v>
      </c>
      <c r="C122">
        <v>25.771512039895061</v>
      </c>
      <c r="D122">
        <v>39.502811648572944</v>
      </c>
      <c r="E122">
        <v>35.023591276963444</v>
      </c>
      <c r="F122">
        <v>38.765395681565579</v>
      </c>
      <c r="G122">
        <v>41.305228088561464</v>
      </c>
      <c r="H122" t="str">
        <v>Bradley Beal</v>
      </c>
      <c r="I122">
        <v>0.1251219512195122</v>
      </c>
      <c r="J122">
        <v>3.2163414634146341</v>
      </c>
      <c r="K122">
        <v>0.89170731707317075</v>
      </c>
      <c r="L122">
        <v>2.7084146341463415</v>
      </c>
      <c r="M122">
        <v>-0.20780487804878045</v>
      </c>
      <c r="N122">
        <v>1.5117073170731705</v>
      </c>
      <c r="O122">
        <v>0.73743902439024378</v>
      </c>
      <c r="P122">
        <v>-0.37902439024390244</v>
      </c>
      <c r="Q122">
        <v>-1.7129268292682926</v>
      </c>
      <c r="R122">
        <v>3.6746341463414636</v>
      </c>
      <c r="S122">
        <v>8.6039024390243881</v>
      </c>
      <c r="T122">
        <v>5.3792682926829265</v>
      </c>
      <c r="U122">
        <v>6.8909756097560955</v>
      </c>
      <c r="V122">
        <v>7.2699999999999978</v>
      </c>
      <c r="W122" t="str">
        <v>cock</v>
      </c>
      <c r="X122">
        <v>46.636725182591299</v>
      </c>
      <c r="Y122" t="str">
        <v xml:space="preserve"> SG</v>
      </c>
    </row>
    <row r="123" spans="1:25" x14ac:dyDescent="0.3">
      <c r="A123">
        <f t="shared" si="1"/>
        <v>31.781517355376607</v>
      </c>
      <c r="B123">
        <f>GMs!C$9*U123</f>
        <v>98.626178035264289</v>
      </c>
      <c r="C123">
        <v>30.62947300416063</v>
      </c>
      <c r="D123">
        <v>37.493646287530126</v>
      </c>
      <c r="E123">
        <v>37.187105655615468</v>
      </c>
      <c r="F123">
        <v>38.137820826451929</v>
      </c>
      <c r="G123">
        <v>39.66029634646889</v>
      </c>
      <c r="H123" t="str">
        <v>Jayson Tatum</v>
      </c>
      <c r="I123">
        <v>0.1429268292682927</v>
      </c>
      <c r="J123">
        <v>1.9892682926829268</v>
      </c>
      <c r="K123">
        <v>1.357560975609756</v>
      </c>
      <c r="L123">
        <v>2.0443902439024391</v>
      </c>
      <c r="M123">
        <v>0.95365853658536592</v>
      </c>
      <c r="N123">
        <v>0.92390243902439029</v>
      </c>
      <c r="O123">
        <v>0.77902439024390246</v>
      </c>
      <c r="P123">
        <v>-0.14780487804878048</v>
      </c>
      <c r="Q123">
        <v>-1.2941463414634145</v>
      </c>
      <c r="R123">
        <v>4.7595121951219515</v>
      </c>
      <c r="S123">
        <v>8.0429268292682927</v>
      </c>
      <c r="T123">
        <v>5.8248780487804881</v>
      </c>
      <c r="U123">
        <v>6.7487804878048783</v>
      </c>
      <c r="V123">
        <v>6.8965853658536593</v>
      </c>
      <c r="W123" t="str">
        <v>death</v>
      </c>
      <c r="X123">
        <v>45.695012416462028</v>
      </c>
      <c r="Y123" t="str">
        <v xml:space="preserve"> PF, SF</v>
      </c>
    </row>
    <row r="124" spans="1:25" x14ac:dyDescent="0.3">
      <c r="A124">
        <f t="shared" si="1"/>
        <v>39.654908583696368</v>
      </c>
      <c r="B124">
        <f>GMs!C$9*U124</f>
        <v>129.91067260033532</v>
      </c>
      <c r="C124">
        <v>37.686513195393104</v>
      </c>
      <c r="D124">
        <v>50.06155798762434</v>
      </c>
      <c r="E124">
        <v>32.799880594216468</v>
      </c>
      <c r="F124">
        <v>47.585890300435643</v>
      </c>
      <c r="G124">
        <v>46.393843951292219</v>
      </c>
      <c r="H124" t="str">
        <v>James Harden</v>
      </c>
      <c r="I124">
        <v>0.20170731707317074</v>
      </c>
      <c r="J124">
        <v>2.5540243902439026</v>
      </c>
      <c r="K124">
        <v>1.0359756097560975</v>
      </c>
      <c r="L124">
        <v>1.5132520325203251</v>
      </c>
      <c r="M124">
        <v>1.1657723577235772</v>
      </c>
      <c r="N124">
        <v>3.9682520325203257</v>
      </c>
      <c r="O124">
        <v>0.64865853658536587</v>
      </c>
      <c r="P124">
        <v>0.46434959349593502</v>
      </c>
      <c r="Q124">
        <v>-2.6624796747967481</v>
      </c>
      <c r="R124">
        <v>6.3354878048780501</v>
      </c>
      <c r="S124">
        <v>11.5519918699187</v>
      </c>
      <c r="T124">
        <v>4.9212601626016257</v>
      </c>
      <c r="U124">
        <v>8.8895121951219522</v>
      </c>
      <c r="V124">
        <v>8.4251626016260168</v>
      </c>
      <c r="W124" t="str">
        <v>ii</v>
      </c>
      <c r="X124">
        <v>59.872393116833813</v>
      </c>
      <c r="Y124" t="str">
        <v xml:space="preserve"> SG, PG</v>
      </c>
    </row>
    <row r="125" spans="1:25" x14ac:dyDescent="0.3">
      <c r="A125">
        <f t="shared" si="1"/>
        <v>26.325969789363402</v>
      </c>
      <c r="B125">
        <f>GMs!C$9*U125</f>
        <v>76.948854601299743</v>
      </c>
      <c r="C125">
        <v>25.195757748454266</v>
      </c>
      <c r="D125">
        <v>32.421522892746786</v>
      </c>
      <c r="E125">
        <v>35.541082127248586</v>
      </c>
      <c r="F125">
        <v>31.591163747236081</v>
      </c>
      <c r="G125">
        <v>25.719562506533237</v>
      </c>
      <c r="H125" t="str">
        <v>Joel Embiid</v>
      </c>
      <c r="I125">
        <v>1.1443495934959351</v>
      </c>
      <c r="J125">
        <v>1.7193902439024391</v>
      </c>
      <c r="K125">
        <v>-0.83109756097560972</v>
      </c>
      <c r="L125">
        <v>1.6194715447154471</v>
      </c>
      <c r="M125">
        <v>1.7646341463414639</v>
      </c>
      <c r="N125">
        <v>-0.22040650406504061</v>
      </c>
      <c r="O125">
        <v>-0.10313008130081297</v>
      </c>
      <c r="P125">
        <v>1.5335365853658538</v>
      </c>
      <c r="Q125">
        <v>-1.3613008130081301</v>
      </c>
      <c r="R125">
        <v>3.5460569105691069</v>
      </c>
      <c r="S125">
        <v>6.626747967479675</v>
      </c>
      <c r="T125">
        <v>5.4858536585365867</v>
      </c>
      <c r="U125">
        <v>5.2654471544715449</v>
      </c>
      <c r="V125">
        <v>3.7319105691056915</v>
      </c>
      <c r="W125" t="str">
        <v>ja</v>
      </c>
      <c r="X125">
        <v>35.871370668017867</v>
      </c>
      <c r="Y125" t="str">
        <v xml:space="preserve"> C</v>
      </c>
    </row>
    <row r="126" spans="1:25" x14ac:dyDescent="0.3">
      <c r="A126">
        <f t="shared" si="1"/>
        <v>53.564985042844164</v>
      </c>
      <c r="B126">
        <f>GMs!C$9*U126</f>
        <v>185.18160970564159</v>
      </c>
      <c r="C126">
        <v>55.972673362816302</v>
      </c>
      <c r="D126">
        <v>60.641269530443125</v>
      </c>
      <c r="E126">
        <v>57.399050921385843</v>
      </c>
      <c r="F126">
        <v>64.277982051412991</v>
      </c>
      <c r="G126">
        <v>63.334886014476403</v>
      </c>
      <c r="H126" t="str">
        <v>Nikola Jokic</v>
      </c>
      <c r="I126">
        <v>3.8260162601626018</v>
      </c>
      <c r="J126">
        <v>2.2524390243902439</v>
      </c>
      <c r="K126">
        <v>-0.41483739837398376</v>
      </c>
      <c r="L126">
        <v>2.1780894308943091</v>
      </c>
      <c r="M126">
        <v>2.4442276422764229</v>
      </c>
      <c r="N126">
        <v>2.6837398373983739</v>
      </c>
      <c r="O126">
        <v>1.1356097560975609</v>
      </c>
      <c r="P126">
        <v>0.40065040650406508</v>
      </c>
      <c r="Q126">
        <v>-1.8343495934959351</v>
      </c>
      <c r="R126">
        <v>10.419146341463415</v>
      </c>
      <c r="S126">
        <v>14.505934959349592</v>
      </c>
      <c r="T126">
        <v>9.9878455284552832</v>
      </c>
      <c r="U126">
        <v>12.671585365853657</v>
      </c>
      <c r="V126">
        <v>12.270934959349592</v>
      </c>
      <c r="W126" t="str">
        <v>mark</v>
      </c>
      <c r="X126">
        <v>72</v>
      </c>
      <c r="Y126" t="str">
        <v xml:space="preserve"> C</v>
      </c>
    </row>
    <row r="127" spans="1:25" x14ac:dyDescent="0.3">
      <c r="A127">
        <f t="shared" si="1"/>
        <v>34.978596805955583</v>
      </c>
      <c r="B127">
        <f>GMs!C$9*U127</f>
        <v>111.32960046091235</v>
      </c>
      <c r="C127">
        <v>30.686265713275251</v>
      </c>
      <c r="D127">
        <v>42.809490176109534</v>
      </c>
      <c r="E127">
        <v>41.068089667822491</v>
      </c>
      <c r="F127">
        <v>41.974316167146696</v>
      </c>
      <c r="G127">
        <v>36.724990324655103</v>
      </c>
      <c r="H127" t="str">
        <v>Kevin Durant</v>
      </c>
      <c r="I127">
        <v>2.18390243902439</v>
      </c>
      <c r="J127">
        <v>2.8458536585365852</v>
      </c>
      <c r="K127">
        <v>0.47756097560975602</v>
      </c>
      <c r="L127">
        <v>1.7143089430894309</v>
      </c>
      <c r="M127">
        <v>0.65317073170731699</v>
      </c>
      <c r="N127">
        <v>0.99382113821138196</v>
      </c>
      <c r="O127">
        <v>-0.72926829268292681</v>
      </c>
      <c r="P127">
        <v>1.3878048780487808</v>
      </c>
      <c r="Q127">
        <v>-1.9091056910569106</v>
      </c>
      <c r="R127">
        <v>4.7721951219512198</v>
      </c>
      <c r="S127">
        <v>9.5271544715447156</v>
      </c>
      <c r="T127">
        <v>6.6242276422764226</v>
      </c>
      <c r="U127">
        <v>7.618048780487805</v>
      </c>
      <c r="V127">
        <v>6.2302439024390237</v>
      </c>
      <c r="W127" t="str">
        <v>other</v>
      </c>
      <c r="X127">
        <v>51.451898005629737</v>
      </c>
      <c r="Y127" t="str">
        <v xml:space="preserve"> SF, PF</v>
      </c>
    </row>
    <row r="128" spans="1:25" x14ac:dyDescent="0.3">
      <c r="A128">
        <f t="shared" si="1"/>
        <v>27.17696942613367</v>
      </c>
      <c r="B128">
        <f>GMs!C$9*U128</f>
        <v>80.330255669705494</v>
      </c>
      <c r="C128">
        <v>50.876073803521052</v>
      </c>
      <c r="D128">
        <v>35.735481004924814</v>
      </c>
      <c r="E128">
        <v>28.070030011804889</v>
      </c>
      <c r="F128">
        <v>32.612363311360404</v>
      </c>
      <c r="G128">
        <v>27.411231368665664</v>
      </c>
      <c r="H128" t="str">
        <v>Giannis Antetokounmpo</v>
      </c>
      <c r="I128">
        <v>3.8590243902439023</v>
      </c>
      <c r="J128">
        <v>-3.7841463414634151</v>
      </c>
      <c r="K128">
        <v>-0.67626016260162602</v>
      </c>
      <c r="L128">
        <v>2.1279674796747967</v>
      </c>
      <c r="M128">
        <v>2.3627642276422764</v>
      </c>
      <c r="N128">
        <v>1.5497560975609757</v>
      </c>
      <c r="O128">
        <v>0.73203252032520327</v>
      </c>
      <c r="P128">
        <v>1.3808943089430894</v>
      </c>
      <c r="Q128">
        <v>-2.0552032520325203</v>
      </c>
      <c r="R128">
        <v>9.2809756097560978</v>
      </c>
      <c r="S128">
        <v>7.552032520325203</v>
      </c>
      <c r="T128">
        <v>3.9470731707317066</v>
      </c>
      <c r="U128">
        <v>5.4968292682926823</v>
      </c>
      <c r="V128">
        <v>4.1159349593495929</v>
      </c>
      <c r="W128" t="str">
        <v>rain</v>
      </c>
      <c r="X128">
        <v>37.403740326339161</v>
      </c>
      <c r="Y128" t="str">
        <v xml:space="preserve"> PF</v>
      </c>
    </row>
    <row r="129" spans="1:25" x14ac:dyDescent="0.3">
      <c r="A129">
        <f t="shared" si="1"/>
        <v>40.41874504614529</v>
      </c>
      <c r="B129">
        <f>GMs!C$9*U129</f>
        <v>132.94573550590187</v>
      </c>
      <c r="C129">
        <v>34.485916386539614</v>
      </c>
      <c r="D129">
        <v>48.508676991908189</v>
      </c>
      <c r="E129">
        <v>45.922280157053144</v>
      </c>
      <c r="F129">
        <v>48.502494055374349</v>
      </c>
      <c r="G129">
        <v>53.994624783521829</v>
      </c>
      <c r="H129" t="str">
        <v>Stephen Curry</v>
      </c>
      <c r="I129">
        <v>0.52012195121951221</v>
      </c>
      <c r="J129">
        <v>3.476463414634146</v>
      </c>
      <c r="K129">
        <v>3.406219512195122</v>
      </c>
      <c r="L129">
        <v>2.5060975609756095</v>
      </c>
      <c r="M129">
        <v>0.10048780487804881</v>
      </c>
      <c r="N129">
        <v>1.4731707317073168</v>
      </c>
      <c r="O129">
        <v>0.68926829268292678</v>
      </c>
      <c r="P129">
        <v>-1.0534146341463415</v>
      </c>
      <c r="Q129">
        <v>-2.0212195121951222</v>
      </c>
      <c r="R129">
        <v>5.6207317073170717</v>
      </c>
      <c r="S129">
        <v>11.11841463414634</v>
      </c>
      <c r="T129">
        <v>7.6240243902439007</v>
      </c>
      <c r="U129">
        <v>9.0971951219512182</v>
      </c>
      <c r="V129">
        <v>10.150609756097559</v>
      </c>
      <c r="W129" t="str">
        <v>rob</v>
      </c>
      <c r="X129">
        <v>61.247810647466885</v>
      </c>
      <c r="Y129" t="str">
        <v xml:space="preserve"> PG</v>
      </c>
    </row>
    <row r="130" spans="1:25" x14ac:dyDescent="0.3">
      <c r="A130">
        <f t="shared" si="1"/>
        <v>34.068990026245409</v>
      </c>
      <c r="B130">
        <f>GMs!C$9*U130</f>
        <v>107.7153270771842</v>
      </c>
      <c r="C130">
        <v>33.52298872238476</v>
      </c>
      <c r="D130">
        <v>41.516635943786319</v>
      </c>
      <c r="E130">
        <v>40.797304981860933</v>
      </c>
      <c r="F130">
        <v>40.882788031494485</v>
      </c>
      <c r="G130">
        <v>34.751645256305423</v>
      </c>
      <c r="H130" t="str">
        <v>Karl-Anthony Towns</v>
      </c>
      <c r="I130">
        <v>0.7876422764227643</v>
      </c>
      <c r="J130">
        <v>1.9650406504065039</v>
      </c>
      <c r="K130">
        <v>0.65235772357723576</v>
      </c>
      <c r="L130">
        <v>1.5856910569105691</v>
      </c>
      <c r="M130">
        <v>2.1741463414634148</v>
      </c>
      <c r="N130">
        <v>0.80227642276422761</v>
      </c>
      <c r="O130">
        <v>-0.38943089430894312</v>
      </c>
      <c r="P130">
        <v>1.5884552845528455</v>
      </c>
      <c r="Q130">
        <v>-1.7954471544715445</v>
      </c>
      <c r="R130">
        <v>5.4056910569105705</v>
      </c>
      <c r="S130">
        <v>9.1661788617886177</v>
      </c>
      <c r="T130">
        <v>6.5684552845528454</v>
      </c>
      <c r="U130">
        <v>7.3707317073170735</v>
      </c>
      <c r="V130">
        <v>5.7822764227642276</v>
      </c>
      <c r="W130" t="str">
        <v>weed</v>
      </c>
      <c r="X130">
        <v>49.813996213425462</v>
      </c>
      <c r="Y130" t="str">
        <v xml:space="preserve"> C</v>
      </c>
    </row>
  </sheetData>
  <conditionalFormatting sqref="AM17:AV17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7:AV17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7:AV17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 AM18:AV19 AM41:AV41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1:AV41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7:AV2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8:AV28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9:AV29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0:AV30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2:AV3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1:AV31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3:AV3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4:AV34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5:AV3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7:AV37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6:AV36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8:AV38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9:AV3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0:AV40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0:AV20">
    <cfRule type="colorScale" priority="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3:AH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1:AL25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1:AV21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2:AV22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3:AV23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4:AV24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5:AV25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3:C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CC8-7188-47BA-B6BC-4D9A79B052F7}">
  <dimension ref="A1:F218"/>
  <sheetViews>
    <sheetView workbookViewId="0">
      <selection activeCell="C8" sqref="C8"/>
    </sheetView>
  </sheetViews>
  <sheetFormatPr defaultRowHeight="14.4" x14ac:dyDescent="0.3"/>
  <cols>
    <col min="1" max="1" width="15" customWidth="1"/>
    <col min="2" max="2" width="4.5546875" customWidth="1"/>
  </cols>
  <sheetData>
    <row r="1" spans="1:3" x14ac:dyDescent="0.3">
      <c r="A1" t="s">
        <v>1</v>
      </c>
      <c r="B1" t="s">
        <v>204</v>
      </c>
      <c r="C1" t="s">
        <v>206</v>
      </c>
    </row>
    <row r="2" spans="1:3" x14ac:dyDescent="0.3">
      <c r="A2" t="s">
        <v>17</v>
      </c>
      <c r="B2">
        <v>72</v>
      </c>
      <c r="C2" s="1" t="s">
        <v>2737</v>
      </c>
    </row>
    <row r="3" spans="1:3" x14ac:dyDescent="0.3">
      <c r="A3" t="s">
        <v>10</v>
      </c>
      <c r="B3">
        <v>61.247810647466885</v>
      </c>
      <c r="C3" s="1" t="s">
        <v>2350</v>
      </c>
    </row>
    <row r="4" spans="1:3" x14ac:dyDescent="0.3">
      <c r="A4" t="s">
        <v>2338</v>
      </c>
      <c r="B4">
        <v>59.872393116833813</v>
      </c>
      <c r="C4" s="1" t="s">
        <v>2379</v>
      </c>
    </row>
    <row r="5" spans="1:3" x14ac:dyDescent="0.3">
      <c r="A5" t="s">
        <v>12</v>
      </c>
      <c r="B5">
        <v>55.386738997552449</v>
      </c>
      <c r="C5" s="1" t="s">
        <v>2736</v>
      </c>
    </row>
    <row r="6" spans="1:3" x14ac:dyDescent="0.3">
      <c r="A6" t="s">
        <v>38</v>
      </c>
      <c r="B6">
        <v>51.451898005629737</v>
      </c>
      <c r="C6" s="1" t="s">
        <v>2378</v>
      </c>
    </row>
    <row r="7" spans="1:3" x14ac:dyDescent="0.3">
      <c r="A7" t="s">
        <v>2341</v>
      </c>
      <c r="B7">
        <v>49.813996213425462</v>
      </c>
      <c r="C7" s="1" t="s">
        <v>2374</v>
      </c>
    </row>
    <row r="8" spans="1:3" x14ac:dyDescent="0.3">
      <c r="A8" t="s">
        <v>42</v>
      </c>
      <c r="B8">
        <v>46.636725182591299</v>
      </c>
      <c r="C8" s="1" t="s">
        <v>2376</v>
      </c>
    </row>
    <row r="9" spans="1:3" x14ac:dyDescent="0.3">
      <c r="A9" t="s">
        <v>35</v>
      </c>
      <c r="B9">
        <v>45.695012416462028</v>
      </c>
      <c r="C9" s="1" t="s">
        <v>2372</v>
      </c>
    </row>
    <row r="10" spans="1:3" x14ac:dyDescent="0.3">
      <c r="A10" t="s">
        <v>2339</v>
      </c>
      <c r="B10">
        <v>37.884288435984899</v>
      </c>
      <c r="C10" s="1" t="s">
        <v>2375</v>
      </c>
    </row>
    <row r="11" spans="1:3" x14ac:dyDescent="0.3">
      <c r="A11" t="s">
        <v>29</v>
      </c>
      <c r="B11">
        <v>37.403740326339161</v>
      </c>
      <c r="C11" s="1" t="s">
        <v>2371</v>
      </c>
    </row>
    <row r="12" spans="1:3" x14ac:dyDescent="0.3">
      <c r="A12" t="s">
        <v>31</v>
      </c>
      <c r="B12">
        <v>36.827082594764285</v>
      </c>
      <c r="C12" s="1" t="s">
        <v>2373</v>
      </c>
    </row>
    <row r="13" spans="1:3" x14ac:dyDescent="0.3">
      <c r="A13" t="s">
        <v>25</v>
      </c>
      <c r="B13">
        <v>35.871370668017867</v>
      </c>
      <c r="C13" s="1" t="s">
        <v>2377</v>
      </c>
    </row>
    <row r="14" spans="1:3" x14ac:dyDescent="0.3">
      <c r="A14" t="s">
        <v>39</v>
      </c>
      <c r="B14">
        <v>35.421782240506168</v>
      </c>
      <c r="C14" s="1" t="s">
        <v>193</v>
      </c>
    </row>
    <row r="15" spans="1:3" x14ac:dyDescent="0.3">
      <c r="A15" t="s">
        <v>56</v>
      </c>
      <c r="B15">
        <v>34.336308863424044</v>
      </c>
      <c r="C15" s="1" t="s">
        <v>193</v>
      </c>
    </row>
    <row r="16" spans="1:3" x14ac:dyDescent="0.3">
      <c r="A16" t="s">
        <v>33</v>
      </c>
      <c r="B16">
        <v>33.040848077084945</v>
      </c>
      <c r="C16" s="1" t="s">
        <v>193</v>
      </c>
    </row>
    <row r="17" spans="1:3" x14ac:dyDescent="0.3">
      <c r="A17" t="s">
        <v>37</v>
      </c>
      <c r="B17">
        <v>33.031156350503871</v>
      </c>
      <c r="C17" s="1" t="s">
        <v>193</v>
      </c>
    </row>
    <row r="18" spans="1:3" x14ac:dyDescent="0.3">
      <c r="A18" t="s">
        <v>99</v>
      </c>
      <c r="B18">
        <v>32.087828296611065</v>
      </c>
      <c r="C18" s="1" t="s">
        <v>193</v>
      </c>
    </row>
    <row r="19" spans="1:3" x14ac:dyDescent="0.3">
      <c r="A19" t="s">
        <v>47</v>
      </c>
      <c r="B19">
        <v>31.674314629151208</v>
      </c>
      <c r="C19" s="1" t="s">
        <v>193</v>
      </c>
    </row>
    <row r="20" spans="1:3" x14ac:dyDescent="0.3">
      <c r="A20" t="s">
        <v>82</v>
      </c>
      <c r="B20">
        <v>30.982702251739493</v>
      </c>
      <c r="C20" s="1" t="s">
        <v>193</v>
      </c>
    </row>
    <row r="21" spans="1:3" x14ac:dyDescent="0.3">
      <c r="A21" t="s">
        <v>102</v>
      </c>
      <c r="B21">
        <v>30.403621588519353</v>
      </c>
      <c r="C21" s="1" t="s">
        <v>193</v>
      </c>
    </row>
    <row r="22" spans="1:3" x14ac:dyDescent="0.3">
      <c r="A22" t="s">
        <v>75</v>
      </c>
      <c r="B22">
        <v>30.245323387694871</v>
      </c>
      <c r="C22" s="1" t="s">
        <v>193</v>
      </c>
    </row>
    <row r="23" spans="1:3" x14ac:dyDescent="0.3">
      <c r="A23" t="s">
        <v>27</v>
      </c>
      <c r="B23">
        <v>30.199556901061943</v>
      </c>
      <c r="C23" s="1" t="s">
        <v>193</v>
      </c>
    </row>
    <row r="24" spans="1:3" x14ac:dyDescent="0.3">
      <c r="A24" t="s">
        <v>32</v>
      </c>
      <c r="B24">
        <v>29.865192334014321</v>
      </c>
      <c r="C24" s="1" t="s">
        <v>193</v>
      </c>
    </row>
    <row r="25" spans="1:3" x14ac:dyDescent="0.3">
      <c r="A25" t="s">
        <v>53</v>
      </c>
      <c r="B25">
        <v>29.419372911284171</v>
      </c>
      <c r="C25" s="1" t="s">
        <v>193</v>
      </c>
    </row>
    <row r="26" spans="1:3" x14ac:dyDescent="0.3">
      <c r="A26" t="s">
        <v>109</v>
      </c>
      <c r="B26">
        <v>29.324878577118529</v>
      </c>
      <c r="C26" s="1" t="s">
        <v>193</v>
      </c>
    </row>
    <row r="27" spans="1:3" x14ac:dyDescent="0.3">
      <c r="A27" t="s">
        <v>19</v>
      </c>
      <c r="B27">
        <v>28.824408585056112</v>
      </c>
      <c r="C27" s="1" t="s">
        <v>193</v>
      </c>
    </row>
    <row r="28" spans="1:3" x14ac:dyDescent="0.3">
      <c r="A28" t="s">
        <v>21</v>
      </c>
      <c r="B28">
        <v>28.280325823378785</v>
      </c>
      <c r="C28" s="1" t="s">
        <v>193</v>
      </c>
    </row>
    <row r="29" spans="1:3" x14ac:dyDescent="0.3">
      <c r="A29" t="s">
        <v>2348</v>
      </c>
      <c r="B29">
        <v>28.099682808492346</v>
      </c>
      <c r="C29" s="1" t="s">
        <v>193</v>
      </c>
    </row>
    <row r="30" spans="1:3" x14ac:dyDescent="0.3">
      <c r="A30" t="s">
        <v>77</v>
      </c>
      <c r="B30">
        <v>27.767471958462746</v>
      </c>
      <c r="C30" s="1" t="s">
        <v>193</v>
      </c>
    </row>
    <row r="31" spans="1:3" x14ac:dyDescent="0.3">
      <c r="A31" t="s">
        <v>65</v>
      </c>
      <c r="B31">
        <v>25.543759137357007</v>
      </c>
      <c r="C31" s="1" t="s">
        <v>193</v>
      </c>
    </row>
    <row r="32" spans="1:3" x14ac:dyDescent="0.3">
      <c r="A32" t="s">
        <v>54</v>
      </c>
      <c r="B32">
        <v>25.453841451854665</v>
      </c>
      <c r="C32" s="1" t="s">
        <v>193</v>
      </c>
    </row>
    <row r="33" spans="1:3" x14ac:dyDescent="0.3">
      <c r="A33" t="s">
        <v>100</v>
      </c>
      <c r="B33">
        <v>25.110862016734966</v>
      </c>
      <c r="C33" s="1" t="s">
        <v>193</v>
      </c>
    </row>
    <row r="34" spans="1:3" x14ac:dyDescent="0.3">
      <c r="A34" t="s">
        <v>44</v>
      </c>
      <c r="B34">
        <v>24.934526435884571</v>
      </c>
      <c r="C34" s="1" t="s">
        <v>193</v>
      </c>
    </row>
    <row r="35" spans="1:3" x14ac:dyDescent="0.3">
      <c r="A35" t="s">
        <v>104</v>
      </c>
      <c r="B35">
        <v>24.463670052819925</v>
      </c>
      <c r="C35" s="1" t="s">
        <v>193</v>
      </c>
    </row>
    <row r="36" spans="1:3" x14ac:dyDescent="0.3">
      <c r="A36" t="s">
        <v>81</v>
      </c>
      <c r="B36">
        <v>23.447115620314438</v>
      </c>
      <c r="C36" s="1" t="s">
        <v>193</v>
      </c>
    </row>
    <row r="37" spans="1:3" x14ac:dyDescent="0.3">
      <c r="A37" t="s">
        <v>156</v>
      </c>
      <c r="B37">
        <v>23.412117718771615</v>
      </c>
      <c r="C37" s="1" t="s">
        <v>193</v>
      </c>
    </row>
    <row r="38" spans="1:3" x14ac:dyDescent="0.3">
      <c r="A38" t="s">
        <v>69</v>
      </c>
      <c r="B38">
        <v>23.412117718771604</v>
      </c>
      <c r="C38" s="1" t="s">
        <v>193</v>
      </c>
    </row>
    <row r="39" spans="1:3" x14ac:dyDescent="0.3">
      <c r="A39" t="s">
        <v>2343</v>
      </c>
      <c r="B39">
        <v>22.964683008277937</v>
      </c>
      <c r="C39" s="1" t="s">
        <v>193</v>
      </c>
    </row>
    <row r="40" spans="1:3" x14ac:dyDescent="0.3">
      <c r="A40" t="s">
        <v>45</v>
      </c>
      <c r="B40">
        <v>22.811769099998511</v>
      </c>
      <c r="C40" s="1" t="s">
        <v>193</v>
      </c>
    </row>
    <row r="41" spans="1:3" x14ac:dyDescent="0.3">
      <c r="A41" t="s">
        <v>2340</v>
      </c>
      <c r="B41">
        <v>22.731004711822752</v>
      </c>
      <c r="C41" s="1" t="s">
        <v>193</v>
      </c>
    </row>
    <row r="42" spans="1:3" x14ac:dyDescent="0.3">
      <c r="A42" t="s">
        <v>155</v>
      </c>
      <c r="B42">
        <v>22.684699795935327</v>
      </c>
      <c r="C42" s="1" t="s">
        <v>193</v>
      </c>
    </row>
    <row r="43" spans="1:3" x14ac:dyDescent="0.3">
      <c r="A43" t="s">
        <v>173</v>
      </c>
      <c r="B43">
        <v>22.533939604673922</v>
      </c>
      <c r="C43" s="1" t="s">
        <v>193</v>
      </c>
    </row>
    <row r="44" spans="1:3" x14ac:dyDescent="0.3">
      <c r="A44" t="s">
        <v>41</v>
      </c>
      <c r="B44">
        <v>22.42517689526391</v>
      </c>
      <c r="C44" s="1" t="s">
        <v>193</v>
      </c>
    </row>
    <row r="45" spans="1:3" x14ac:dyDescent="0.3">
      <c r="A45" t="s">
        <v>83</v>
      </c>
      <c r="B45">
        <v>22.239957231714179</v>
      </c>
      <c r="C45" s="1" t="s">
        <v>193</v>
      </c>
    </row>
    <row r="46" spans="1:3" x14ac:dyDescent="0.3">
      <c r="A46" t="s">
        <v>57</v>
      </c>
      <c r="B46">
        <v>22.112887927650991</v>
      </c>
      <c r="C46" s="1" t="s">
        <v>193</v>
      </c>
    </row>
    <row r="47" spans="1:3" x14ac:dyDescent="0.3">
      <c r="A47" t="s">
        <v>2420</v>
      </c>
      <c r="B47">
        <v>21.661145783121281</v>
      </c>
      <c r="C47" s="1" t="s">
        <v>193</v>
      </c>
    </row>
    <row r="48" spans="1:3" x14ac:dyDescent="0.3">
      <c r="A48" t="s">
        <v>136</v>
      </c>
      <c r="B48">
        <v>21.142099981778436</v>
      </c>
      <c r="C48" s="1" t="s">
        <v>193</v>
      </c>
    </row>
    <row r="49" spans="1:3" x14ac:dyDescent="0.3">
      <c r="A49" t="s">
        <v>117</v>
      </c>
      <c r="B49">
        <v>20.792120966350172</v>
      </c>
      <c r="C49" s="1" t="s">
        <v>193</v>
      </c>
    </row>
    <row r="50" spans="1:3" x14ac:dyDescent="0.3">
      <c r="A50" t="s">
        <v>84</v>
      </c>
      <c r="B50">
        <v>20.296227622951044</v>
      </c>
      <c r="C50" s="1" t="s">
        <v>193</v>
      </c>
    </row>
    <row r="51" spans="1:3" x14ac:dyDescent="0.3">
      <c r="A51" t="s">
        <v>639</v>
      </c>
      <c r="B51">
        <v>19.81891008883234</v>
      </c>
      <c r="C51" s="1" t="s">
        <v>193</v>
      </c>
    </row>
    <row r="52" spans="1:3" x14ac:dyDescent="0.3">
      <c r="A52" t="s">
        <v>23</v>
      </c>
      <c r="B52">
        <v>18.235120436705813</v>
      </c>
      <c r="C52" s="1" t="s">
        <v>193</v>
      </c>
    </row>
    <row r="53" spans="1:3" x14ac:dyDescent="0.3">
      <c r="A53" t="s">
        <v>130</v>
      </c>
      <c r="B53">
        <v>17.149108630369177</v>
      </c>
      <c r="C53" s="1" t="s">
        <v>193</v>
      </c>
    </row>
    <row r="54" spans="1:3" x14ac:dyDescent="0.3">
      <c r="A54" t="s">
        <v>85</v>
      </c>
      <c r="B54">
        <v>16.35061804593823</v>
      </c>
      <c r="C54" s="1" t="s">
        <v>193</v>
      </c>
    </row>
    <row r="55" spans="1:3" x14ac:dyDescent="0.3">
      <c r="A55" t="s">
        <v>89</v>
      </c>
      <c r="B55">
        <v>16.19339670362276</v>
      </c>
      <c r="C55" s="1" t="s">
        <v>193</v>
      </c>
    </row>
    <row r="56" spans="1:3" x14ac:dyDescent="0.3">
      <c r="A56" t="s">
        <v>79</v>
      </c>
      <c r="B56">
        <v>16.010869186345559</v>
      </c>
      <c r="C56" s="1" t="s">
        <v>193</v>
      </c>
    </row>
    <row r="57" spans="1:3" x14ac:dyDescent="0.3">
      <c r="A57" t="s">
        <v>63</v>
      </c>
      <c r="B57">
        <v>15.779883036162902</v>
      </c>
      <c r="C57" s="1" t="s">
        <v>193</v>
      </c>
    </row>
    <row r="58" spans="1:3" x14ac:dyDescent="0.3">
      <c r="A58" t="s">
        <v>134</v>
      </c>
      <c r="B58">
        <v>15.663582317189817</v>
      </c>
      <c r="C58" s="1" t="s">
        <v>193</v>
      </c>
    </row>
    <row r="59" spans="1:3" x14ac:dyDescent="0.3">
      <c r="A59" t="s">
        <v>2430</v>
      </c>
      <c r="B59">
        <v>15.540551232535419</v>
      </c>
      <c r="C59" s="1" t="s">
        <v>193</v>
      </c>
    </row>
    <row r="60" spans="1:3" x14ac:dyDescent="0.3">
      <c r="A60" t="s">
        <v>2342</v>
      </c>
      <c r="B60">
        <v>14.870476025303912</v>
      </c>
      <c r="C60" s="1" t="s">
        <v>193</v>
      </c>
    </row>
    <row r="61" spans="1:3" x14ac:dyDescent="0.3">
      <c r="A61" t="s">
        <v>94</v>
      </c>
      <c r="B61">
        <v>14.366506243087214</v>
      </c>
      <c r="C61" s="1" t="s">
        <v>193</v>
      </c>
    </row>
    <row r="62" spans="1:3" x14ac:dyDescent="0.3">
      <c r="A62" t="s">
        <v>113</v>
      </c>
      <c r="B62">
        <v>13.9147640985575</v>
      </c>
      <c r="C62" s="1" t="s">
        <v>193</v>
      </c>
    </row>
    <row r="63" spans="1:3" x14ac:dyDescent="0.3">
      <c r="A63" t="s">
        <v>199</v>
      </c>
      <c r="B63">
        <v>13.472175251354372</v>
      </c>
      <c r="C63" s="1" t="s">
        <v>193</v>
      </c>
    </row>
    <row r="64" spans="1:3" x14ac:dyDescent="0.3">
      <c r="A64" t="s">
        <v>73</v>
      </c>
      <c r="B64">
        <v>12.693068120085604</v>
      </c>
      <c r="C64" s="1" t="s">
        <v>193</v>
      </c>
    </row>
    <row r="65" spans="1:3" x14ac:dyDescent="0.3">
      <c r="A65" t="s">
        <v>124</v>
      </c>
      <c r="B65">
        <v>12.671530949905398</v>
      </c>
      <c r="C65" s="1" t="s">
        <v>193</v>
      </c>
    </row>
    <row r="66" spans="1:3" x14ac:dyDescent="0.3">
      <c r="A66" t="s">
        <v>2345</v>
      </c>
      <c r="B66">
        <v>12.519155470880481</v>
      </c>
      <c r="C66" s="1" t="s">
        <v>193</v>
      </c>
    </row>
    <row r="67" spans="1:3" x14ac:dyDescent="0.3">
      <c r="A67" t="s">
        <v>92</v>
      </c>
      <c r="B67">
        <v>11.835888746913607</v>
      </c>
      <c r="C67" s="1" t="s">
        <v>193</v>
      </c>
    </row>
    <row r="68" spans="1:3" x14ac:dyDescent="0.3">
      <c r="A68" t="s">
        <v>2442</v>
      </c>
      <c r="B68">
        <v>11.744355773647751</v>
      </c>
      <c r="C68" s="1" t="s">
        <v>193</v>
      </c>
    </row>
    <row r="69" spans="1:3" x14ac:dyDescent="0.3">
      <c r="A69" t="s">
        <v>68</v>
      </c>
      <c r="B69">
        <v>11.48698658999435</v>
      </c>
      <c r="C69" s="1" t="s">
        <v>193</v>
      </c>
    </row>
    <row r="70" spans="1:3" x14ac:dyDescent="0.3">
      <c r="A70" t="s">
        <v>51</v>
      </c>
      <c r="B70">
        <v>11.248462430248624</v>
      </c>
      <c r="C70" s="1" t="s">
        <v>193</v>
      </c>
    </row>
    <row r="71" spans="1:3" x14ac:dyDescent="0.3">
      <c r="A71" t="s">
        <v>181</v>
      </c>
      <c r="B71">
        <v>11.16662118356386</v>
      </c>
      <c r="C71" s="1" t="s">
        <v>193</v>
      </c>
    </row>
    <row r="72" spans="1:3" x14ac:dyDescent="0.3">
      <c r="A72" t="s">
        <v>180</v>
      </c>
      <c r="B72">
        <v>10.890945405257288</v>
      </c>
      <c r="C72" s="1" t="s">
        <v>193</v>
      </c>
    </row>
    <row r="73" spans="1:3" x14ac:dyDescent="0.3">
      <c r="A73" t="s">
        <v>60</v>
      </c>
      <c r="B73">
        <v>10.869408235077085</v>
      </c>
      <c r="C73" s="1" t="s">
        <v>193</v>
      </c>
    </row>
    <row r="74" spans="1:3" x14ac:dyDescent="0.3">
      <c r="A74" t="s">
        <v>107</v>
      </c>
      <c r="B74">
        <v>10.62119234875027</v>
      </c>
      <c r="C74" s="1" t="s">
        <v>193</v>
      </c>
    </row>
    <row r="75" spans="1:3" x14ac:dyDescent="0.3">
      <c r="A75" t="s">
        <v>62</v>
      </c>
      <c r="B75">
        <v>9.96430865825414</v>
      </c>
      <c r="C75" s="1" t="s">
        <v>193</v>
      </c>
    </row>
    <row r="76" spans="1:3" x14ac:dyDescent="0.3">
      <c r="A76" t="s">
        <v>179</v>
      </c>
      <c r="B76">
        <v>8.5563161577235043</v>
      </c>
      <c r="C76" s="1" t="s">
        <v>193</v>
      </c>
    </row>
    <row r="77" spans="1:3" x14ac:dyDescent="0.3">
      <c r="A77" t="s">
        <v>129</v>
      </c>
      <c r="B77">
        <v>8.4427075850229425</v>
      </c>
      <c r="C77" s="1" t="s">
        <v>193</v>
      </c>
    </row>
    <row r="78" spans="1:3" x14ac:dyDescent="0.3">
      <c r="A78" t="s">
        <v>2347</v>
      </c>
      <c r="B78">
        <v>8.4295160682875689</v>
      </c>
      <c r="C78" s="1" t="s">
        <v>193</v>
      </c>
    </row>
    <row r="79" spans="1:3" x14ac:dyDescent="0.3">
      <c r="A79" t="s">
        <v>96</v>
      </c>
      <c r="B79">
        <v>8.0768449065867784</v>
      </c>
      <c r="C79" s="1" t="s">
        <v>193</v>
      </c>
    </row>
    <row r="80" spans="1:3" x14ac:dyDescent="0.3">
      <c r="A80" t="s">
        <v>90</v>
      </c>
      <c r="B80">
        <v>7.7680557291281476</v>
      </c>
      <c r="C80" s="1" t="s">
        <v>193</v>
      </c>
    </row>
    <row r="81" spans="1:6" x14ac:dyDescent="0.3">
      <c r="A81" t="s">
        <v>2458</v>
      </c>
      <c r="B81">
        <v>7.7680557291281458</v>
      </c>
      <c r="C81" s="1" t="s">
        <v>193</v>
      </c>
    </row>
    <row r="82" spans="1:6" x14ac:dyDescent="0.3">
      <c r="A82" t="s">
        <v>72</v>
      </c>
      <c r="B82">
        <v>7.6889066287159116</v>
      </c>
      <c r="C82" s="1" t="s">
        <v>193</v>
      </c>
    </row>
    <row r="83" spans="1:6" x14ac:dyDescent="0.3">
      <c r="A83" t="s">
        <v>162</v>
      </c>
      <c r="B83">
        <v>7.0643286934900811</v>
      </c>
      <c r="C83" s="1" t="s">
        <v>193</v>
      </c>
    </row>
    <row r="84" spans="1:6" x14ac:dyDescent="0.3">
      <c r="A84" t="s">
        <v>2464</v>
      </c>
      <c r="B84">
        <v>7.0573291131815159</v>
      </c>
      <c r="C84" s="1" t="s">
        <v>193</v>
      </c>
    </row>
    <row r="85" spans="1:6" x14ac:dyDescent="0.3">
      <c r="A85" t="s">
        <v>80</v>
      </c>
      <c r="B85">
        <v>6.7593085208129953</v>
      </c>
      <c r="C85" s="1" t="s">
        <v>193</v>
      </c>
    </row>
    <row r="86" spans="1:6" x14ac:dyDescent="0.3">
      <c r="A86" t="s">
        <v>166</v>
      </c>
      <c r="B86">
        <v>6.673967483973942</v>
      </c>
      <c r="C86" s="1" t="s">
        <v>193</v>
      </c>
    </row>
    <row r="87" spans="1:6" x14ac:dyDescent="0.3">
      <c r="A87" t="s">
        <v>2462</v>
      </c>
      <c r="B87">
        <v>6.6613143964930686</v>
      </c>
      <c r="C87" s="1" t="s">
        <v>193</v>
      </c>
    </row>
    <row r="88" spans="1:6" x14ac:dyDescent="0.3">
      <c r="A88" t="s">
        <v>147</v>
      </c>
      <c r="B88">
        <v>6.4790560938431216</v>
      </c>
      <c r="C88" s="1" t="s">
        <v>193</v>
      </c>
      <c r="F88" s="1"/>
    </row>
    <row r="89" spans="1:6" x14ac:dyDescent="0.3">
      <c r="A89" t="s">
        <v>120</v>
      </c>
      <c r="B89">
        <v>5.6730274998490948</v>
      </c>
      <c r="C89" s="1" t="s">
        <v>193</v>
      </c>
    </row>
    <row r="90" spans="1:6" x14ac:dyDescent="0.3">
      <c r="A90" t="s">
        <v>2466</v>
      </c>
      <c r="B90">
        <v>5.3556234543183905</v>
      </c>
      <c r="C90" s="1" t="s">
        <v>193</v>
      </c>
    </row>
    <row r="91" spans="1:6" x14ac:dyDescent="0.3">
      <c r="A91" t="s">
        <v>118</v>
      </c>
      <c r="B91">
        <v>5.2320539404094868</v>
      </c>
      <c r="C91" s="1" t="s">
        <v>193</v>
      </c>
    </row>
    <row r="92" spans="1:6" x14ac:dyDescent="0.3">
      <c r="A92" t="s">
        <v>158</v>
      </c>
      <c r="B92">
        <v>5.1690577176323993</v>
      </c>
      <c r="C92" s="1" t="s">
        <v>193</v>
      </c>
    </row>
    <row r="93" spans="1:6" x14ac:dyDescent="0.3">
      <c r="A93" t="s">
        <v>2473</v>
      </c>
      <c r="B93">
        <v>4.9240724068326163</v>
      </c>
      <c r="C93" s="1" t="s">
        <v>193</v>
      </c>
    </row>
    <row r="94" spans="1:6" x14ac:dyDescent="0.3">
      <c r="A94" t="s">
        <v>110</v>
      </c>
      <c r="B94">
        <v>4.9170728265240484</v>
      </c>
      <c r="C94" s="1" t="s">
        <v>193</v>
      </c>
    </row>
    <row r="95" spans="1:6" x14ac:dyDescent="0.3">
      <c r="A95" t="s">
        <v>2460</v>
      </c>
      <c r="B95">
        <v>4.4970980080101297</v>
      </c>
      <c r="C95" s="1" t="s">
        <v>193</v>
      </c>
    </row>
    <row r="96" spans="1:6" x14ac:dyDescent="0.3">
      <c r="A96" t="s">
        <v>76</v>
      </c>
      <c r="B96">
        <v>4.3985654544357065</v>
      </c>
      <c r="C96" s="1" t="s">
        <v>193</v>
      </c>
    </row>
    <row r="97" spans="1:3" x14ac:dyDescent="0.3">
      <c r="A97" t="s">
        <v>2354</v>
      </c>
      <c r="B97">
        <v>4.342030382712684</v>
      </c>
      <c r="C97" s="1" t="s">
        <v>193</v>
      </c>
    </row>
    <row r="98" spans="1:3" x14ac:dyDescent="0.3">
      <c r="A98" t="s">
        <v>664</v>
      </c>
      <c r="B98">
        <v>3.1849459147813874</v>
      </c>
      <c r="C98" s="1" t="s">
        <v>193</v>
      </c>
    </row>
    <row r="99" spans="1:3" x14ac:dyDescent="0.3">
      <c r="A99" t="s">
        <v>114</v>
      </c>
      <c r="B99">
        <v>3.0707989128263211</v>
      </c>
      <c r="C99" s="1" t="s">
        <v>193</v>
      </c>
    </row>
    <row r="100" spans="1:3" x14ac:dyDescent="0.3">
      <c r="A100" t="s">
        <v>2471</v>
      </c>
      <c r="B100">
        <v>2.6492088065488897</v>
      </c>
      <c r="C100" s="1" t="s">
        <v>193</v>
      </c>
    </row>
    <row r="101" spans="1:3" x14ac:dyDescent="0.3">
      <c r="A101" t="s">
        <v>49</v>
      </c>
      <c r="B101">
        <v>2.2114658226362987</v>
      </c>
      <c r="C101" s="1" t="s">
        <v>193</v>
      </c>
    </row>
    <row r="102" spans="1:3" x14ac:dyDescent="0.3">
      <c r="A102" t="s">
        <v>713</v>
      </c>
      <c r="B102">
        <v>1.8431802125548695</v>
      </c>
      <c r="C102" s="1" t="s">
        <v>193</v>
      </c>
    </row>
    <row r="103" spans="1:3" x14ac:dyDescent="0.3">
      <c r="A103" t="s">
        <v>178</v>
      </c>
      <c r="B103">
        <v>1.7150340499826711</v>
      </c>
      <c r="C103" s="1" t="s">
        <v>193</v>
      </c>
    </row>
    <row r="104" spans="1:3" x14ac:dyDescent="0.3">
      <c r="A104" t="s">
        <v>2486</v>
      </c>
      <c r="B104">
        <v>1.5653507172302756</v>
      </c>
      <c r="C104" s="1" t="s">
        <v>193</v>
      </c>
    </row>
    <row r="105" spans="1:3" x14ac:dyDescent="0.3">
      <c r="A105" t="s">
        <v>163</v>
      </c>
      <c r="B105">
        <v>1.5228148061243802</v>
      </c>
      <c r="C105" s="1" t="s">
        <v>193</v>
      </c>
    </row>
    <row r="106" spans="1:3" x14ac:dyDescent="0.3">
      <c r="A106" t="s">
        <v>149</v>
      </c>
      <c r="B106">
        <v>1.394668643552188</v>
      </c>
      <c r="C106" s="1" t="s">
        <v>193</v>
      </c>
    </row>
    <row r="107" spans="1:3" x14ac:dyDescent="0.3">
      <c r="A107" t="s">
        <v>2477</v>
      </c>
      <c r="B107">
        <v>1.3946686435521793</v>
      </c>
      <c r="C107" s="1" t="s">
        <v>193</v>
      </c>
    </row>
    <row r="108" spans="1:3" x14ac:dyDescent="0.3">
      <c r="A108" t="s">
        <v>707</v>
      </c>
      <c r="B108">
        <v>1.1733742199506165</v>
      </c>
      <c r="C108" s="1" t="s">
        <v>193</v>
      </c>
    </row>
    <row r="109" spans="1:3" x14ac:dyDescent="0.3">
      <c r="A109" t="s">
        <v>201</v>
      </c>
      <c r="B109">
        <v>0.4989915786830752</v>
      </c>
      <c r="C109" s="1" t="s">
        <v>193</v>
      </c>
    </row>
    <row r="110" spans="1:3" x14ac:dyDescent="0.3">
      <c r="A110" t="s">
        <v>660</v>
      </c>
      <c r="B110">
        <v>0.43357242426071918</v>
      </c>
      <c r="C110" s="1" t="s">
        <v>193</v>
      </c>
    </row>
    <row r="111" spans="1:3" x14ac:dyDescent="0.3">
      <c r="A111" t="s">
        <v>67</v>
      </c>
      <c r="B111">
        <v>-0.62659477785967521</v>
      </c>
      <c r="C111" s="1" t="s">
        <v>193</v>
      </c>
    </row>
    <row r="112" spans="1:3" x14ac:dyDescent="0.3">
      <c r="A112" t="s">
        <v>2490</v>
      </c>
      <c r="B112">
        <v>-0.76954774493075617</v>
      </c>
      <c r="C112" s="1" t="s">
        <v>193</v>
      </c>
    </row>
    <row r="113" spans="1:3" x14ac:dyDescent="0.3">
      <c r="A113" t="s">
        <v>190</v>
      </c>
      <c r="B113">
        <v>-1.949515456178522</v>
      </c>
      <c r="C113" s="1" t="s">
        <v>193</v>
      </c>
    </row>
    <row r="114" spans="1:3" x14ac:dyDescent="0.3">
      <c r="A114" t="s">
        <v>95</v>
      </c>
      <c r="B114">
        <v>-2.1993466302688534</v>
      </c>
      <c r="C114" s="1" t="s">
        <v>193</v>
      </c>
    </row>
    <row r="115" spans="1:3" x14ac:dyDescent="0.3">
      <c r="A115" t="s">
        <v>50</v>
      </c>
      <c r="B115">
        <v>-2.2618044237914265</v>
      </c>
      <c r="C115" s="1" t="s">
        <v>193</v>
      </c>
    </row>
    <row r="116" spans="1:3" x14ac:dyDescent="0.3">
      <c r="A116" t="s">
        <v>640</v>
      </c>
      <c r="B116">
        <v>-2.3242622173140162</v>
      </c>
      <c r="C116" s="1" t="s">
        <v>193</v>
      </c>
    </row>
    <row r="117" spans="1:3" x14ac:dyDescent="0.3">
      <c r="A117" t="s">
        <v>185</v>
      </c>
      <c r="B117">
        <v>-2.3904890156181349</v>
      </c>
      <c r="C117" s="1" t="s">
        <v>193</v>
      </c>
    </row>
    <row r="118" spans="1:3" x14ac:dyDescent="0.3">
      <c r="A118" t="s">
        <v>78</v>
      </c>
      <c r="B118">
        <v>-3.7134096939369776</v>
      </c>
      <c r="C118" s="1" t="s">
        <v>193</v>
      </c>
    </row>
    <row r="119" spans="1:3" x14ac:dyDescent="0.3">
      <c r="A119" t="s">
        <v>152</v>
      </c>
      <c r="B119">
        <v>-4.1543832533765901</v>
      </c>
      <c r="C119" s="1" t="s">
        <v>193</v>
      </c>
    </row>
    <row r="120" spans="1:3" x14ac:dyDescent="0.3">
      <c r="A120" t="s">
        <v>133</v>
      </c>
      <c r="B120">
        <v>-4.7843454811474677</v>
      </c>
      <c r="C120" s="1" t="s">
        <v>193</v>
      </c>
    </row>
    <row r="121" spans="1:3" x14ac:dyDescent="0.3">
      <c r="A121" t="s">
        <v>153</v>
      </c>
      <c r="B121">
        <v>-5.5720674804883199</v>
      </c>
      <c r="C121" s="1" t="s">
        <v>193</v>
      </c>
    </row>
    <row r="122" spans="1:3" x14ac:dyDescent="0.3">
      <c r="A122" t="s">
        <v>145</v>
      </c>
      <c r="B122">
        <v>-5.6345252740109002</v>
      </c>
      <c r="C122" s="1" t="s">
        <v>193</v>
      </c>
    </row>
    <row r="123" spans="1:3" x14ac:dyDescent="0.3">
      <c r="A123" t="s">
        <v>97</v>
      </c>
      <c r="B123">
        <v>-5.8116684987430576</v>
      </c>
      <c r="C123" s="1" t="s">
        <v>193</v>
      </c>
    </row>
    <row r="124" spans="1:3" x14ac:dyDescent="0.3">
      <c r="A124" t="s">
        <v>137</v>
      </c>
      <c r="B124">
        <v>-6.6672325841515363</v>
      </c>
      <c r="C124" s="1" t="s">
        <v>193</v>
      </c>
    </row>
    <row r="125" spans="1:3" x14ac:dyDescent="0.3">
      <c r="A125" t="s">
        <v>637</v>
      </c>
      <c r="B125">
        <v>-11.515249591714769</v>
      </c>
      <c r="C125" s="1" t="s">
        <v>193</v>
      </c>
    </row>
    <row r="126" spans="1:3" x14ac:dyDescent="0.3">
      <c r="A126" t="s">
        <v>159</v>
      </c>
      <c r="B126">
        <v>-12.862399586486344</v>
      </c>
      <c r="C126" s="1" t="s">
        <v>193</v>
      </c>
    </row>
    <row r="127" spans="1:3" x14ac:dyDescent="0.3">
      <c r="A127" t="s">
        <v>88</v>
      </c>
      <c r="B127">
        <v>-18.808812273239827</v>
      </c>
      <c r="C127" s="1" t="s">
        <v>193</v>
      </c>
    </row>
    <row r="128" spans="1:3" x14ac:dyDescent="0.3">
      <c r="A128" t="s">
        <v>64</v>
      </c>
      <c r="B128">
        <v>-21.668140829288745</v>
      </c>
      <c r="C128" s="1" t="s">
        <v>193</v>
      </c>
    </row>
    <row r="129" spans="1:3" x14ac:dyDescent="0.3">
      <c r="A129" t="s">
        <v>15</v>
      </c>
      <c r="B129">
        <v>-23.310080840901819</v>
      </c>
      <c r="C129" s="1" t="s">
        <v>193</v>
      </c>
    </row>
    <row r="130" spans="1:3" x14ac:dyDescent="0.3">
      <c r="A130" t="s">
        <v>2501</v>
      </c>
      <c r="B130">
        <v>0.46480119105208539</v>
      </c>
      <c r="C130" s="1" t="s">
        <v>193</v>
      </c>
    </row>
    <row r="131" spans="1:3" x14ac:dyDescent="0.3">
      <c r="A131" t="s">
        <v>171</v>
      </c>
      <c r="B131">
        <v>0.40626382132340744</v>
      </c>
      <c r="C131" s="1" t="s">
        <v>193</v>
      </c>
    </row>
    <row r="132" spans="1:3" x14ac:dyDescent="0.3">
      <c r="A132" t="s">
        <v>165</v>
      </c>
      <c r="B132">
        <v>0.11543530187775419</v>
      </c>
      <c r="C132" s="1" t="s">
        <v>193</v>
      </c>
    </row>
    <row r="133" spans="1:3" x14ac:dyDescent="0.3">
      <c r="A133" t="s">
        <v>112</v>
      </c>
      <c r="B133">
        <v>6.6189578137754945E-2</v>
      </c>
      <c r="C133" s="1" t="s">
        <v>193</v>
      </c>
    </row>
    <row r="134" spans="1:3" x14ac:dyDescent="0.3">
      <c r="A134" t="s">
        <v>170</v>
      </c>
      <c r="B134">
        <v>-0.11499751864148755</v>
      </c>
      <c r="C134" s="1" t="s">
        <v>193</v>
      </c>
    </row>
    <row r="135" spans="1:3" x14ac:dyDescent="0.3">
      <c r="A135" t="s">
        <v>700</v>
      </c>
      <c r="B135">
        <v>-0.19862233253959882</v>
      </c>
      <c r="C135" s="1" t="s">
        <v>193</v>
      </c>
    </row>
    <row r="136" spans="1:3" x14ac:dyDescent="0.3">
      <c r="A136" t="s">
        <v>119</v>
      </c>
      <c r="B136">
        <v>-0.20791397852827465</v>
      </c>
      <c r="C136" s="1" t="s">
        <v>193</v>
      </c>
    </row>
    <row r="137" spans="1:3" x14ac:dyDescent="0.3">
      <c r="A137" t="s">
        <v>2509</v>
      </c>
      <c r="B137">
        <v>3</v>
      </c>
      <c r="C137" s="1" t="s">
        <v>193</v>
      </c>
    </row>
    <row r="138" spans="1:3" x14ac:dyDescent="0.3">
      <c r="A138" t="s">
        <v>164</v>
      </c>
      <c r="B138">
        <v>4</v>
      </c>
      <c r="C138" s="1" t="s">
        <v>193</v>
      </c>
    </row>
    <row r="139" spans="1:3" x14ac:dyDescent="0.3">
      <c r="A139" t="s">
        <v>98</v>
      </c>
      <c r="B139">
        <v>-0.5219716129456291</v>
      </c>
      <c r="C139" s="1" t="s">
        <v>193</v>
      </c>
    </row>
    <row r="140" spans="1:3" x14ac:dyDescent="0.3">
      <c r="A140" t="s">
        <v>121</v>
      </c>
      <c r="B140">
        <v>-0.77842104223317277</v>
      </c>
      <c r="C140" s="1" t="s">
        <v>193</v>
      </c>
    </row>
    <row r="141" spans="1:3" x14ac:dyDescent="0.3">
      <c r="A141" t="s">
        <v>2513</v>
      </c>
      <c r="B141">
        <v>-1.0162871795433546</v>
      </c>
      <c r="C141" s="1" t="s">
        <v>193</v>
      </c>
    </row>
    <row r="142" spans="1:3" x14ac:dyDescent="0.3">
      <c r="A142" t="s">
        <v>2353</v>
      </c>
      <c r="B142">
        <v>-1.2114117453056172</v>
      </c>
      <c r="C142" s="1" t="s">
        <v>193</v>
      </c>
    </row>
    <row r="143" spans="1:3" x14ac:dyDescent="0.3">
      <c r="A143" t="s">
        <v>150</v>
      </c>
      <c r="B143">
        <v>-1.3712280563108972</v>
      </c>
      <c r="C143" s="1" t="s">
        <v>193</v>
      </c>
    </row>
    <row r="144" spans="1:3" x14ac:dyDescent="0.3">
      <c r="A144" t="s">
        <v>87</v>
      </c>
      <c r="B144">
        <v>-1.3786613731018389</v>
      </c>
      <c r="C144" s="1" t="s">
        <v>193</v>
      </c>
    </row>
    <row r="145" spans="1:3" x14ac:dyDescent="0.3">
      <c r="A145" t="s">
        <v>657</v>
      </c>
      <c r="B145">
        <v>-1.4251196030452347</v>
      </c>
      <c r="C145" s="1" t="s">
        <v>193</v>
      </c>
    </row>
    <row r="146" spans="1:3" x14ac:dyDescent="0.3">
      <c r="A146" t="s">
        <v>2346</v>
      </c>
      <c r="B146">
        <v>9</v>
      </c>
      <c r="C146" s="1" t="s">
        <v>193</v>
      </c>
    </row>
    <row r="147" spans="1:3" x14ac:dyDescent="0.3">
      <c r="A147" t="s">
        <v>711</v>
      </c>
      <c r="B147">
        <v>-1.6667023987508895</v>
      </c>
      <c r="C147" s="1" t="s">
        <v>193</v>
      </c>
    </row>
    <row r="148" spans="1:3" x14ac:dyDescent="0.3">
      <c r="A148" t="s">
        <v>2521</v>
      </c>
      <c r="B148">
        <v>-1.8543936477222061</v>
      </c>
      <c r="C148" s="1" t="s">
        <v>193</v>
      </c>
    </row>
    <row r="149" spans="1:3" x14ac:dyDescent="0.3">
      <c r="A149" t="s">
        <v>2352</v>
      </c>
      <c r="B149">
        <v>-1.8562519769199421</v>
      </c>
      <c r="C149" s="1" t="s">
        <v>193</v>
      </c>
    </row>
    <row r="150" spans="1:3" x14ac:dyDescent="0.3">
      <c r="A150" t="s">
        <v>192</v>
      </c>
      <c r="B150">
        <v>-2.0569515302754109</v>
      </c>
      <c r="C150" s="1" t="s">
        <v>193</v>
      </c>
    </row>
    <row r="151" spans="1:3" x14ac:dyDescent="0.3">
      <c r="A151" t="s">
        <v>157</v>
      </c>
      <c r="B151">
        <v>-2.1219930521961636</v>
      </c>
      <c r="C151" s="1" t="s">
        <v>193</v>
      </c>
    </row>
    <row r="152" spans="1:3" x14ac:dyDescent="0.3">
      <c r="A152" t="s">
        <v>188</v>
      </c>
      <c r="B152">
        <v>4</v>
      </c>
      <c r="C152" s="1" t="s">
        <v>193</v>
      </c>
    </row>
    <row r="153" spans="1:3" x14ac:dyDescent="0.3">
      <c r="A153" t="s">
        <v>183</v>
      </c>
      <c r="B153">
        <v>2</v>
      </c>
      <c r="C153" s="1" t="s">
        <v>193</v>
      </c>
    </row>
    <row r="154" spans="1:3" x14ac:dyDescent="0.3">
      <c r="A154" t="s">
        <v>2351</v>
      </c>
      <c r="B154">
        <v>-2.6646251779350201</v>
      </c>
      <c r="C154" s="1" t="s">
        <v>193</v>
      </c>
    </row>
    <row r="155" spans="1:3" x14ac:dyDescent="0.3">
      <c r="A155" t="s">
        <v>142</v>
      </c>
      <c r="B155">
        <v>1</v>
      </c>
      <c r="C155" s="1" t="s">
        <v>193</v>
      </c>
    </row>
    <row r="156" spans="1:3" x14ac:dyDescent="0.3">
      <c r="A156" t="s">
        <v>633</v>
      </c>
      <c r="B156">
        <v>-2.6869251283078479</v>
      </c>
      <c r="C156" s="1" t="s">
        <v>193</v>
      </c>
    </row>
    <row r="157" spans="1:3" x14ac:dyDescent="0.3">
      <c r="A157" t="s">
        <v>2349</v>
      </c>
      <c r="B157">
        <v>1</v>
      </c>
      <c r="C157" s="1" t="s">
        <v>193</v>
      </c>
    </row>
    <row r="158" spans="1:3" x14ac:dyDescent="0.3">
      <c r="A158" t="s">
        <v>714</v>
      </c>
      <c r="B158">
        <v>-3.2955279405663287</v>
      </c>
      <c r="C158" s="1" t="s">
        <v>193</v>
      </c>
    </row>
    <row r="159" spans="1:3" x14ac:dyDescent="0.3">
      <c r="A159" t="s">
        <v>2533</v>
      </c>
      <c r="B159">
        <v>-3.9803222499319766</v>
      </c>
      <c r="C159" s="1" t="s">
        <v>193</v>
      </c>
    </row>
    <row r="160" spans="1:3" x14ac:dyDescent="0.3">
      <c r="A160" t="s">
        <v>167</v>
      </c>
      <c r="B160">
        <v>1</v>
      </c>
      <c r="C160" s="1" t="s">
        <v>193</v>
      </c>
    </row>
    <row r="161" spans="1:3" x14ac:dyDescent="0.3">
      <c r="A161" t="s">
        <v>627</v>
      </c>
      <c r="B161">
        <v>-4.0732387098187637</v>
      </c>
      <c r="C161" s="1" t="s">
        <v>193</v>
      </c>
    </row>
    <row r="162" spans="1:3" x14ac:dyDescent="0.3">
      <c r="A162" t="s">
        <v>106</v>
      </c>
      <c r="B162">
        <v>-4.3148215055244235</v>
      </c>
      <c r="C162" s="1" t="s">
        <v>193</v>
      </c>
    </row>
    <row r="163" spans="1:3" x14ac:dyDescent="0.3">
      <c r="A163" t="s">
        <v>2538</v>
      </c>
      <c r="B163">
        <v>-4.6493207611168677</v>
      </c>
      <c r="C163" s="1" t="s">
        <v>193</v>
      </c>
    </row>
    <row r="164" spans="1:3" x14ac:dyDescent="0.3">
      <c r="A164" t="s">
        <v>151</v>
      </c>
      <c r="B164">
        <v>-4.7422372210036574</v>
      </c>
      <c r="C164" s="1" t="s">
        <v>193</v>
      </c>
    </row>
    <row r="165" spans="1:3" x14ac:dyDescent="0.3">
      <c r="A165" t="s">
        <v>143</v>
      </c>
      <c r="B165">
        <v>-5.0386407280425214</v>
      </c>
      <c r="C165" s="1" t="s">
        <v>193</v>
      </c>
    </row>
    <row r="166" spans="1:3" x14ac:dyDescent="0.3">
      <c r="A166" t="s">
        <v>191</v>
      </c>
      <c r="B166">
        <v>-5.0488615386300699</v>
      </c>
      <c r="C166" s="1" t="s">
        <v>193</v>
      </c>
    </row>
    <row r="167" spans="1:3" x14ac:dyDescent="0.3">
      <c r="A167" t="s">
        <v>631</v>
      </c>
      <c r="B167">
        <v>1</v>
      </c>
      <c r="C167" s="1" t="s">
        <v>193</v>
      </c>
    </row>
    <row r="168" spans="1:3" x14ac:dyDescent="0.3">
      <c r="A168" t="s">
        <v>200</v>
      </c>
      <c r="B168">
        <v>-6.4704833748979622</v>
      </c>
      <c r="C168" s="1" t="s">
        <v>193</v>
      </c>
    </row>
    <row r="169" spans="1:3" x14ac:dyDescent="0.3">
      <c r="A169" t="s">
        <v>2544</v>
      </c>
      <c r="B169">
        <v>1</v>
      </c>
      <c r="C169" s="1" t="s">
        <v>193</v>
      </c>
    </row>
    <row r="170" spans="1:3" x14ac:dyDescent="0.3">
      <c r="A170" t="s">
        <v>2546</v>
      </c>
      <c r="B170">
        <v>-6.5187999340390901</v>
      </c>
      <c r="C170" s="1" t="s">
        <v>193</v>
      </c>
    </row>
    <row r="171" spans="1:3" x14ac:dyDescent="0.3">
      <c r="A171" t="s">
        <v>2548</v>
      </c>
      <c r="B171">
        <v>-6.594991431146263</v>
      </c>
      <c r="C171" s="1" t="s">
        <v>193</v>
      </c>
    </row>
    <row r="172" spans="1:3" x14ac:dyDescent="0.3">
      <c r="A172" t="s">
        <v>641</v>
      </c>
      <c r="B172">
        <v>-6.6145038877224884</v>
      </c>
      <c r="C172" s="1" t="s">
        <v>193</v>
      </c>
    </row>
    <row r="173" spans="1:3" x14ac:dyDescent="0.3">
      <c r="A173" t="s">
        <v>672</v>
      </c>
      <c r="B173">
        <v>-6.6711829282534305</v>
      </c>
      <c r="C173" s="1" t="s">
        <v>193</v>
      </c>
    </row>
    <row r="174" spans="1:3" x14ac:dyDescent="0.3">
      <c r="A174" t="s">
        <v>628</v>
      </c>
      <c r="B174">
        <v>-7.0930236561394562</v>
      </c>
      <c r="C174" s="1" t="s">
        <v>193</v>
      </c>
    </row>
    <row r="175" spans="1:3" x14ac:dyDescent="0.3">
      <c r="A175" t="s">
        <v>2355</v>
      </c>
      <c r="B175">
        <v>-7.2175317123877605</v>
      </c>
      <c r="C175" s="1" t="s">
        <v>193</v>
      </c>
    </row>
    <row r="176" spans="1:3" x14ac:dyDescent="0.3">
      <c r="A176" t="s">
        <v>187</v>
      </c>
      <c r="B176">
        <v>-7.2454066503537984</v>
      </c>
      <c r="C176" s="1" t="s">
        <v>193</v>
      </c>
    </row>
    <row r="177" spans="1:3" x14ac:dyDescent="0.3">
      <c r="A177" t="s">
        <v>688</v>
      </c>
      <c r="B177">
        <v>-7.5018560796413372</v>
      </c>
      <c r="C177" s="1" t="s">
        <v>193</v>
      </c>
    </row>
    <row r="178" spans="1:3" x14ac:dyDescent="0.3">
      <c r="A178" t="s">
        <v>186</v>
      </c>
      <c r="B178">
        <v>3</v>
      </c>
      <c r="C178" s="1" t="s">
        <v>193</v>
      </c>
    </row>
    <row r="179" spans="1:3" x14ac:dyDescent="0.3">
      <c r="A179" t="s">
        <v>2699</v>
      </c>
      <c r="B179">
        <v>1</v>
      </c>
      <c r="C179" s="1" t="s">
        <v>193</v>
      </c>
    </row>
    <row r="180" spans="1:3" x14ac:dyDescent="0.3">
      <c r="A180" t="s">
        <v>2700</v>
      </c>
      <c r="B180">
        <v>1</v>
      </c>
      <c r="C180" s="1" t="s">
        <v>193</v>
      </c>
    </row>
    <row r="181" spans="1:3" x14ac:dyDescent="0.3">
      <c r="A181" t="s">
        <v>2701</v>
      </c>
      <c r="B181">
        <v>1</v>
      </c>
      <c r="C181" s="1" t="s">
        <v>193</v>
      </c>
    </row>
    <row r="182" spans="1:3" x14ac:dyDescent="0.3">
      <c r="A182" t="s">
        <v>2702</v>
      </c>
      <c r="B182">
        <v>1</v>
      </c>
      <c r="C182" s="1" t="s">
        <v>193</v>
      </c>
    </row>
    <row r="183" spans="1:3" x14ac:dyDescent="0.3">
      <c r="A183" t="s">
        <v>2703</v>
      </c>
      <c r="B183">
        <v>1</v>
      </c>
      <c r="C183" s="1" t="s">
        <v>193</v>
      </c>
    </row>
    <row r="184" spans="1:3" x14ac:dyDescent="0.3">
      <c r="A184" t="s">
        <v>2704</v>
      </c>
      <c r="B184">
        <v>1</v>
      </c>
      <c r="C184" s="1" t="s">
        <v>193</v>
      </c>
    </row>
    <row r="185" spans="1:3" x14ac:dyDescent="0.3">
      <c r="A185" t="s">
        <v>2705</v>
      </c>
      <c r="B185">
        <v>1</v>
      </c>
      <c r="C185" s="1" t="s">
        <v>193</v>
      </c>
    </row>
    <row r="186" spans="1:3" x14ac:dyDescent="0.3">
      <c r="A186" t="s">
        <v>2706</v>
      </c>
      <c r="B186">
        <v>1</v>
      </c>
      <c r="C186" s="1" t="s">
        <v>193</v>
      </c>
    </row>
    <row r="187" spans="1:3" x14ac:dyDescent="0.3">
      <c r="A187" t="s">
        <v>2707</v>
      </c>
      <c r="B187">
        <v>1</v>
      </c>
      <c r="C187" s="1" t="s">
        <v>193</v>
      </c>
    </row>
    <row r="188" spans="1:3" x14ac:dyDescent="0.3">
      <c r="A188" t="s">
        <v>2708</v>
      </c>
      <c r="B188">
        <v>1</v>
      </c>
      <c r="C188" s="1" t="s">
        <v>193</v>
      </c>
    </row>
    <row r="189" spans="1:3" x14ac:dyDescent="0.3">
      <c r="A189" t="s">
        <v>7058</v>
      </c>
      <c r="B189">
        <v>1</v>
      </c>
      <c r="C189" s="1" t="s">
        <v>193</v>
      </c>
    </row>
    <row r="190" spans="1:3" x14ac:dyDescent="0.3">
      <c r="A190" t="s">
        <v>7059</v>
      </c>
      <c r="B190">
        <v>1</v>
      </c>
      <c r="C190" s="1" t="s">
        <v>193</v>
      </c>
    </row>
    <row r="191" spans="1:3" x14ac:dyDescent="0.3">
      <c r="A191" t="s">
        <v>7060</v>
      </c>
      <c r="B191">
        <v>1</v>
      </c>
      <c r="C191" s="1" t="s">
        <v>193</v>
      </c>
    </row>
    <row r="192" spans="1:3" x14ac:dyDescent="0.3">
      <c r="A192" t="s">
        <v>7061</v>
      </c>
      <c r="B192">
        <v>1</v>
      </c>
      <c r="C192" s="1" t="s">
        <v>193</v>
      </c>
    </row>
    <row r="193" spans="1:3" x14ac:dyDescent="0.3">
      <c r="A193" t="s">
        <v>7062</v>
      </c>
      <c r="B193">
        <v>1</v>
      </c>
      <c r="C193" s="1" t="s">
        <v>193</v>
      </c>
    </row>
    <row r="194" spans="1:3" x14ac:dyDescent="0.3">
      <c r="A194" t="s">
        <v>7063</v>
      </c>
      <c r="B194">
        <v>1</v>
      </c>
      <c r="C194" s="1" t="s">
        <v>193</v>
      </c>
    </row>
    <row r="195" spans="1:3" x14ac:dyDescent="0.3">
      <c r="A195" t="s">
        <v>7064</v>
      </c>
      <c r="B195">
        <v>1</v>
      </c>
      <c r="C195" s="1" t="s">
        <v>193</v>
      </c>
    </row>
    <row r="196" spans="1:3" x14ac:dyDescent="0.3">
      <c r="A196" t="s">
        <v>7065</v>
      </c>
      <c r="B196">
        <v>1</v>
      </c>
      <c r="C196" s="1" t="s">
        <v>193</v>
      </c>
    </row>
    <row r="197" spans="1:3" x14ac:dyDescent="0.3">
      <c r="A197" t="s">
        <v>7066</v>
      </c>
      <c r="B197">
        <v>1</v>
      </c>
      <c r="C197" s="1" t="s">
        <v>193</v>
      </c>
    </row>
    <row r="198" spans="1:3" x14ac:dyDescent="0.3">
      <c r="A198" t="s">
        <v>7067</v>
      </c>
      <c r="B198">
        <v>1</v>
      </c>
      <c r="C198" s="1" t="s">
        <v>193</v>
      </c>
    </row>
    <row r="199" spans="1:3" x14ac:dyDescent="0.3">
      <c r="A199" t="s">
        <v>7068</v>
      </c>
      <c r="B199">
        <v>1</v>
      </c>
      <c r="C199" s="1" t="s">
        <v>193</v>
      </c>
    </row>
    <row r="200" spans="1:3" x14ac:dyDescent="0.3">
      <c r="A200" t="s">
        <v>7069</v>
      </c>
      <c r="B200">
        <v>1</v>
      </c>
      <c r="C200" s="1" t="s">
        <v>193</v>
      </c>
    </row>
    <row r="201" spans="1:3" x14ac:dyDescent="0.3">
      <c r="A201" t="s">
        <v>7070</v>
      </c>
      <c r="B201">
        <v>1</v>
      </c>
      <c r="C201" s="1" t="s">
        <v>193</v>
      </c>
    </row>
    <row r="202" spans="1:3" x14ac:dyDescent="0.3">
      <c r="A202" t="s">
        <v>7071</v>
      </c>
      <c r="B202">
        <v>1</v>
      </c>
      <c r="C202" s="1" t="s">
        <v>193</v>
      </c>
    </row>
    <row r="203" spans="1:3" x14ac:dyDescent="0.3">
      <c r="A203" t="s">
        <v>7072</v>
      </c>
      <c r="B203">
        <v>1</v>
      </c>
      <c r="C203" s="1" t="s">
        <v>193</v>
      </c>
    </row>
    <row r="204" spans="1:3" x14ac:dyDescent="0.3">
      <c r="A204" t="s">
        <v>7073</v>
      </c>
      <c r="B204">
        <v>1</v>
      </c>
      <c r="C204" s="1" t="s">
        <v>193</v>
      </c>
    </row>
    <row r="205" spans="1:3" x14ac:dyDescent="0.3">
      <c r="A205" t="s">
        <v>7074</v>
      </c>
      <c r="B205">
        <v>1</v>
      </c>
      <c r="C205" s="1" t="s">
        <v>193</v>
      </c>
    </row>
    <row r="206" spans="1:3" x14ac:dyDescent="0.3">
      <c r="A206" t="s">
        <v>7075</v>
      </c>
      <c r="B206">
        <v>1</v>
      </c>
      <c r="C206" s="1" t="s">
        <v>193</v>
      </c>
    </row>
    <row r="207" spans="1:3" x14ac:dyDescent="0.3">
      <c r="A207" t="s">
        <v>7076</v>
      </c>
      <c r="B207">
        <v>1</v>
      </c>
      <c r="C207" s="1" t="s">
        <v>193</v>
      </c>
    </row>
    <row r="208" spans="1:3" x14ac:dyDescent="0.3">
      <c r="A208" t="s">
        <v>7077</v>
      </c>
      <c r="B208">
        <v>1</v>
      </c>
      <c r="C208" s="1" t="s">
        <v>193</v>
      </c>
    </row>
    <row r="209" spans="1:3" x14ac:dyDescent="0.3">
      <c r="A209" t="s">
        <v>7078</v>
      </c>
      <c r="B209">
        <v>1</v>
      </c>
      <c r="C209" s="1" t="s">
        <v>193</v>
      </c>
    </row>
    <row r="210" spans="1:3" x14ac:dyDescent="0.3">
      <c r="A210" t="s">
        <v>7079</v>
      </c>
      <c r="B210">
        <v>1</v>
      </c>
      <c r="C210" s="1" t="s">
        <v>193</v>
      </c>
    </row>
    <row r="211" spans="1:3" x14ac:dyDescent="0.3">
      <c r="A211" t="s">
        <v>7080</v>
      </c>
      <c r="B211">
        <v>1</v>
      </c>
      <c r="C211" s="1" t="s">
        <v>193</v>
      </c>
    </row>
    <row r="212" spans="1:3" x14ac:dyDescent="0.3">
      <c r="A212" t="s">
        <v>7081</v>
      </c>
      <c r="B212">
        <v>1</v>
      </c>
      <c r="C212" s="1" t="s">
        <v>193</v>
      </c>
    </row>
    <row r="213" spans="1:3" x14ac:dyDescent="0.3">
      <c r="A213" t="s">
        <v>7082</v>
      </c>
      <c r="B213">
        <v>1</v>
      </c>
      <c r="C213" s="1" t="s">
        <v>193</v>
      </c>
    </row>
    <row r="214" spans="1:3" x14ac:dyDescent="0.3">
      <c r="A214" t="s">
        <v>7083</v>
      </c>
      <c r="B214">
        <v>1</v>
      </c>
      <c r="C214" s="1" t="s">
        <v>193</v>
      </c>
    </row>
    <row r="215" spans="1:3" x14ac:dyDescent="0.3">
      <c r="A215" t="s">
        <v>7084</v>
      </c>
      <c r="B215">
        <v>1</v>
      </c>
      <c r="C215" s="1" t="s">
        <v>193</v>
      </c>
    </row>
    <row r="216" spans="1:3" x14ac:dyDescent="0.3">
      <c r="A216" t="s">
        <v>7085</v>
      </c>
      <c r="B216">
        <v>1</v>
      </c>
      <c r="C216" s="1" t="s">
        <v>193</v>
      </c>
    </row>
    <row r="217" spans="1:3" x14ac:dyDescent="0.3">
      <c r="A217" t="s">
        <v>7086</v>
      </c>
      <c r="B217">
        <v>1</v>
      </c>
      <c r="C217" s="1" t="s">
        <v>193</v>
      </c>
    </row>
    <row r="218" spans="1:3" x14ac:dyDescent="0.3">
      <c r="A218" t="s">
        <v>7087</v>
      </c>
      <c r="B218">
        <v>1</v>
      </c>
      <c r="C218" s="1" t="s">
        <v>193</v>
      </c>
    </row>
  </sheetData>
  <conditionalFormatting sqref="G2:G12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12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12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1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D43D5BC7-BEF0-4341-B9EF-881E38674AF9}">
          <x14:formula1>
            <xm:f>GMs!$C$1:$M$1</xm:f>
          </x14:formula1>
          <xm:sqref>F88</xm:sqref>
        </x14:dataValidation>
        <x14:dataValidation type="list" showInputMessage="1" showErrorMessage="1" xr:uid="{CC1D97C8-8931-4D0C-A9EC-109235503FB5}">
          <x14:formula1>
            <xm:f>GMs!$C$1:$O$1</xm:f>
          </x14:formula1>
          <xm:sqref>C2:C218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8A13E7-7BB5-412A-A39B-55DCCC30DC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trueraw</vt:lpstr>
      <vt:lpstr>injury_attenuated</vt:lpstr>
      <vt:lpstr>raw</vt:lpstr>
      <vt:lpstr>Traw</vt:lpstr>
      <vt:lpstr>sorted</vt:lpstr>
      <vt:lpstr>Tsorted</vt:lpstr>
      <vt:lpstr>GMs</vt:lpstr>
      <vt:lpstr>AVs</vt:lpstr>
      <vt:lpstr>AVs_avail</vt:lpstr>
      <vt:lpstr>auction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2021-09-30T23:48:11Z</dcterms:modified>
</cp:coreProperties>
</file>