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8_{C45F7CB5-972B-4E80-B22F-CD1ACEB5A870}" xr6:coauthVersionLast="47" xr6:coauthVersionMax="47" xr10:uidLastSave="{00000000-0000-0000-0000-000000000000}"/>
  <bookViews>
    <workbookView xWindow="56760" yWindow="8304" windowWidth="28800" windowHeight="12660" activeTab="1" xr2:uid="{9DB55A0B-BA9D-4C2E-9287-950EA1391C43}"/>
    <workbookView xWindow="68100" yWindow="7440" windowWidth="7392" windowHeight="12660" firstSheet="10" activeTab="10" xr2:uid="{454BF388-91A4-4E80-9D06-9E967ECE7A1B}"/>
    <workbookView xWindow="75612" yWindow="252" windowWidth="16452" windowHeight="24864" activeTab="7" xr2:uid="{9B193862-923E-4C89-BA5F-5C2016AC3298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tzorp" sheetId="13" r:id="rId7"/>
    <sheet name="GMs" sheetId="7" r:id="rId8"/>
    <sheet name="AVs" sheetId="4" r:id="rId9"/>
    <sheet name="AVs_avail" sheetId="9" r:id="rId10"/>
    <sheet name="auction in" sheetId="1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74" i="1" l="1"/>
  <c r="T174" i="1"/>
  <c r="S174" i="1"/>
  <c r="R174" i="1"/>
  <c r="U170" i="1"/>
  <c r="T170" i="1"/>
  <c r="S170" i="1"/>
  <c r="R170" i="1"/>
  <c r="U163" i="1"/>
  <c r="T163" i="1"/>
  <c r="S163" i="1"/>
  <c r="R163" i="1"/>
  <c r="U169" i="1"/>
  <c r="T169" i="1"/>
  <c r="S169" i="1"/>
  <c r="R169" i="1"/>
  <c r="U173" i="1"/>
  <c r="T173" i="1"/>
  <c r="S173" i="1"/>
  <c r="R173" i="1"/>
  <c r="U160" i="1"/>
  <c r="T160" i="1"/>
  <c r="S160" i="1"/>
  <c r="R160" i="1"/>
  <c r="U164" i="1"/>
  <c r="T164" i="1"/>
  <c r="S164" i="1"/>
  <c r="R164" i="1"/>
  <c r="U167" i="1"/>
  <c r="T167" i="1"/>
  <c r="S167" i="1"/>
  <c r="R167" i="1"/>
  <c r="U162" i="1"/>
  <c r="T162" i="1"/>
  <c r="S162" i="1"/>
  <c r="R162" i="1"/>
  <c r="U155" i="1"/>
  <c r="T155" i="1"/>
  <c r="S155" i="1"/>
  <c r="R155" i="1"/>
  <c r="U149" i="1"/>
  <c r="T149" i="1"/>
  <c r="S149" i="1"/>
  <c r="R149" i="1"/>
  <c r="U153" i="1"/>
  <c r="T153" i="1"/>
  <c r="S153" i="1"/>
  <c r="R153" i="1"/>
  <c r="U159" i="1"/>
  <c r="T159" i="1"/>
  <c r="S159" i="1"/>
  <c r="R159" i="1"/>
  <c r="U158" i="1"/>
  <c r="T158" i="1"/>
  <c r="S158" i="1"/>
  <c r="R158" i="1"/>
  <c r="U156" i="1"/>
  <c r="T156" i="1"/>
  <c r="S156" i="1"/>
  <c r="R156" i="1"/>
  <c r="U154" i="1"/>
  <c r="T154" i="1"/>
  <c r="S154" i="1"/>
  <c r="R154" i="1"/>
  <c r="U177" i="1"/>
  <c r="T177" i="1"/>
  <c r="S177" i="1"/>
  <c r="R177" i="1"/>
  <c r="U152" i="1"/>
  <c r="T152" i="1"/>
  <c r="S152" i="1"/>
  <c r="R152" i="1"/>
  <c r="U145" i="1"/>
  <c r="T145" i="1"/>
  <c r="S145" i="1"/>
  <c r="R145" i="1"/>
  <c r="U171" i="1"/>
  <c r="T171" i="1"/>
  <c r="S171" i="1"/>
  <c r="R171" i="1"/>
  <c r="U157" i="1"/>
  <c r="T157" i="1"/>
  <c r="S157" i="1"/>
  <c r="R157" i="1"/>
  <c r="U132" i="1"/>
  <c r="T132" i="1"/>
  <c r="S132" i="1"/>
  <c r="R132" i="1"/>
  <c r="U146" i="1"/>
  <c r="T146" i="1"/>
  <c r="S146" i="1"/>
  <c r="R146" i="1"/>
  <c r="U165" i="1"/>
  <c r="T165" i="1"/>
  <c r="S165" i="1"/>
  <c r="R165" i="1"/>
  <c r="U148" i="1"/>
  <c r="T148" i="1"/>
  <c r="S148" i="1"/>
  <c r="R148" i="1"/>
  <c r="U136" i="1"/>
  <c r="T136" i="1"/>
  <c r="S136" i="1"/>
  <c r="R136" i="1"/>
  <c r="U135" i="1"/>
  <c r="T135" i="1"/>
  <c r="S135" i="1"/>
  <c r="R135" i="1"/>
  <c r="U143" i="1"/>
  <c r="T143" i="1"/>
  <c r="S143" i="1"/>
  <c r="R143" i="1"/>
  <c r="U144" i="1"/>
  <c r="T144" i="1"/>
  <c r="S144" i="1"/>
  <c r="R144" i="1"/>
  <c r="U147" i="1"/>
  <c r="T147" i="1"/>
  <c r="S147" i="1"/>
  <c r="R147" i="1"/>
  <c r="U140" i="1"/>
  <c r="T140" i="1"/>
  <c r="S140" i="1"/>
  <c r="R140" i="1"/>
  <c r="U137" i="1"/>
  <c r="T137" i="1"/>
  <c r="S137" i="1"/>
  <c r="R137" i="1"/>
  <c r="U172" i="1"/>
  <c r="T172" i="1"/>
  <c r="S172" i="1"/>
  <c r="R172" i="1"/>
  <c r="U139" i="1"/>
  <c r="T139" i="1"/>
  <c r="S139" i="1"/>
  <c r="R139" i="1"/>
  <c r="U176" i="1"/>
  <c r="T176" i="1"/>
  <c r="S176" i="1"/>
  <c r="R176" i="1"/>
  <c r="U141" i="1"/>
  <c r="T141" i="1"/>
  <c r="S141" i="1"/>
  <c r="R141" i="1"/>
  <c r="U161" i="1"/>
  <c r="T161" i="1"/>
  <c r="S161" i="1"/>
  <c r="R161" i="1"/>
  <c r="U129" i="1"/>
  <c r="T129" i="1"/>
  <c r="S129" i="1"/>
  <c r="R129" i="1"/>
  <c r="U151" i="1"/>
  <c r="T151" i="1"/>
  <c r="S151" i="1"/>
  <c r="R151" i="1"/>
  <c r="U142" i="1"/>
  <c r="T142" i="1"/>
  <c r="S142" i="1"/>
  <c r="R142" i="1"/>
  <c r="U125" i="1"/>
  <c r="T125" i="1"/>
  <c r="S125" i="1"/>
  <c r="R125" i="1"/>
  <c r="U127" i="1"/>
  <c r="T127" i="1"/>
  <c r="S127" i="1"/>
  <c r="R127" i="1"/>
  <c r="U150" i="1"/>
  <c r="T150" i="1"/>
  <c r="S150" i="1"/>
  <c r="R150" i="1"/>
  <c r="U121" i="1"/>
  <c r="T121" i="1"/>
  <c r="S121" i="1"/>
  <c r="R121" i="1"/>
  <c r="U123" i="1"/>
  <c r="T123" i="1"/>
  <c r="S123" i="1"/>
  <c r="R123" i="1"/>
  <c r="U114" i="1"/>
  <c r="T114" i="1"/>
  <c r="S114" i="1"/>
  <c r="R114" i="1"/>
  <c r="U115" i="1"/>
  <c r="T115" i="1"/>
  <c r="S115" i="1"/>
  <c r="R115" i="1"/>
  <c r="U134" i="1"/>
  <c r="T134" i="1"/>
  <c r="S134" i="1"/>
  <c r="R134" i="1"/>
  <c r="U122" i="1"/>
  <c r="T122" i="1"/>
  <c r="S122" i="1"/>
  <c r="R122" i="1"/>
  <c r="U128" i="1"/>
  <c r="T128" i="1"/>
  <c r="S128" i="1"/>
  <c r="R128" i="1"/>
  <c r="U131" i="1"/>
  <c r="T131" i="1"/>
  <c r="S131" i="1"/>
  <c r="R131" i="1"/>
  <c r="U130" i="1"/>
  <c r="T130" i="1"/>
  <c r="S130" i="1"/>
  <c r="R130" i="1"/>
  <c r="U133" i="1"/>
  <c r="T133" i="1"/>
  <c r="S133" i="1"/>
  <c r="R133" i="1"/>
  <c r="U138" i="1"/>
  <c r="T138" i="1"/>
  <c r="S138" i="1"/>
  <c r="R138" i="1"/>
  <c r="U126" i="1"/>
  <c r="T126" i="1"/>
  <c r="S126" i="1"/>
  <c r="R126" i="1"/>
  <c r="U166" i="1"/>
  <c r="T166" i="1"/>
  <c r="S166" i="1"/>
  <c r="R166" i="1"/>
  <c r="U124" i="1"/>
  <c r="T124" i="1"/>
  <c r="S124" i="1"/>
  <c r="R124" i="1"/>
  <c r="U175" i="1"/>
  <c r="T175" i="1"/>
  <c r="S175" i="1"/>
  <c r="R175" i="1"/>
  <c r="U118" i="1"/>
  <c r="T118" i="1"/>
  <c r="S118" i="1"/>
  <c r="R118" i="1"/>
  <c r="U112" i="1"/>
  <c r="T112" i="1"/>
  <c r="S112" i="1"/>
  <c r="R112" i="1"/>
  <c r="U110" i="1"/>
  <c r="T110" i="1"/>
  <c r="S110" i="1"/>
  <c r="R110" i="1"/>
  <c r="U99" i="1"/>
  <c r="T99" i="1"/>
  <c r="S99" i="1"/>
  <c r="R99" i="1"/>
  <c r="U104" i="1"/>
  <c r="T104" i="1"/>
  <c r="S104" i="1"/>
  <c r="R104" i="1"/>
  <c r="U120" i="1"/>
  <c r="T120" i="1"/>
  <c r="S120" i="1"/>
  <c r="R120" i="1"/>
  <c r="U117" i="1"/>
  <c r="T117" i="1"/>
  <c r="S117" i="1"/>
  <c r="R117" i="1"/>
  <c r="U119" i="1"/>
  <c r="T119" i="1"/>
  <c r="S119" i="1"/>
  <c r="R119" i="1"/>
  <c r="U116" i="1"/>
  <c r="T116" i="1"/>
  <c r="S116" i="1"/>
  <c r="R116" i="1"/>
  <c r="U100" i="1"/>
  <c r="T100" i="1"/>
  <c r="S100" i="1"/>
  <c r="R100" i="1"/>
  <c r="U113" i="1"/>
  <c r="T113" i="1"/>
  <c r="S113" i="1"/>
  <c r="R113" i="1"/>
  <c r="U106" i="1"/>
  <c r="T106" i="1"/>
  <c r="S106" i="1"/>
  <c r="R106" i="1"/>
  <c r="U105" i="1"/>
  <c r="T105" i="1"/>
  <c r="S105" i="1"/>
  <c r="R105" i="1"/>
  <c r="U107" i="1"/>
  <c r="T107" i="1"/>
  <c r="S107" i="1"/>
  <c r="R107" i="1"/>
  <c r="U103" i="1"/>
  <c r="T103" i="1"/>
  <c r="S103" i="1"/>
  <c r="R103" i="1"/>
  <c r="U102" i="1"/>
  <c r="T102" i="1"/>
  <c r="S102" i="1"/>
  <c r="R102" i="1"/>
  <c r="U111" i="1"/>
  <c r="T111" i="1"/>
  <c r="S111" i="1"/>
  <c r="R111" i="1"/>
  <c r="U168" i="1"/>
  <c r="T168" i="1"/>
  <c r="S168" i="1"/>
  <c r="R168" i="1"/>
  <c r="U109" i="1"/>
  <c r="T109" i="1"/>
  <c r="S109" i="1"/>
  <c r="R109" i="1"/>
  <c r="U92" i="1"/>
  <c r="T92" i="1"/>
  <c r="S92" i="1"/>
  <c r="R92" i="1"/>
  <c r="U96" i="1"/>
  <c r="T96" i="1"/>
  <c r="S96" i="1"/>
  <c r="R96" i="1"/>
  <c r="U101" i="1"/>
  <c r="T101" i="1"/>
  <c r="S101" i="1"/>
  <c r="R101" i="1"/>
  <c r="U84" i="1"/>
  <c r="T84" i="1"/>
  <c r="S84" i="1"/>
  <c r="R84" i="1"/>
  <c r="U97" i="1"/>
  <c r="T97" i="1"/>
  <c r="S97" i="1"/>
  <c r="R97" i="1"/>
  <c r="U80" i="1"/>
  <c r="T80" i="1"/>
  <c r="S80" i="1"/>
  <c r="R80" i="1"/>
  <c r="U90" i="1"/>
  <c r="T90" i="1"/>
  <c r="S90" i="1"/>
  <c r="R90" i="1"/>
  <c r="U81" i="1"/>
  <c r="T81" i="1"/>
  <c r="S81" i="1"/>
  <c r="R81" i="1"/>
  <c r="U85" i="1"/>
  <c r="T85" i="1"/>
  <c r="S85" i="1"/>
  <c r="R85" i="1"/>
  <c r="U98" i="1"/>
  <c r="T98" i="1"/>
  <c r="S98" i="1"/>
  <c r="R98" i="1"/>
  <c r="U79" i="1"/>
  <c r="T79" i="1"/>
  <c r="S79" i="1"/>
  <c r="R79" i="1"/>
  <c r="U78" i="1"/>
  <c r="T78" i="1"/>
  <c r="S78" i="1"/>
  <c r="R78" i="1"/>
  <c r="U95" i="1"/>
  <c r="T95" i="1"/>
  <c r="S95" i="1"/>
  <c r="R95" i="1"/>
  <c r="U86" i="1"/>
  <c r="T86" i="1"/>
  <c r="S86" i="1"/>
  <c r="R86" i="1"/>
  <c r="U93" i="1"/>
  <c r="T93" i="1"/>
  <c r="S93" i="1"/>
  <c r="R93" i="1"/>
  <c r="U94" i="1"/>
  <c r="T94" i="1"/>
  <c r="S94" i="1"/>
  <c r="R94" i="1"/>
  <c r="U77" i="1"/>
  <c r="T77" i="1"/>
  <c r="S77" i="1"/>
  <c r="R77" i="1"/>
  <c r="U178" i="1"/>
  <c r="T178" i="1"/>
  <c r="S178" i="1"/>
  <c r="R178" i="1"/>
  <c r="U91" i="1"/>
  <c r="T91" i="1"/>
  <c r="S91" i="1"/>
  <c r="R91" i="1"/>
  <c r="U89" i="1"/>
  <c r="T89" i="1"/>
  <c r="S89" i="1"/>
  <c r="R89" i="1"/>
  <c r="U76" i="1"/>
  <c r="T76" i="1"/>
  <c r="S76" i="1"/>
  <c r="R76" i="1"/>
  <c r="U70" i="1"/>
  <c r="T70" i="1"/>
  <c r="S70" i="1"/>
  <c r="R70" i="1"/>
  <c r="U72" i="1"/>
  <c r="T72" i="1"/>
  <c r="S72" i="1"/>
  <c r="R72" i="1"/>
  <c r="U83" i="1"/>
  <c r="T83" i="1"/>
  <c r="S83" i="1"/>
  <c r="R83" i="1"/>
  <c r="U74" i="1"/>
  <c r="T74" i="1"/>
  <c r="S74" i="1"/>
  <c r="R74" i="1"/>
  <c r="U108" i="1"/>
  <c r="T108" i="1"/>
  <c r="S108" i="1"/>
  <c r="R108" i="1"/>
  <c r="U69" i="1"/>
  <c r="T69" i="1"/>
  <c r="S69" i="1"/>
  <c r="R69" i="1"/>
  <c r="U68" i="1"/>
  <c r="T68" i="1"/>
  <c r="S68" i="1"/>
  <c r="R68" i="1"/>
  <c r="U179" i="1"/>
  <c r="T179" i="1"/>
  <c r="S179" i="1"/>
  <c r="R179" i="1"/>
  <c r="U73" i="1"/>
  <c r="T73" i="1"/>
  <c r="S73" i="1"/>
  <c r="R73" i="1"/>
  <c r="U82" i="1"/>
  <c r="T82" i="1"/>
  <c r="S82" i="1"/>
  <c r="R82" i="1"/>
  <c r="U64" i="1"/>
  <c r="T64" i="1"/>
  <c r="S64" i="1"/>
  <c r="R64" i="1"/>
  <c r="U66" i="1"/>
  <c r="T66" i="1"/>
  <c r="S66" i="1"/>
  <c r="R66" i="1"/>
  <c r="U71" i="1"/>
  <c r="T71" i="1"/>
  <c r="S71" i="1"/>
  <c r="R71" i="1"/>
  <c r="U67" i="1"/>
  <c r="T67" i="1"/>
  <c r="S67" i="1"/>
  <c r="R67" i="1"/>
  <c r="U87" i="1"/>
  <c r="T87" i="1"/>
  <c r="S87" i="1"/>
  <c r="R87" i="1"/>
  <c r="U63" i="1"/>
  <c r="T63" i="1"/>
  <c r="S63" i="1"/>
  <c r="R63" i="1"/>
  <c r="U75" i="1"/>
  <c r="T75" i="1"/>
  <c r="S75" i="1"/>
  <c r="R75" i="1"/>
  <c r="U55" i="1"/>
  <c r="T55" i="1"/>
  <c r="S55" i="1"/>
  <c r="R55" i="1"/>
  <c r="U57" i="1"/>
  <c r="T57" i="1"/>
  <c r="S57" i="1"/>
  <c r="R57" i="1"/>
  <c r="U62" i="1"/>
  <c r="T62" i="1"/>
  <c r="S62" i="1"/>
  <c r="R62" i="1"/>
  <c r="U54" i="1"/>
  <c r="T54" i="1"/>
  <c r="S54" i="1"/>
  <c r="R54" i="1"/>
  <c r="U56" i="1"/>
  <c r="T56" i="1"/>
  <c r="S56" i="1"/>
  <c r="R56" i="1"/>
  <c r="U61" i="1"/>
  <c r="T61" i="1"/>
  <c r="S61" i="1"/>
  <c r="R61" i="1"/>
  <c r="U51" i="1"/>
  <c r="T51" i="1"/>
  <c r="S51" i="1"/>
  <c r="R51" i="1"/>
  <c r="U65" i="1"/>
  <c r="T65" i="1"/>
  <c r="S65" i="1"/>
  <c r="R65" i="1"/>
  <c r="U58" i="1"/>
  <c r="T58" i="1"/>
  <c r="S58" i="1"/>
  <c r="R58" i="1"/>
  <c r="U88" i="1"/>
  <c r="T88" i="1"/>
  <c r="S88" i="1"/>
  <c r="R88" i="1"/>
  <c r="U60" i="1"/>
  <c r="T60" i="1"/>
  <c r="S60" i="1"/>
  <c r="R60" i="1"/>
  <c r="U45" i="1"/>
  <c r="T45" i="1"/>
  <c r="S45" i="1"/>
  <c r="R45" i="1"/>
  <c r="U59" i="1"/>
  <c r="T59" i="1"/>
  <c r="S59" i="1"/>
  <c r="R59" i="1"/>
  <c r="U42" i="1"/>
  <c r="T42" i="1"/>
  <c r="S42" i="1"/>
  <c r="R42" i="1"/>
  <c r="U49" i="1"/>
  <c r="T49" i="1"/>
  <c r="S49" i="1"/>
  <c r="R49" i="1"/>
  <c r="U41" i="1"/>
  <c r="T41" i="1"/>
  <c r="S41" i="1"/>
  <c r="R41" i="1"/>
  <c r="U40" i="1"/>
  <c r="T40" i="1"/>
  <c r="S40" i="1"/>
  <c r="R40" i="1"/>
  <c r="U32" i="1"/>
  <c r="T32" i="1"/>
  <c r="S32" i="1"/>
  <c r="R32" i="1"/>
  <c r="U52" i="1"/>
  <c r="T52" i="1"/>
  <c r="S52" i="1"/>
  <c r="R52" i="1"/>
  <c r="U50" i="1"/>
  <c r="T50" i="1"/>
  <c r="S50" i="1"/>
  <c r="R50" i="1"/>
  <c r="U47" i="1"/>
  <c r="T47" i="1"/>
  <c r="S47" i="1"/>
  <c r="R47" i="1"/>
  <c r="U46" i="1"/>
  <c r="T46" i="1"/>
  <c r="S46" i="1"/>
  <c r="R46" i="1"/>
  <c r="U44" i="1"/>
  <c r="T44" i="1"/>
  <c r="S44" i="1"/>
  <c r="R44" i="1"/>
  <c r="U37" i="1"/>
  <c r="T37" i="1"/>
  <c r="S37" i="1"/>
  <c r="R37" i="1"/>
  <c r="U43" i="1"/>
  <c r="T43" i="1"/>
  <c r="S43" i="1"/>
  <c r="R43" i="1"/>
  <c r="U38" i="1"/>
  <c r="T38" i="1"/>
  <c r="S38" i="1"/>
  <c r="R38" i="1"/>
  <c r="U33" i="1"/>
  <c r="T33" i="1"/>
  <c r="S33" i="1"/>
  <c r="R33" i="1"/>
  <c r="U39" i="1"/>
  <c r="T39" i="1"/>
  <c r="S39" i="1"/>
  <c r="R39" i="1"/>
  <c r="U36" i="1"/>
  <c r="T36" i="1"/>
  <c r="S36" i="1"/>
  <c r="R36" i="1"/>
  <c r="U48" i="1"/>
  <c r="T48" i="1"/>
  <c r="S48" i="1"/>
  <c r="R48" i="1"/>
  <c r="U24" i="1"/>
  <c r="T24" i="1"/>
  <c r="S24" i="1"/>
  <c r="R24" i="1"/>
  <c r="U34" i="1"/>
  <c r="T34" i="1"/>
  <c r="S34" i="1"/>
  <c r="R34" i="1"/>
  <c r="U27" i="1"/>
  <c r="T27" i="1"/>
  <c r="S27" i="1"/>
  <c r="R27" i="1"/>
  <c r="U35" i="1"/>
  <c r="T35" i="1"/>
  <c r="S35" i="1"/>
  <c r="R35" i="1"/>
  <c r="U23" i="1"/>
  <c r="T23" i="1"/>
  <c r="S23" i="1"/>
  <c r="R23" i="1"/>
  <c r="U28" i="1"/>
  <c r="T28" i="1"/>
  <c r="S28" i="1"/>
  <c r="R28" i="1"/>
  <c r="U22" i="1"/>
  <c r="T22" i="1"/>
  <c r="S22" i="1"/>
  <c r="R22" i="1"/>
  <c r="U21" i="1"/>
  <c r="T21" i="1"/>
  <c r="S21" i="1"/>
  <c r="R21" i="1"/>
  <c r="U17" i="1"/>
  <c r="T17" i="1"/>
  <c r="S17" i="1"/>
  <c r="R17" i="1"/>
  <c r="U29" i="1"/>
  <c r="T29" i="1"/>
  <c r="S29" i="1"/>
  <c r="R29" i="1"/>
  <c r="U26" i="1"/>
  <c r="T26" i="1"/>
  <c r="S26" i="1"/>
  <c r="R26" i="1"/>
  <c r="U25" i="1"/>
  <c r="T25" i="1"/>
  <c r="S25" i="1"/>
  <c r="R25" i="1"/>
  <c r="U15" i="1"/>
  <c r="T15" i="1"/>
  <c r="S15" i="1"/>
  <c r="R15" i="1"/>
  <c r="U53" i="1"/>
  <c r="T53" i="1"/>
  <c r="S53" i="1"/>
  <c r="R53" i="1"/>
  <c r="U20" i="1"/>
  <c r="T20" i="1"/>
  <c r="S20" i="1"/>
  <c r="R20" i="1"/>
  <c r="U30" i="1"/>
  <c r="T30" i="1"/>
  <c r="S30" i="1"/>
  <c r="R30" i="1"/>
  <c r="U13" i="1"/>
  <c r="T13" i="1"/>
  <c r="S13" i="1"/>
  <c r="R13" i="1"/>
  <c r="U18" i="1"/>
  <c r="T18" i="1"/>
  <c r="S18" i="1"/>
  <c r="R18" i="1"/>
  <c r="U31" i="1"/>
  <c r="T31" i="1"/>
  <c r="S31" i="1"/>
  <c r="R31" i="1"/>
  <c r="U12" i="1"/>
  <c r="T12" i="1"/>
  <c r="S12" i="1"/>
  <c r="R12" i="1"/>
  <c r="U16" i="1"/>
  <c r="T16" i="1"/>
  <c r="S16" i="1"/>
  <c r="R16" i="1"/>
  <c r="U11" i="1"/>
  <c r="T11" i="1"/>
  <c r="S11" i="1"/>
  <c r="R11" i="1"/>
  <c r="U14" i="1"/>
  <c r="T14" i="1"/>
  <c r="S14" i="1"/>
  <c r="R14" i="1"/>
  <c r="U19" i="1"/>
  <c r="T19" i="1"/>
  <c r="S19" i="1"/>
  <c r="R19" i="1"/>
  <c r="U9" i="1"/>
  <c r="T9" i="1"/>
  <c r="S9" i="1"/>
  <c r="R9" i="1"/>
  <c r="U10" i="1"/>
  <c r="T10" i="1"/>
  <c r="S10" i="1"/>
  <c r="R10" i="1"/>
  <c r="U7" i="1"/>
  <c r="T7" i="1"/>
  <c r="S7" i="1"/>
  <c r="R7" i="1"/>
  <c r="U6" i="1"/>
  <c r="T6" i="1"/>
  <c r="S6" i="1"/>
  <c r="R6" i="1"/>
  <c r="U8" i="1"/>
  <c r="T8" i="1"/>
  <c r="S8" i="1"/>
  <c r="R8" i="1"/>
  <c r="U5" i="1"/>
  <c r="T5" i="1"/>
  <c r="S5" i="1"/>
  <c r="R5" i="1"/>
  <c r="U4" i="1"/>
  <c r="T4" i="1"/>
  <c r="S4" i="1"/>
  <c r="R4" i="1"/>
  <c r="U3" i="1"/>
  <c r="T3" i="1"/>
  <c r="S3" i="1"/>
  <c r="R3" i="1"/>
  <c r="U2" i="1"/>
  <c r="T2" i="1"/>
  <c r="S2" i="1"/>
  <c r="J174" i="1"/>
  <c r="I174" i="1"/>
  <c r="H174" i="1"/>
  <c r="G174" i="1"/>
  <c r="F174" i="1"/>
  <c r="E174" i="1"/>
  <c r="D174" i="1"/>
  <c r="C174" i="1"/>
  <c r="B174" i="1"/>
  <c r="A174" i="1"/>
  <c r="J170" i="1"/>
  <c r="I170" i="1"/>
  <c r="H170" i="1"/>
  <c r="G170" i="1"/>
  <c r="F170" i="1"/>
  <c r="E170" i="1"/>
  <c r="D170" i="1"/>
  <c r="C170" i="1"/>
  <c r="B170" i="1"/>
  <c r="A170" i="1"/>
  <c r="J163" i="1"/>
  <c r="I163" i="1"/>
  <c r="H163" i="1"/>
  <c r="G163" i="1"/>
  <c r="F163" i="1"/>
  <c r="E163" i="1"/>
  <c r="D163" i="1"/>
  <c r="C163" i="1"/>
  <c r="B163" i="1"/>
  <c r="A163" i="1"/>
  <c r="J169" i="1"/>
  <c r="I169" i="1"/>
  <c r="H169" i="1"/>
  <c r="G169" i="1"/>
  <c r="F169" i="1"/>
  <c r="E169" i="1"/>
  <c r="D169" i="1"/>
  <c r="C169" i="1"/>
  <c r="B169" i="1"/>
  <c r="A169" i="1"/>
  <c r="J173" i="1"/>
  <c r="I173" i="1"/>
  <c r="H173" i="1"/>
  <c r="G173" i="1"/>
  <c r="F173" i="1"/>
  <c r="E173" i="1"/>
  <c r="D173" i="1"/>
  <c r="C173" i="1"/>
  <c r="B173" i="1"/>
  <c r="A173" i="1"/>
  <c r="J160" i="1"/>
  <c r="I160" i="1"/>
  <c r="H160" i="1"/>
  <c r="G160" i="1"/>
  <c r="F160" i="1"/>
  <c r="E160" i="1"/>
  <c r="D160" i="1"/>
  <c r="C160" i="1"/>
  <c r="B160" i="1"/>
  <c r="A160" i="1"/>
  <c r="J164" i="1"/>
  <c r="I164" i="1"/>
  <c r="H164" i="1"/>
  <c r="G164" i="1"/>
  <c r="F164" i="1"/>
  <c r="E164" i="1"/>
  <c r="D164" i="1"/>
  <c r="C164" i="1"/>
  <c r="B164" i="1"/>
  <c r="A164" i="1"/>
  <c r="J167" i="1"/>
  <c r="I167" i="1"/>
  <c r="H167" i="1"/>
  <c r="G167" i="1"/>
  <c r="F167" i="1"/>
  <c r="E167" i="1"/>
  <c r="D167" i="1"/>
  <c r="C167" i="1"/>
  <c r="B167" i="1"/>
  <c r="A167" i="1"/>
  <c r="J162" i="1"/>
  <c r="I162" i="1"/>
  <c r="H162" i="1"/>
  <c r="G162" i="1"/>
  <c r="F162" i="1"/>
  <c r="E162" i="1"/>
  <c r="D162" i="1"/>
  <c r="C162" i="1"/>
  <c r="B162" i="1"/>
  <c r="A162" i="1"/>
  <c r="J155" i="1"/>
  <c r="I155" i="1"/>
  <c r="H155" i="1"/>
  <c r="G155" i="1"/>
  <c r="F155" i="1"/>
  <c r="E155" i="1"/>
  <c r="D155" i="1"/>
  <c r="C155" i="1"/>
  <c r="B155" i="1"/>
  <c r="A155" i="1"/>
  <c r="J149" i="1"/>
  <c r="I149" i="1"/>
  <c r="H149" i="1"/>
  <c r="G149" i="1"/>
  <c r="F149" i="1"/>
  <c r="E149" i="1"/>
  <c r="D149" i="1"/>
  <c r="C149" i="1"/>
  <c r="B149" i="1"/>
  <c r="A149" i="1"/>
  <c r="J153" i="1"/>
  <c r="I153" i="1"/>
  <c r="H153" i="1"/>
  <c r="G153" i="1"/>
  <c r="F153" i="1"/>
  <c r="E153" i="1"/>
  <c r="D153" i="1"/>
  <c r="C153" i="1"/>
  <c r="B153" i="1"/>
  <c r="A153" i="1"/>
  <c r="J159" i="1"/>
  <c r="I159" i="1"/>
  <c r="H159" i="1"/>
  <c r="G159" i="1"/>
  <c r="F159" i="1"/>
  <c r="E159" i="1"/>
  <c r="D159" i="1"/>
  <c r="C159" i="1"/>
  <c r="B159" i="1"/>
  <c r="A159" i="1"/>
  <c r="J158" i="1"/>
  <c r="I158" i="1"/>
  <c r="H158" i="1"/>
  <c r="G158" i="1"/>
  <c r="F158" i="1"/>
  <c r="E158" i="1"/>
  <c r="D158" i="1"/>
  <c r="C158" i="1"/>
  <c r="B158" i="1"/>
  <c r="A158" i="1"/>
  <c r="J156" i="1"/>
  <c r="I156" i="1"/>
  <c r="H156" i="1"/>
  <c r="G156" i="1"/>
  <c r="F156" i="1"/>
  <c r="E156" i="1"/>
  <c r="D156" i="1"/>
  <c r="C156" i="1"/>
  <c r="B156" i="1"/>
  <c r="A156" i="1"/>
  <c r="J154" i="1"/>
  <c r="I154" i="1"/>
  <c r="H154" i="1"/>
  <c r="G154" i="1"/>
  <c r="F154" i="1"/>
  <c r="E154" i="1"/>
  <c r="D154" i="1"/>
  <c r="C154" i="1"/>
  <c r="B154" i="1"/>
  <c r="A154" i="1"/>
  <c r="J177" i="1"/>
  <c r="I177" i="1"/>
  <c r="H177" i="1"/>
  <c r="G177" i="1"/>
  <c r="F177" i="1"/>
  <c r="E177" i="1"/>
  <c r="D177" i="1"/>
  <c r="C177" i="1"/>
  <c r="B177" i="1"/>
  <c r="A177" i="1"/>
  <c r="J152" i="1"/>
  <c r="I152" i="1"/>
  <c r="H152" i="1"/>
  <c r="G152" i="1"/>
  <c r="F152" i="1"/>
  <c r="E152" i="1"/>
  <c r="D152" i="1"/>
  <c r="C152" i="1"/>
  <c r="B152" i="1"/>
  <c r="A152" i="1"/>
  <c r="J145" i="1"/>
  <c r="I145" i="1"/>
  <c r="H145" i="1"/>
  <c r="G145" i="1"/>
  <c r="F145" i="1"/>
  <c r="E145" i="1"/>
  <c r="D145" i="1"/>
  <c r="C145" i="1"/>
  <c r="B145" i="1"/>
  <c r="A145" i="1"/>
  <c r="J171" i="1"/>
  <c r="I171" i="1"/>
  <c r="H171" i="1"/>
  <c r="G171" i="1"/>
  <c r="F171" i="1"/>
  <c r="E171" i="1"/>
  <c r="D171" i="1"/>
  <c r="C171" i="1"/>
  <c r="B171" i="1"/>
  <c r="A171" i="1"/>
  <c r="J157" i="1"/>
  <c r="I157" i="1"/>
  <c r="H157" i="1"/>
  <c r="G157" i="1"/>
  <c r="F157" i="1"/>
  <c r="E157" i="1"/>
  <c r="D157" i="1"/>
  <c r="C157" i="1"/>
  <c r="B157" i="1"/>
  <c r="A157" i="1"/>
  <c r="J132" i="1"/>
  <c r="I132" i="1"/>
  <c r="H132" i="1"/>
  <c r="G132" i="1"/>
  <c r="F132" i="1"/>
  <c r="E132" i="1"/>
  <c r="D132" i="1"/>
  <c r="C132" i="1"/>
  <c r="B132" i="1"/>
  <c r="A132" i="1"/>
  <c r="J146" i="1"/>
  <c r="I146" i="1"/>
  <c r="H146" i="1"/>
  <c r="G146" i="1"/>
  <c r="F146" i="1"/>
  <c r="E146" i="1"/>
  <c r="D146" i="1"/>
  <c r="C146" i="1"/>
  <c r="B146" i="1"/>
  <c r="A146" i="1"/>
  <c r="J165" i="1"/>
  <c r="I165" i="1"/>
  <c r="H165" i="1"/>
  <c r="G165" i="1"/>
  <c r="F165" i="1"/>
  <c r="E165" i="1"/>
  <c r="D165" i="1"/>
  <c r="C165" i="1"/>
  <c r="B165" i="1"/>
  <c r="A165" i="1"/>
  <c r="J148" i="1"/>
  <c r="I148" i="1"/>
  <c r="H148" i="1"/>
  <c r="G148" i="1"/>
  <c r="F148" i="1"/>
  <c r="E148" i="1"/>
  <c r="D148" i="1"/>
  <c r="C148" i="1"/>
  <c r="B148" i="1"/>
  <c r="A148" i="1"/>
  <c r="J136" i="1"/>
  <c r="I136" i="1"/>
  <c r="H136" i="1"/>
  <c r="G136" i="1"/>
  <c r="F136" i="1"/>
  <c r="E136" i="1"/>
  <c r="D136" i="1"/>
  <c r="C136" i="1"/>
  <c r="B136" i="1"/>
  <c r="A136" i="1"/>
  <c r="J135" i="1"/>
  <c r="I135" i="1"/>
  <c r="H135" i="1"/>
  <c r="G135" i="1"/>
  <c r="F135" i="1"/>
  <c r="E135" i="1"/>
  <c r="D135" i="1"/>
  <c r="C135" i="1"/>
  <c r="B135" i="1"/>
  <c r="A135" i="1"/>
  <c r="J143" i="1"/>
  <c r="I143" i="1"/>
  <c r="H143" i="1"/>
  <c r="G143" i="1"/>
  <c r="F143" i="1"/>
  <c r="E143" i="1"/>
  <c r="D143" i="1"/>
  <c r="C143" i="1"/>
  <c r="B143" i="1"/>
  <c r="A143" i="1"/>
  <c r="J144" i="1"/>
  <c r="I144" i="1"/>
  <c r="H144" i="1"/>
  <c r="G144" i="1"/>
  <c r="F144" i="1"/>
  <c r="E144" i="1"/>
  <c r="D144" i="1"/>
  <c r="C144" i="1"/>
  <c r="B144" i="1"/>
  <c r="A144" i="1"/>
  <c r="J147" i="1"/>
  <c r="I147" i="1"/>
  <c r="H147" i="1"/>
  <c r="G147" i="1"/>
  <c r="F147" i="1"/>
  <c r="E147" i="1"/>
  <c r="D147" i="1"/>
  <c r="C147" i="1"/>
  <c r="B147" i="1"/>
  <c r="A147" i="1"/>
  <c r="J140" i="1"/>
  <c r="I140" i="1"/>
  <c r="H140" i="1"/>
  <c r="G140" i="1"/>
  <c r="F140" i="1"/>
  <c r="E140" i="1"/>
  <c r="D140" i="1"/>
  <c r="C140" i="1"/>
  <c r="B140" i="1"/>
  <c r="A140" i="1"/>
  <c r="J137" i="1"/>
  <c r="I137" i="1"/>
  <c r="H137" i="1"/>
  <c r="G137" i="1"/>
  <c r="F137" i="1"/>
  <c r="E137" i="1"/>
  <c r="D137" i="1"/>
  <c r="C137" i="1"/>
  <c r="B137" i="1"/>
  <c r="A137" i="1"/>
  <c r="J172" i="1"/>
  <c r="I172" i="1"/>
  <c r="H172" i="1"/>
  <c r="G172" i="1"/>
  <c r="F172" i="1"/>
  <c r="E172" i="1"/>
  <c r="D172" i="1"/>
  <c r="C172" i="1"/>
  <c r="B172" i="1"/>
  <c r="A172" i="1"/>
  <c r="J139" i="1"/>
  <c r="I139" i="1"/>
  <c r="H139" i="1"/>
  <c r="G139" i="1"/>
  <c r="F139" i="1"/>
  <c r="E139" i="1"/>
  <c r="D139" i="1"/>
  <c r="C139" i="1"/>
  <c r="B139" i="1"/>
  <c r="A139" i="1"/>
  <c r="J176" i="1"/>
  <c r="I176" i="1"/>
  <c r="H176" i="1"/>
  <c r="G176" i="1"/>
  <c r="F176" i="1"/>
  <c r="E176" i="1"/>
  <c r="D176" i="1"/>
  <c r="C176" i="1"/>
  <c r="B176" i="1"/>
  <c r="A176" i="1"/>
  <c r="J141" i="1"/>
  <c r="I141" i="1"/>
  <c r="H141" i="1"/>
  <c r="G141" i="1"/>
  <c r="F141" i="1"/>
  <c r="E141" i="1"/>
  <c r="D141" i="1"/>
  <c r="C141" i="1"/>
  <c r="B141" i="1"/>
  <c r="A141" i="1"/>
  <c r="J161" i="1"/>
  <c r="I161" i="1"/>
  <c r="H161" i="1"/>
  <c r="G161" i="1"/>
  <c r="F161" i="1"/>
  <c r="E161" i="1"/>
  <c r="D161" i="1"/>
  <c r="C161" i="1"/>
  <c r="B161" i="1"/>
  <c r="A161" i="1"/>
  <c r="J129" i="1"/>
  <c r="I129" i="1"/>
  <c r="H129" i="1"/>
  <c r="G129" i="1"/>
  <c r="F129" i="1"/>
  <c r="E129" i="1"/>
  <c r="D129" i="1"/>
  <c r="C129" i="1"/>
  <c r="B129" i="1"/>
  <c r="A129" i="1"/>
  <c r="J151" i="1"/>
  <c r="I151" i="1"/>
  <c r="H151" i="1"/>
  <c r="G151" i="1"/>
  <c r="F151" i="1"/>
  <c r="E151" i="1"/>
  <c r="D151" i="1"/>
  <c r="C151" i="1"/>
  <c r="B151" i="1"/>
  <c r="A151" i="1"/>
  <c r="J142" i="1"/>
  <c r="I142" i="1"/>
  <c r="H142" i="1"/>
  <c r="G142" i="1"/>
  <c r="F142" i="1"/>
  <c r="E142" i="1"/>
  <c r="D142" i="1"/>
  <c r="C142" i="1"/>
  <c r="B142" i="1"/>
  <c r="A142" i="1"/>
  <c r="J125" i="1"/>
  <c r="I125" i="1"/>
  <c r="H125" i="1"/>
  <c r="G125" i="1"/>
  <c r="F125" i="1"/>
  <c r="E125" i="1"/>
  <c r="D125" i="1"/>
  <c r="C125" i="1"/>
  <c r="B125" i="1"/>
  <c r="A125" i="1"/>
  <c r="J127" i="1"/>
  <c r="I127" i="1"/>
  <c r="H127" i="1"/>
  <c r="G127" i="1"/>
  <c r="F127" i="1"/>
  <c r="E127" i="1"/>
  <c r="D127" i="1"/>
  <c r="C127" i="1"/>
  <c r="B127" i="1"/>
  <c r="A127" i="1"/>
  <c r="J150" i="1"/>
  <c r="I150" i="1"/>
  <c r="H150" i="1"/>
  <c r="G150" i="1"/>
  <c r="F150" i="1"/>
  <c r="E150" i="1"/>
  <c r="D150" i="1"/>
  <c r="C150" i="1"/>
  <c r="B150" i="1"/>
  <c r="A150" i="1"/>
  <c r="J121" i="1"/>
  <c r="I121" i="1"/>
  <c r="H121" i="1"/>
  <c r="G121" i="1"/>
  <c r="F121" i="1"/>
  <c r="E121" i="1"/>
  <c r="D121" i="1"/>
  <c r="C121" i="1"/>
  <c r="B121" i="1"/>
  <c r="A121" i="1"/>
  <c r="J123" i="1"/>
  <c r="I123" i="1"/>
  <c r="H123" i="1"/>
  <c r="G123" i="1"/>
  <c r="F123" i="1"/>
  <c r="E123" i="1"/>
  <c r="D123" i="1"/>
  <c r="C123" i="1"/>
  <c r="B123" i="1"/>
  <c r="A123" i="1"/>
  <c r="J114" i="1"/>
  <c r="I114" i="1"/>
  <c r="H114" i="1"/>
  <c r="G114" i="1"/>
  <c r="F114" i="1"/>
  <c r="E114" i="1"/>
  <c r="D114" i="1"/>
  <c r="C114" i="1"/>
  <c r="B114" i="1"/>
  <c r="A114" i="1"/>
  <c r="J115" i="1"/>
  <c r="I115" i="1"/>
  <c r="H115" i="1"/>
  <c r="G115" i="1"/>
  <c r="F115" i="1"/>
  <c r="E115" i="1"/>
  <c r="D115" i="1"/>
  <c r="C115" i="1"/>
  <c r="B115" i="1"/>
  <c r="A115" i="1"/>
  <c r="J134" i="1"/>
  <c r="I134" i="1"/>
  <c r="H134" i="1"/>
  <c r="G134" i="1"/>
  <c r="F134" i="1"/>
  <c r="E134" i="1"/>
  <c r="D134" i="1"/>
  <c r="C134" i="1"/>
  <c r="B134" i="1"/>
  <c r="A134" i="1"/>
  <c r="J122" i="1"/>
  <c r="I122" i="1"/>
  <c r="H122" i="1"/>
  <c r="G122" i="1"/>
  <c r="F122" i="1"/>
  <c r="E122" i="1"/>
  <c r="D122" i="1"/>
  <c r="C122" i="1"/>
  <c r="B122" i="1"/>
  <c r="A122" i="1"/>
  <c r="J128" i="1"/>
  <c r="I128" i="1"/>
  <c r="H128" i="1"/>
  <c r="G128" i="1"/>
  <c r="F128" i="1"/>
  <c r="E128" i="1"/>
  <c r="D128" i="1"/>
  <c r="C128" i="1"/>
  <c r="B128" i="1"/>
  <c r="A128" i="1"/>
  <c r="J131" i="1"/>
  <c r="I131" i="1"/>
  <c r="H131" i="1"/>
  <c r="G131" i="1"/>
  <c r="F131" i="1"/>
  <c r="E131" i="1"/>
  <c r="D131" i="1"/>
  <c r="C131" i="1"/>
  <c r="B131" i="1"/>
  <c r="A131" i="1"/>
  <c r="J130" i="1"/>
  <c r="I130" i="1"/>
  <c r="H130" i="1"/>
  <c r="G130" i="1"/>
  <c r="F130" i="1"/>
  <c r="E130" i="1"/>
  <c r="D130" i="1"/>
  <c r="C130" i="1"/>
  <c r="B130" i="1"/>
  <c r="A130" i="1"/>
  <c r="J133" i="1"/>
  <c r="I133" i="1"/>
  <c r="H133" i="1"/>
  <c r="G133" i="1"/>
  <c r="F133" i="1"/>
  <c r="E133" i="1"/>
  <c r="D133" i="1"/>
  <c r="C133" i="1"/>
  <c r="B133" i="1"/>
  <c r="A133" i="1"/>
  <c r="J138" i="1"/>
  <c r="I138" i="1"/>
  <c r="H138" i="1"/>
  <c r="G138" i="1"/>
  <c r="F138" i="1"/>
  <c r="E138" i="1"/>
  <c r="D138" i="1"/>
  <c r="C138" i="1"/>
  <c r="B138" i="1"/>
  <c r="A138" i="1"/>
  <c r="J126" i="1"/>
  <c r="I126" i="1"/>
  <c r="H126" i="1"/>
  <c r="G126" i="1"/>
  <c r="F126" i="1"/>
  <c r="E126" i="1"/>
  <c r="D126" i="1"/>
  <c r="C126" i="1"/>
  <c r="B126" i="1"/>
  <c r="A126" i="1"/>
  <c r="J166" i="1"/>
  <c r="I166" i="1"/>
  <c r="H166" i="1"/>
  <c r="G166" i="1"/>
  <c r="F166" i="1"/>
  <c r="E166" i="1"/>
  <c r="D166" i="1"/>
  <c r="C166" i="1"/>
  <c r="B166" i="1"/>
  <c r="A166" i="1"/>
  <c r="J124" i="1"/>
  <c r="I124" i="1"/>
  <c r="H124" i="1"/>
  <c r="G124" i="1"/>
  <c r="F124" i="1"/>
  <c r="E124" i="1"/>
  <c r="D124" i="1"/>
  <c r="C124" i="1"/>
  <c r="B124" i="1"/>
  <c r="A124" i="1"/>
  <c r="J175" i="1"/>
  <c r="I175" i="1"/>
  <c r="H175" i="1"/>
  <c r="G175" i="1"/>
  <c r="F175" i="1"/>
  <c r="E175" i="1"/>
  <c r="D175" i="1"/>
  <c r="C175" i="1"/>
  <c r="B175" i="1"/>
  <c r="A175" i="1"/>
  <c r="J118" i="1"/>
  <c r="I118" i="1"/>
  <c r="H118" i="1"/>
  <c r="G118" i="1"/>
  <c r="F118" i="1"/>
  <c r="E118" i="1"/>
  <c r="D118" i="1"/>
  <c r="C118" i="1"/>
  <c r="B118" i="1"/>
  <c r="A118" i="1"/>
  <c r="J112" i="1"/>
  <c r="I112" i="1"/>
  <c r="H112" i="1"/>
  <c r="G112" i="1"/>
  <c r="F112" i="1"/>
  <c r="E112" i="1"/>
  <c r="D112" i="1"/>
  <c r="C112" i="1"/>
  <c r="B112" i="1"/>
  <c r="A112" i="1"/>
  <c r="J110" i="1"/>
  <c r="I110" i="1"/>
  <c r="H110" i="1"/>
  <c r="G110" i="1"/>
  <c r="F110" i="1"/>
  <c r="E110" i="1"/>
  <c r="D110" i="1"/>
  <c r="C110" i="1"/>
  <c r="B110" i="1"/>
  <c r="A110" i="1"/>
  <c r="J99" i="1"/>
  <c r="I99" i="1"/>
  <c r="H99" i="1"/>
  <c r="G99" i="1"/>
  <c r="F99" i="1"/>
  <c r="E99" i="1"/>
  <c r="D99" i="1"/>
  <c r="C99" i="1"/>
  <c r="B99" i="1"/>
  <c r="A99" i="1"/>
  <c r="J104" i="1"/>
  <c r="I104" i="1"/>
  <c r="H104" i="1"/>
  <c r="G104" i="1"/>
  <c r="F104" i="1"/>
  <c r="E104" i="1"/>
  <c r="D104" i="1"/>
  <c r="C104" i="1"/>
  <c r="B104" i="1"/>
  <c r="A104" i="1"/>
  <c r="J120" i="1"/>
  <c r="I120" i="1"/>
  <c r="H120" i="1"/>
  <c r="G120" i="1"/>
  <c r="F120" i="1"/>
  <c r="E120" i="1"/>
  <c r="D120" i="1"/>
  <c r="C120" i="1"/>
  <c r="B120" i="1"/>
  <c r="A120" i="1"/>
  <c r="J117" i="1"/>
  <c r="I117" i="1"/>
  <c r="H117" i="1"/>
  <c r="G117" i="1"/>
  <c r="F117" i="1"/>
  <c r="E117" i="1"/>
  <c r="D117" i="1"/>
  <c r="C117" i="1"/>
  <c r="B117" i="1"/>
  <c r="A117" i="1"/>
  <c r="J119" i="1"/>
  <c r="I119" i="1"/>
  <c r="H119" i="1"/>
  <c r="G119" i="1"/>
  <c r="F119" i="1"/>
  <c r="E119" i="1"/>
  <c r="D119" i="1"/>
  <c r="C119" i="1"/>
  <c r="B119" i="1"/>
  <c r="A119" i="1"/>
  <c r="J116" i="1"/>
  <c r="I116" i="1"/>
  <c r="H116" i="1"/>
  <c r="G116" i="1"/>
  <c r="F116" i="1"/>
  <c r="E116" i="1"/>
  <c r="D116" i="1"/>
  <c r="C116" i="1"/>
  <c r="B116" i="1"/>
  <c r="A116" i="1"/>
  <c r="J100" i="1"/>
  <c r="I100" i="1"/>
  <c r="H100" i="1"/>
  <c r="G100" i="1"/>
  <c r="F100" i="1"/>
  <c r="E100" i="1"/>
  <c r="D100" i="1"/>
  <c r="C100" i="1"/>
  <c r="B100" i="1"/>
  <c r="A100" i="1"/>
  <c r="J113" i="1"/>
  <c r="I113" i="1"/>
  <c r="H113" i="1"/>
  <c r="G113" i="1"/>
  <c r="F113" i="1"/>
  <c r="E113" i="1"/>
  <c r="D113" i="1"/>
  <c r="C113" i="1"/>
  <c r="B113" i="1"/>
  <c r="A113" i="1"/>
  <c r="J106" i="1"/>
  <c r="I106" i="1"/>
  <c r="H106" i="1"/>
  <c r="G106" i="1"/>
  <c r="F106" i="1"/>
  <c r="E106" i="1"/>
  <c r="D106" i="1"/>
  <c r="C106" i="1"/>
  <c r="B106" i="1"/>
  <c r="A106" i="1"/>
  <c r="J105" i="1"/>
  <c r="I105" i="1"/>
  <c r="H105" i="1"/>
  <c r="G105" i="1"/>
  <c r="F105" i="1"/>
  <c r="E105" i="1"/>
  <c r="D105" i="1"/>
  <c r="C105" i="1"/>
  <c r="B105" i="1"/>
  <c r="A105" i="1"/>
  <c r="J107" i="1"/>
  <c r="I107" i="1"/>
  <c r="H107" i="1"/>
  <c r="G107" i="1"/>
  <c r="F107" i="1"/>
  <c r="E107" i="1"/>
  <c r="D107" i="1"/>
  <c r="C107" i="1"/>
  <c r="B107" i="1"/>
  <c r="A107" i="1"/>
  <c r="J103" i="1"/>
  <c r="I103" i="1"/>
  <c r="H103" i="1"/>
  <c r="G103" i="1"/>
  <c r="F103" i="1"/>
  <c r="E103" i="1"/>
  <c r="D103" i="1"/>
  <c r="C103" i="1"/>
  <c r="B103" i="1"/>
  <c r="A103" i="1"/>
  <c r="J102" i="1"/>
  <c r="I102" i="1"/>
  <c r="H102" i="1"/>
  <c r="G102" i="1"/>
  <c r="F102" i="1"/>
  <c r="E102" i="1"/>
  <c r="D102" i="1"/>
  <c r="C102" i="1"/>
  <c r="B102" i="1"/>
  <c r="A102" i="1"/>
  <c r="J111" i="1"/>
  <c r="I111" i="1"/>
  <c r="H111" i="1"/>
  <c r="G111" i="1"/>
  <c r="F111" i="1"/>
  <c r="E111" i="1"/>
  <c r="D111" i="1"/>
  <c r="C111" i="1"/>
  <c r="B111" i="1"/>
  <c r="A111" i="1"/>
  <c r="J168" i="1"/>
  <c r="I168" i="1"/>
  <c r="H168" i="1"/>
  <c r="G168" i="1"/>
  <c r="F168" i="1"/>
  <c r="E168" i="1"/>
  <c r="D168" i="1"/>
  <c r="C168" i="1"/>
  <c r="B168" i="1"/>
  <c r="A168" i="1"/>
  <c r="J109" i="1"/>
  <c r="I109" i="1"/>
  <c r="H109" i="1"/>
  <c r="G109" i="1"/>
  <c r="F109" i="1"/>
  <c r="E109" i="1"/>
  <c r="D109" i="1"/>
  <c r="C109" i="1"/>
  <c r="B109" i="1"/>
  <c r="A109" i="1"/>
  <c r="J92" i="1"/>
  <c r="I92" i="1"/>
  <c r="H92" i="1"/>
  <c r="G92" i="1"/>
  <c r="F92" i="1"/>
  <c r="E92" i="1"/>
  <c r="D92" i="1"/>
  <c r="C92" i="1"/>
  <c r="B92" i="1"/>
  <c r="A92" i="1"/>
  <c r="J96" i="1"/>
  <c r="I96" i="1"/>
  <c r="H96" i="1"/>
  <c r="G96" i="1"/>
  <c r="F96" i="1"/>
  <c r="E96" i="1"/>
  <c r="D96" i="1"/>
  <c r="C96" i="1"/>
  <c r="B96" i="1"/>
  <c r="A96" i="1"/>
  <c r="J101" i="1"/>
  <c r="I101" i="1"/>
  <c r="H101" i="1"/>
  <c r="G101" i="1"/>
  <c r="F101" i="1"/>
  <c r="E101" i="1"/>
  <c r="D101" i="1"/>
  <c r="C101" i="1"/>
  <c r="B101" i="1"/>
  <c r="A101" i="1"/>
  <c r="J84" i="1"/>
  <c r="I84" i="1"/>
  <c r="H84" i="1"/>
  <c r="G84" i="1"/>
  <c r="F84" i="1"/>
  <c r="E84" i="1"/>
  <c r="D84" i="1"/>
  <c r="C84" i="1"/>
  <c r="B84" i="1"/>
  <c r="A84" i="1"/>
  <c r="J97" i="1"/>
  <c r="I97" i="1"/>
  <c r="H97" i="1"/>
  <c r="G97" i="1"/>
  <c r="F97" i="1"/>
  <c r="E97" i="1"/>
  <c r="D97" i="1"/>
  <c r="C97" i="1"/>
  <c r="B97" i="1"/>
  <c r="A97" i="1"/>
  <c r="J80" i="1"/>
  <c r="I80" i="1"/>
  <c r="H80" i="1"/>
  <c r="G80" i="1"/>
  <c r="F80" i="1"/>
  <c r="E80" i="1"/>
  <c r="D80" i="1"/>
  <c r="C80" i="1"/>
  <c r="B80" i="1"/>
  <c r="A80" i="1"/>
  <c r="J90" i="1"/>
  <c r="I90" i="1"/>
  <c r="H90" i="1"/>
  <c r="G90" i="1"/>
  <c r="F90" i="1"/>
  <c r="E90" i="1"/>
  <c r="D90" i="1"/>
  <c r="C90" i="1"/>
  <c r="B90" i="1"/>
  <c r="A90" i="1"/>
  <c r="J81" i="1"/>
  <c r="I81" i="1"/>
  <c r="H81" i="1"/>
  <c r="G81" i="1"/>
  <c r="F81" i="1"/>
  <c r="E81" i="1"/>
  <c r="D81" i="1"/>
  <c r="C81" i="1"/>
  <c r="B81" i="1"/>
  <c r="A81" i="1"/>
  <c r="J85" i="1"/>
  <c r="I85" i="1"/>
  <c r="H85" i="1"/>
  <c r="G85" i="1"/>
  <c r="F85" i="1"/>
  <c r="E85" i="1"/>
  <c r="D85" i="1"/>
  <c r="C85" i="1"/>
  <c r="B85" i="1"/>
  <c r="A85" i="1"/>
  <c r="J98" i="1"/>
  <c r="I98" i="1"/>
  <c r="H98" i="1"/>
  <c r="G98" i="1"/>
  <c r="F98" i="1"/>
  <c r="E98" i="1"/>
  <c r="D98" i="1"/>
  <c r="C98" i="1"/>
  <c r="B98" i="1"/>
  <c r="A98" i="1"/>
  <c r="J79" i="1"/>
  <c r="I79" i="1"/>
  <c r="H79" i="1"/>
  <c r="G79" i="1"/>
  <c r="F79" i="1"/>
  <c r="E79" i="1"/>
  <c r="D79" i="1"/>
  <c r="C79" i="1"/>
  <c r="B79" i="1"/>
  <c r="A79" i="1"/>
  <c r="J78" i="1"/>
  <c r="I78" i="1"/>
  <c r="H78" i="1"/>
  <c r="G78" i="1"/>
  <c r="F78" i="1"/>
  <c r="E78" i="1"/>
  <c r="D78" i="1"/>
  <c r="C78" i="1"/>
  <c r="B78" i="1"/>
  <c r="A78" i="1"/>
  <c r="J95" i="1"/>
  <c r="I95" i="1"/>
  <c r="H95" i="1"/>
  <c r="G95" i="1"/>
  <c r="F95" i="1"/>
  <c r="E95" i="1"/>
  <c r="D95" i="1"/>
  <c r="C95" i="1"/>
  <c r="B95" i="1"/>
  <c r="A95" i="1"/>
  <c r="J86" i="1"/>
  <c r="I86" i="1"/>
  <c r="H86" i="1"/>
  <c r="G86" i="1"/>
  <c r="F86" i="1"/>
  <c r="E86" i="1"/>
  <c r="D86" i="1"/>
  <c r="C86" i="1"/>
  <c r="B86" i="1"/>
  <c r="A86" i="1"/>
  <c r="J93" i="1"/>
  <c r="I93" i="1"/>
  <c r="H93" i="1"/>
  <c r="G93" i="1"/>
  <c r="F93" i="1"/>
  <c r="E93" i="1"/>
  <c r="D93" i="1"/>
  <c r="C93" i="1"/>
  <c r="B93" i="1"/>
  <c r="A93" i="1"/>
  <c r="J94" i="1"/>
  <c r="I94" i="1"/>
  <c r="H94" i="1"/>
  <c r="G94" i="1"/>
  <c r="F94" i="1"/>
  <c r="E94" i="1"/>
  <c r="D94" i="1"/>
  <c r="C94" i="1"/>
  <c r="B94" i="1"/>
  <c r="A94" i="1"/>
  <c r="J77" i="1"/>
  <c r="I77" i="1"/>
  <c r="H77" i="1"/>
  <c r="G77" i="1"/>
  <c r="F77" i="1"/>
  <c r="E77" i="1"/>
  <c r="D77" i="1"/>
  <c r="C77" i="1"/>
  <c r="B77" i="1"/>
  <c r="A77" i="1"/>
  <c r="J178" i="1"/>
  <c r="I178" i="1"/>
  <c r="H178" i="1"/>
  <c r="G178" i="1"/>
  <c r="F178" i="1"/>
  <c r="E178" i="1"/>
  <c r="D178" i="1"/>
  <c r="C178" i="1"/>
  <c r="B178" i="1"/>
  <c r="A178" i="1"/>
  <c r="J91" i="1"/>
  <c r="I91" i="1"/>
  <c r="H91" i="1"/>
  <c r="G91" i="1"/>
  <c r="F91" i="1"/>
  <c r="E91" i="1"/>
  <c r="D91" i="1"/>
  <c r="C91" i="1"/>
  <c r="B91" i="1"/>
  <c r="A91" i="1"/>
  <c r="J89" i="1"/>
  <c r="I89" i="1"/>
  <c r="H89" i="1"/>
  <c r="G89" i="1"/>
  <c r="F89" i="1"/>
  <c r="E89" i="1"/>
  <c r="D89" i="1"/>
  <c r="C89" i="1"/>
  <c r="B89" i="1"/>
  <c r="A89" i="1"/>
  <c r="J76" i="1"/>
  <c r="I76" i="1"/>
  <c r="H76" i="1"/>
  <c r="G76" i="1"/>
  <c r="F76" i="1"/>
  <c r="E76" i="1"/>
  <c r="D76" i="1"/>
  <c r="C76" i="1"/>
  <c r="B76" i="1"/>
  <c r="A76" i="1"/>
  <c r="J70" i="1"/>
  <c r="I70" i="1"/>
  <c r="H70" i="1"/>
  <c r="G70" i="1"/>
  <c r="F70" i="1"/>
  <c r="E70" i="1"/>
  <c r="D70" i="1"/>
  <c r="C70" i="1"/>
  <c r="B70" i="1"/>
  <c r="A70" i="1"/>
  <c r="J72" i="1"/>
  <c r="I72" i="1"/>
  <c r="H72" i="1"/>
  <c r="G72" i="1"/>
  <c r="F72" i="1"/>
  <c r="E72" i="1"/>
  <c r="D72" i="1"/>
  <c r="C72" i="1"/>
  <c r="B72" i="1"/>
  <c r="A72" i="1"/>
  <c r="J83" i="1"/>
  <c r="I83" i="1"/>
  <c r="H83" i="1"/>
  <c r="G83" i="1"/>
  <c r="F83" i="1"/>
  <c r="E83" i="1"/>
  <c r="D83" i="1"/>
  <c r="C83" i="1"/>
  <c r="B83" i="1"/>
  <c r="A83" i="1"/>
  <c r="J74" i="1"/>
  <c r="I74" i="1"/>
  <c r="H74" i="1"/>
  <c r="G74" i="1"/>
  <c r="F74" i="1"/>
  <c r="E74" i="1"/>
  <c r="D74" i="1"/>
  <c r="C74" i="1"/>
  <c r="B74" i="1"/>
  <c r="A74" i="1"/>
  <c r="J108" i="1"/>
  <c r="I108" i="1"/>
  <c r="H108" i="1"/>
  <c r="G108" i="1"/>
  <c r="F108" i="1"/>
  <c r="E108" i="1"/>
  <c r="D108" i="1"/>
  <c r="C108" i="1"/>
  <c r="B108" i="1"/>
  <c r="A108" i="1"/>
  <c r="J69" i="1"/>
  <c r="I69" i="1"/>
  <c r="H69" i="1"/>
  <c r="G69" i="1"/>
  <c r="F69" i="1"/>
  <c r="E69" i="1"/>
  <c r="D69" i="1"/>
  <c r="C69" i="1"/>
  <c r="B69" i="1"/>
  <c r="A69" i="1"/>
  <c r="J68" i="1"/>
  <c r="I68" i="1"/>
  <c r="H68" i="1"/>
  <c r="G68" i="1"/>
  <c r="F68" i="1"/>
  <c r="E68" i="1"/>
  <c r="D68" i="1"/>
  <c r="C68" i="1"/>
  <c r="B68" i="1"/>
  <c r="A68" i="1"/>
  <c r="J179" i="1"/>
  <c r="I179" i="1"/>
  <c r="H179" i="1"/>
  <c r="G179" i="1"/>
  <c r="F179" i="1"/>
  <c r="E179" i="1"/>
  <c r="D179" i="1"/>
  <c r="C179" i="1"/>
  <c r="B179" i="1"/>
  <c r="A179" i="1"/>
  <c r="J73" i="1"/>
  <c r="I73" i="1"/>
  <c r="H73" i="1"/>
  <c r="G73" i="1"/>
  <c r="F73" i="1"/>
  <c r="E73" i="1"/>
  <c r="D73" i="1"/>
  <c r="C73" i="1"/>
  <c r="B73" i="1"/>
  <c r="A73" i="1"/>
  <c r="J82" i="1"/>
  <c r="I82" i="1"/>
  <c r="H82" i="1"/>
  <c r="G82" i="1"/>
  <c r="F82" i="1"/>
  <c r="E82" i="1"/>
  <c r="D82" i="1"/>
  <c r="C82" i="1"/>
  <c r="B82" i="1"/>
  <c r="A82" i="1"/>
  <c r="J64" i="1"/>
  <c r="I64" i="1"/>
  <c r="H64" i="1"/>
  <c r="G64" i="1"/>
  <c r="F64" i="1"/>
  <c r="E64" i="1"/>
  <c r="D64" i="1"/>
  <c r="C64" i="1"/>
  <c r="B64" i="1"/>
  <c r="A64" i="1"/>
  <c r="J66" i="1"/>
  <c r="I66" i="1"/>
  <c r="H66" i="1"/>
  <c r="G66" i="1"/>
  <c r="F66" i="1"/>
  <c r="E66" i="1"/>
  <c r="D66" i="1"/>
  <c r="C66" i="1"/>
  <c r="B66" i="1"/>
  <c r="A66" i="1"/>
  <c r="J71" i="1"/>
  <c r="I71" i="1"/>
  <c r="H71" i="1"/>
  <c r="G71" i="1"/>
  <c r="F71" i="1"/>
  <c r="E71" i="1"/>
  <c r="D71" i="1"/>
  <c r="C71" i="1"/>
  <c r="B71" i="1"/>
  <c r="A71" i="1"/>
  <c r="J67" i="1"/>
  <c r="I67" i="1"/>
  <c r="H67" i="1"/>
  <c r="G67" i="1"/>
  <c r="F67" i="1"/>
  <c r="E67" i="1"/>
  <c r="D67" i="1"/>
  <c r="C67" i="1"/>
  <c r="B67" i="1"/>
  <c r="A67" i="1"/>
  <c r="J87" i="1"/>
  <c r="I87" i="1"/>
  <c r="H87" i="1"/>
  <c r="G87" i="1"/>
  <c r="F87" i="1"/>
  <c r="E87" i="1"/>
  <c r="D87" i="1"/>
  <c r="C87" i="1"/>
  <c r="B87" i="1"/>
  <c r="A87" i="1"/>
  <c r="J63" i="1"/>
  <c r="I63" i="1"/>
  <c r="H63" i="1"/>
  <c r="G63" i="1"/>
  <c r="F63" i="1"/>
  <c r="E63" i="1"/>
  <c r="D63" i="1"/>
  <c r="C63" i="1"/>
  <c r="B63" i="1"/>
  <c r="A63" i="1"/>
  <c r="J75" i="1"/>
  <c r="I75" i="1"/>
  <c r="H75" i="1"/>
  <c r="G75" i="1"/>
  <c r="F75" i="1"/>
  <c r="E75" i="1"/>
  <c r="D75" i="1"/>
  <c r="C75" i="1"/>
  <c r="B75" i="1"/>
  <c r="A75" i="1"/>
  <c r="J55" i="1"/>
  <c r="I55" i="1"/>
  <c r="H55" i="1"/>
  <c r="G55" i="1"/>
  <c r="F55" i="1"/>
  <c r="E55" i="1"/>
  <c r="D55" i="1"/>
  <c r="C55" i="1"/>
  <c r="B55" i="1"/>
  <c r="A55" i="1"/>
  <c r="J57" i="1"/>
  <c r="I57" i="1"/>
  <c r="H57" i="1"/>
  <c r="G57" i="1"/>
  <c r="F57" i="1"/>
  <c r="E57" i="1"/>
  <c r="D57" i="1"/>
  <c r="C57" i="1"/>
  <c r="B57" i="1"/>
  <c r="A57" i="1"/>
  <c r="J62" i="1"/>
  <c r="I62" i="1"/>
  <c r="H62" i="1"/>
  <c r="G62" i="1"/>
  <c r="F62" i="1"/>
  <c r="E62" i="1"/>
  <c r="D62" i="1"/>
  <c r="C62" i="1"/>
  <c r="B62" i="1"/>
  <c r="A62" i="1"/>
  <c r="J54" i="1"/>
  <c r="I54" i="1"/>
  <c r="H54" i="1"/>
  <c r="G54" i="1"/>
  <c r="F54" i="1"/>
  <c r="E54" i="1"/>
  <c r="D54" i="1"/>
  <c r="C54" i="1"/>
  <c r="B54" i="1"/>
  <c r="A54" i="1"/>
  <c r="J56" i="1"/>
  <c r="I56" i="1"/>
  <c r="H56" i="1"/>
  <c r="G56" i="1"/>
  <c r="F56" i="1"/>
  <c r="E56" i="1"/>
  <c r="D56" i="1"/>
  <c r="C56" i="1"/>
  <c r="B56" i="1"/>
  <c r="A56" i="1"/>
  <c r="J61" i="1"/>
  <c r="I61" i="1"/>
  <c r="H61" i="1"/>
  <c r="G61" i="1"/>
  <c r="F61" i="1"/>
  <c r="E61" i="1"/>
  <c r="D61" i="1"/>
  <c r="C61" i="1"/>
  <c r="B61" i="1"/>
  <c r="A61" i="1"/>
  <c r="J51" i="1"/>
  <c r="I51" i="1"/>
  <c r="H51" i="1"/>
  <c r="G51" i="1"/>
  <c r="F51" i="1"/>
  <c r="E51" i="1"/>
  <c r="D51" i="1"/>
  <c r="C51" i="1"/>
  <c r="B51" i="1"/>
  <c r="A51" i="1"/>
  <c r="J65" i="1"/>
  <c r="I65" i="1"/>
  <c r="H65" i="1"/>
  <c r="G65" i="1"/>
  <c r="F65" i="1"/>
  <c r="E65" i="1"/>
  <c r="D65" i="1"/>
  <c r="C65" i="1"/>
  <c r="B65" i="1"/>
  <c r="A65" i="1"/>
  <c r="J58" i="1"/>
  <c r="I58" i="1"/>
  <c r="H58" i="1"/>
  <c r="G58" i="1"/>
  <c r="F58" i="1"/>
  <c r="E58" i="1"/>
  <c r="D58" i="1"/>
  <c r="C58" i="1"/>
  <c r="B58" i="1"/>
  <c r="A58" i="1"/>
  <c r="J88" i="1"/>
  <c r="I88" i="1"/>
  <c r="H88" i="1"/>
  <c r="G88" i="1"/>
  <c r="F88" i="1"/>
  <c r="E88" i="1"/>
  <c r="D88" i="1"/>
  <c r="C88" i="1"/>
  <c r="B88" i="1"/>
  <c r="A88" i="1"/>
  <c r="J60" i="1"/>
  <c r="I60" i="1"/>
  <c r="H60" i="1"/>
  <c r="G60" i="1"/>
  <c r="F60" i="1"/>
  <c r="E60" i="1"/>
  <c r="D60" i="1"/>
  <c r="C60" i="1"/>
  <c r="B60" i="1"/>
  <c r="A60" i="1"/>
  <c r="J45" i="1"/>
  <c r="I45" i="1"/>
  <c r="H45" i="1"/>
  <c r="G45" i="1"/>
  <c r="F45" i="1"/>
  <c r="E45" i="1"/>
  <c r="D45" i="1"/>
  <c r="C45" i="1"/>
  <c r="B45" i="1"/>
  <c r="A45" i="1"/>
  <c r="J59" i="1"/>
  <c r="I59" i="1"/>
  <c r="H59" i="1"/>
  <c r="G59" i="1"/>
  <c r="F59" i="1"/>
  <c r="E59" i="1"/>
  <c r="D59" i="1"/>
  <c r="C59" i="1"/>
  <c r="B59" i="1"/>
  <c r="A59" i="1"/>
  <c r="J42" i="1"/>
  <c r="I42" i="1"/>
  <c r="H42" i="1"/>
  <c r="G42" i="1"/>
  <c r="F42" i="1"/>
  <c r="E42" i="1"/>
  <c r="D42" i="1"/>
  <c r="C42" i="1"/>
  <c r="B42" i="1"/>
  <c r="A42" i="1"/>
  <c r="J49" i="1"/>
  <c r="I49" i="1"/>
  <c r="H49" i="1"/>
  <c r="G49" i="1"/>
  <c r="F49" i="1"/>
  <c r="E49" i="1"/>
  <c r="D49" i="1"/>
  <c r="C49" i="1"/>
  <c r="B49" i="1"/>
  <c r="A49" i="1"/>
  <c r="J41" i="1"/>
  <c r="I41" i="1"/>
  <c r="H41" i="1"/>
  <c r="G41" i="1"/>
  <c r="F41" i="1"/>
  <c r="E41" i="1"/>
  <c r="D41" i="1"/>
  <c r="C41" i="1"/>
  <c r="B41" i="1"/>
  <c r="A41" i="1"/>
  <c r="J40" i="1"/>
  <c r="I40" i="1"/>
  <c r="H40" i="1"/>
  <c r="G40" i="1"/>
  <c r="F40" i="1"/>
  <c r="E40" i="1"/>
  <c r="D40" i="1"/>
  <c r="C40" i="1"/>
  <c r="B40" i="1"/>
  <c r="A40" i="1"/>
  <c r="J32" i="1"/>
  <c r="I32" i="1"/>
  <c r="H32" i="1"/>
  <c r="G32" i="1"/>
  <c r="F32" i="1"/>
  <c r="E32" i="1"/>
  <c r="D32" i="1"/>
  <c r="C32" i="1"/>
  <c r="B32" i="1"/>
  <c r="A32" i="1"/>
  <c r="J52" i="1"/>
  <c r="I52" i="1"/>
  <c r="H52" i="1"/>
  <c r="G52" i="1"/>
  <c r="F52" i="1"/>
  <c r="E52" i="1"/>
  <c r="D52" i="1"/>
  <c r="C52" i="1"/>
  <c r="B52" i="1"/>
  <c r="A52" i="1"/>
  <c r="J50" i="1"/>
  <c r="I50" i="1"/>
  <c r="H50" i="1"/>
  <c r="G50" i="1"/>
  <c r="F50" i="1"/>
  <c r="E50" i="1"/>
  <c r="D50" i="1"/>
  <c r="C50" i="1"/>
  <c r="B50" i="1"/>
  <c r="A50" i="1"/>
  <c r="J47" i="1"/>
  <c r="I47" i="1"/>
  <c r="H47" i="1"/>
  <c r="G47" i="1"/>
  <c r="F47" i="1"/>
  <c r="E47" i="1"/>
  <c r="D47" i="1"/>
  <c r="C47" i="1"/>
  <c r="B47" i="1"/>
  <c r="A47" i="1"/>
  <c r="J46" i="1"/>
  <c r="I46" i="1"/>
  <c r="H46" i="1"/>
  <c r="G46" i="1"/>
  <c r="F46" i="1"/>
  <c r="E46" i="1"/>
  <c r="D46" i="1"/>
  <c r="C46" i="1"/>
  <c r="B46" i="1"/>
  <c r="A46" i="1"/>
  <c r="J44" i="1"/>
  <c r="I44" i="1"/>
  <c r="H44" i="1"/>
  <c r="G44" i="1"/>
  <c r="F44" i="1"/>
  <c r="E44" i="1"/>
  <c r="D44" i="1"/>
  <c r="C44" i="1"/>
  <c r="B44" i="1"/>
  <c r="A44" i="1"/>
  <c r="J37" i="1"/>
  <c r="I37" i="1"/>
  <c r="H37" i="1"/>
  <c r="G37" i="1"/>
  <c r="F37" i="1"/>
  <c r="E37" i="1"/>
  <c r="D37" i="1"/>
  <c r="C37" i="1"/>
  <c r="B37" i="1"/>
  <c r="A37" i="1"/>
  <c r="J43" i="1"/>
  <c r="I43" i="1"/>
  <c r="H43" i="1"/>
  <c r="G43" i="1"/>
  <c r="F43" i="1"/>
  <c r="E43" i="1"/>
  <c r="D43" i="1"/>
  <c r="C43" i="1"/>
  <c r="B43" i="1"/>
  <c r="A43" i="1"/>
  <c r="J38" i="1"/>
  <c r="I38" i="1"/>
  <c r="H38" i="1"/>
  <c r="G38" i="1"/>
  <c r="F38" i="1"/>
  <c r="E38" i="1"/>
  <c r="D38" i="1"/>
  <c r="C38" i="1"/>
  <c r="B38" i="1"/>
  <c r="A38" i="1"/>
  <c r="J33" i="1"/>
  <c r="I33" i="1"/>
  <c r="H33" i="1"/>
  <c r="G33" i="1"/>
  <c r="F33" i="1"/>
  <c r="E33" i="1"/>
  <c r="D33" i="1"/>
  <c r="C33" i="1"/>
  <c r="B33" i="1"/>
  <c r="A33" i="1"/>
  <c r="J39" i="1"/>
  <c r="I39" i="1"/>
  <c r="H39" i="1"/>
  <c r="G39" i="1"/>
  <c r="F39" i="1"/>
  <c r="E39" i="1"/>
  <c r="D39" i="1"/>
  <c r="C39" i="1"/>
  <c r="B39" i="1"/>
  <c r="A39" i="1"/>
  <c r="J36" i="1"/>
  <c r="I36" i="1"/>
  <c r="H36" i="1"/>
  <c r="G36" i="1"/>
  <c r="F36" i="1"/>
  <c r="E36" i="1"/>
  <c r="D36" i="1"/>
  <c r="C36" i="1"/>
  <c r="B36" i="1"/>
  <c r="A36" i="1"/>
  <c r="J48" i="1"/>
  <c r="I48" i="1"/>
  <c r="H48" i="1"/>
  <c r="G48" i="1"/>
  <c r="F48" i="1"/>
  <c r="E48" i="1"/>
  <c r="D48" i="1"/>
  <c r="C48" i="1"/>
  <c r="B48" i="1"/>
  <c r="A48" i="1"/>
  <c r="J24" i="1"/>
  <c r="I24" i="1"/>
  <c r="H24" i="1"/>
  <c r="G24" i="1"/>
  <c r="F24" i="1"/>
  <c r="E24" i="1"/>
  <c r="D24" i="1"/>
  <c r="C24" i="1"/>
  <c r="B24" i="1"/>
  <c r="A24" i="1"/>
  <c r="J34" i="1"/>
  <c r="I34" i="1"/>
  <c r="H34" i="1"/>
  <c r="G34" i="1"/>
  <c r="F34" i="1"/>
  <c r="E34" i="1"/>
  <c r="D34" i="1"/>
  <c r="C34" i="1"/>
  <c r="B34" i="1"/>
  <c r="A34" i="1"/>
  <c r="J27" i="1"/>
  <c r="I27" i="1"/>
  <c r="H27" i="1"/>
  <c r="G27" i="1"/>
  <c r="F27" i="1"/>
  <c r="E27" i="1"/>
  <c r="D27" i="1"/>
  <c r="C27" i="1"/>
  <c r="B27" i="1"/>
  <c r="A27" i="1"/>
  <c r="J35" i="1"/>
  <c r="I35" i="1"/>
  <c r="H35" i="1"/>
  <c r="G35" i="1"/>
  <c r="F35" i="1"/>
  <c r="E35" i="1"/>
  <c r="D35" i="1"/>
  <c r="C35" i="1"/>
  <c r="B35" i="1"/>
  <c r="A35" i="1"/>
  <c r="J23" i="1"/>
  <c r="I23" i="1"/>
  <c r="H23" i="1"/>
  <c r="G23" i="1"/>
  <c r="F23" i="1"/>
  <c r="E23" i="1"/>
  <c r="D23" i="1"/>
  <c r="C23" i="1"/>
  <c r="B23" i="1"/>
  <c r="A23" i="1"/>
  <c r="J28" i="1"/>
  <c r="I28" i="1"/>
  <c r="H28" i="1"/>
  <c r="G28" i="1"/>
  <c r="F28" i="1"/>
  <c r="E28" i="1"/>
  <c r="D28" i="1"/>
  <c r="C28" i="1"/>
  <c r="B28" i="1"/>
  <c r="A28" i="1"/>
  <c r="J22" i="1"/>
  <c r="I22" i="1"/>
  <c r="H22" i="1"/>
  <c r="G22" i="1"/>
  <c r="F22" i="1"/>
  <c r="E22" i="1"/>
  <c r="D22" i="1"/>
  <c r="C22" i="1"/>
  <c r="B22" i="1"/>
  <c r="A22" i="1"/>
  <c r="J21" i="1"/>
  <c r="I21" i="1"/>
  <c r="H21" i="1"/>
  <c r="G21" i="1"/>
  <c r="F21" i="1"/>
  <c r="E21" i="1"/>
  <c r="D21" i="1"/>
  <c r="C21" i="1"/>
  <c r="B21" i="1"/>
  <c r="A21" i="1"/>
  <c r="J17" i="1"/>
  <c r="I17" i="1"/>
  <c r="H17" i="1"/>
  <c r="G17" i="1"/>
  <c r="F17" i="1"/>
  <c r="E17" i="1"/>
  <c r="D17" i="1"/>
  <c r="C17" i="1"/>
  <c r="B17" i="1"/>
  <c r="A17" i="1"/>
  <c r="J29" i="1"/>
  <c r="I29" i="1"/>
  <c r="H29" i="1"/>
  <c r="G29" i="1"/>
  <c r="F29" i="1"/>
  <c r="E29" i="1"/>
  <c r="D29" i="1"/>
  <c r="C29" i="1"/>
  <c r="B29" i="1"/>
  <c r="A29" i="1"/>
  <c r="J26" i="1"/>
  <c r="I26" i="1"/>
  <c r="H26" i="1"/>
  <c r="G26" i="1"/>
  <c r="F26" i="1"/>
  <c r="E26" i="1"/>
  <c r="D26" i="1"/>
  <c r="C26" i="1"/>
  <c r="B26" i="1"/>
  <c r="A26" i="1"/>
  <c r="J25" i="1"/>
  <c r="I25" i="1"/>
  <c r="H25" i="1"/>
  <c r="G25" i="1"/>
  <c r="F25" i="1"/>
  <c r="E25" i="1"/>
  <c r="D25" i="1"/>
  <c r="C25" i="1"/>
  <c r="B25" i="1"/>
  <c r="A25" i="1"/>
  <c r="J15" i="1"/>
  <c r="I15" i="1"/>
  <c r="H15" i="1"/>
  <c r="G15" i="1"/>
  <c r="F15" i="1"/>
  <c r="E15" i="1"/>
  <c r="D15" i="1"/>
  <c r="C15" i="1"/>
  <c r="B15" i="1"/>
  <c r="A15" i="1"/>
  <c r="J53" i="1"/>
  <c r="I53" i="1"/>
  <c r="H53" i="1"/>
  <c r="G53" i="1"/>
  <c r="F53" i="1"/>
  <c r="E53" i="1"/>
  <c r="D53" i="1"/>
  <c r="C53" i="1"/>
  <c r="B53" i="1"/>
  <c r="A53" i="1"/>
  <c r="J20" i="1"/>
  <c r="I20" i="1"/>
  <c r="H20" i="1"/>
  <c r="G20" i="1"/>
  <c r="F20" i="1"/>
  <c r="E20" i="1"/>
  <c r="D20" i="1"/>
  <c r="C20" i="1"/>
  <c r="B20" i="1"/>
  <c r="A20" i="1"/>
  <c r="J30" i="1"/>
  <c r="I30" i="1"/>
  <c r="H30" i="1"/>
  <c r="G30" i="1"/>
  <c r="F30" i="1"/>
  <c r="E30" i="1"/>
  <c r="D30" i="1"/>
  <c r="C30" i="1"/>
  <c r="B30" i="1"/>
  <c r="A30" i="1"/>
  <c r="J13" i="1"/>
  <c r="I13" i="1"/>
  <c r="H13" i="1"/>
  <c r="G13" i="1"/>
  <c r="F13" i="1"/>
  <c r="E13" i="1"/>
  <c r="D13" i="1"/>
  <c r="C13" i="1"/>
  <c r="B13" i="1"/>
  <c r="A13" i="1"/>
  <c r="J18" i="1"/>
  <c r="I18" i="1"/>
  <c r="H18" i="1"/>
  <c r="G18" i="1"/>
  <c r="F18" i="1"/>
  <c r="E18" i="1"/>
  <c r="D18" i="1"/>
  <c r="C18" i="1"/>
  <c r="B18" i="1"/>
  <c r="A18" i="1"/>
  <c r="J31" i="1"/>
  <c r="I31" i="1"/>
  <c r="H31" i="1"/>
  <c r="G31" i="1"/>
  <c r="F31" i="1"/>
  <c r="E31" i="1"/>
  <c r="D31" i="1"/>
  <c r="C31" i="1"/>
  <c r="B31" i="1"/>
  <c r="A31" i="1"/>
  <c r="J12" i="1"/>
  <c r="I12" i="1"/>
  <c r="H12" i="1"/>
  <c r="G12" i="1"/>
  <c r="F12" i="1"/>
  <c r="E12" i="1"/>
  <c r="D12" i="1"/>
  <c r="C12" i="1"/>
  <c r="B12" i="1"/>
  <c r="A12" i="1"/>
  <c r="J16" i="1"/>
  <c r="I16" i="1"/>
  <c r="H16" i="1"/>
  <c r="G16" i="1"/>
  <c r="F16" i="1"/>
  <c r="E16" i="1"/>
  <c r="D16" i="1"/>
  <c r="C16" i="1"/>
  <c r="B16" i="1"/>
  <c r="A16" i="1"/>
  <c r="J11" i="1"/>
  <c r="I11" i="1"/>
  <c r="H11" i="1"/>
  <c r="G11" i="1"/>
  <c r="F11" i="1"/>
  <c r="E11" i="1"/>
  <c r="D11" i="1"/>
  <c r="C11" i="1"/>
  <c r="B11" i="1"/>
  <c r="A11" i="1"/>
  <c r="J14" i="1"/>
  <c r="I14" i="1"/>
  <c r="H14" i="1"/>
  <c r="G14" i="1"/>
  <c r="F14" i="1"/>
  <c r="E14" i="1"/>
  <c r="D14" i="1"/>
  <c r="C14" i="1"/>
  <c r="B14" i="1"/>
  <c r="A14" i="1"/>
  <c r="J19" i="1"/>
  <c r="I19" i="1"/>
  <c r="H19" i="1"/>
  <c r="G19" i="1"/>
  <c r="F19" i="1"/>
  <c r="E19" i="1"/>
  <c r="D19" i="1"/>
  <c r="C19" i="1"/>
  <c r="B19" i="1"/>
  <c r="A19" i="1"/>
  <c r="J9" i="1"/>
  <c r="I9" i="1"/>
  <c r="H9" i="1"/>
  <c r="G9" i="1"/>
  <c r="F9" i="1"/>
  <c r="E9" i="1"/>
  <c r="D9" i="1"/>
  <c r="C9" i="1"/>
  <c r="B9" i="1"/>
  <c r="A9" i="1"/>
  <c r="J10" i="1"/>
  <c r="I10" i="1"/>
  <c r="H10" i="1"/>
  <c r="G10" i="1"/>
  <c r="F10" i="1"/>
  <c r="E10" i="1"/>
  <c r="D10" i="1"/>
  <c r="C10" i="1"/>
  <c r="B10" i="1"/>
  <c r="A10" i="1"/>
  <c r="J7" i="1"/>
  <c r="I7" i="1"/>
  <c r="H7" i="1"/>
  <c r="G7" i="1"/>
  <c r="F7" i="1"/>
  <c r="E7" i="1"/>
  <c r="D7" i="1"/>
  <c r="C7" i="1"/>
  <c r="B7" i="1"/>
  <c r="A7" i="1"/>
  <c r="J6" i="1"/>
  <c r="I6" i="1"/>
  <c r="H6" i="1"/>
  <c r="G6" i="1"/>
  <c r="F6" i="1"/>
  <c r="E6" i="1"/>
  <c r="D6" i="1"/>
  <c r="C6" i="1"/>
  <c r="B6" i="1"/>
  <c r="A6" i="1"/>
  <c r="J8" i="1"/>
  <c r="I8" i="1"/>
  <c r="H8" i="1"/>
  <c r="G8" i="1"/>
  <c r="F8" i="1"/>
  <c r="E8" i="1"/>
  <c r="D8" i="1"/>
  <c r="C8" i="1"/>
  <c r="B8" i="1"/>
  <c r="A8" i="1"/>
  <c r="J5" i="1"/>
  <c r="I5" i="1"/>
  <c r="H5" i="1"/>
  <c r="G5" i="1"/>
  <c r="F5" i="1"/>
  <c r="E5" i="1"/>
  <c r="D5" i="1"/>
  <c r="C5" i="1"/>
  <c r="B5" i="1"/>
  <c r="A5" i="1"/>
  <c r="J4" i="1"/>
  <c r="I4" i="1"/>
  <c r="H4" i="1"/>
  <c r="G4" i="1"/>
  <c r="F4" i="1"/>
  <c r="E4" i="1"/>
  <c r="D4" i="1"/>
  <c r="C4" i="1"/>
  <c r="B4" i="1"/>
  <c r="A4" i="1"/>
  <c r="J3" i="1"/>
  <c r="I3" i="1"/>
  <c r="H3" i="1"/>
  <c r="G3" i="1"/>
  <c r="F3" i="1"/>
  <c r="E3" i="1"/>
  <c r="D3" i="1"/>
  <c r="C3" i="1"/>
  <c r="B3" i="1"/>
  <c r="A3" i="1"/>
  <c r="J2" i="1"/>
  <c r="I2" i="1"/>
  <c r="H2" i="1"/>
  <c r="G2" i="1"/>
  <c r="F2" i="1"/>
  <c r="E2" i="1"/>
  <c r="D2" i="1"/>
  <c r="C2" i="1"/>
  <c r="B2" i="1"/>
  <c r="M179" i="12"/>
  <c r="M178" i="12"/>
  <c r="M177" i="12"/>
  <c r="M176" i="12"/>
  <c r="M175" i="12"/>
  <c r="M174" i="12"/>
  <c r="M173" i="12"/>
  <c r="M172" i="12"/>
  <c r="M171" i="12"/>
  <c r="M170" i="12"/>
  <c r="M169" i="12"/>
  <c r="M168" i="12"/>
  <c r="M167" i="12"/>
  <c r="M166" i="12"/>
  <c r="M165" i="12"/>
  <c r="M164" i="12"/>
  <c r="M163" i="12"/>
  <c r="M162" i="12"/>
  <c r="M161" i="12"/>
  <c r="M160" i="12"/>
  <c r="M159" i="12"/>
  <c r="M158" i="12"/>
  <c r="M157" i="12"/>
  <c r="M156" i="12"/>
  <c r="M155" i="12"/>
  <c r="M154" i="12"/>
  <c r="M153" i="12"/>
  <c r="M152" i="12"/>
  <c r="M151" i="12"/>
  <c r="M150" i="12"/>
  <c r="M149" i="12"/>
  <c r="M148" i="12"/>
  <c r="M147" i="12"/>
  <c r="M146" i="12"/>
  <c r="M145" i="12"/>
  <c r="M144" i="12"/>
  <c r="M143" i="12"/>
  <c r="M142" i="12"/>
  <c r="M141" i="12"/>
  <c r="M140" i="12"/>
  <c r="M139" i="12"/>
  <c r="M138" i="12"/>
  <c r="M137" i="12"/>
  <c r="M136" i="12"/>
  <c r="M135" i="12"/>
  <c r="M134" i="12"/>
  <c r="M133" i="12"/>
  <c r="M132" i="12"/>
  <c r="M131" i="12"/>
  <c r="M130" i="12"/>
  <c r="M129" i="12"/>
  <c r="M128" i="12"/>
  <c r="M127" i="12"/>
  <c r="M126" i="12"/>
  <c r="M125" i="12"/>
  <c r="M124" i="12"/>
  <c r="M123" i="12"/>
  <c r="M122" i="12"/>
  <c r="M121" i="12"/>
  <c r="M120" i="12"/>
  <c r="M119" i="12"/>
  <c r="M118" i="12"/>
  <c r="M117" i="12"/>
  <c r="M116" i="12"/>
  <c r="M115" i="12"/>
  <c r="M114" i="12"/>
  <c r="M113" i="12"/>
  <c r="M112" i="12"/>
  <c r="M111" i="12"/>
  <c r="M110" i="12"/>
  <c r="M109" i="12"/>
  <c r="M108" i="12"/>
  <c r="M107" i="12"/>
  <c r="M106" i="12"/>
  <c r="M105" i="12"/>
  <c r="M104" i="12"/>
  <c r="M103" i="12"/>
  <c r="M102" i="12"/>
  <c r="M101" i="12"/>
  <c r="M100" i="12"/>
  <c r="M99" i="12"/>
  <c r="M98" i="12"/>
  <c r="M97" i="12"/>
  <c r="M96" i="12"/>
  <c r="M95" i="12"/>
  <c r="M94" i="12"/>
  <c r="M93" i="12"/>
  <c r="M92" i="12"/>
  <c r="M91" i="12"/>
  <c r="M90" i="12"/>
  <c r="M89" i="12"/>
  <c r="M88" i="12"/>
  <c r="M87" i="12"/>
  <c r="M86" i="12"/>
  <c r="M85" i="12"/>
  <c r="M84" i="12"/>
  <c r="M83" i="12"/>
  <c r="M82" i="12"/>
  <c r="M81" i="12"/>
  <c r="M80" i="12"/>
  <c r="M79" i="12"/>
  <c r="M78" i="12"/>
  <c r="M77" i="12"/>
  <c r="M76" i="12"/>
  <c r="M75" i="12"/>
  <c r="M74" i="12"/>
  <c r="M73" i="12"/>
  <c r="M72" i="12"/>
  <c r="M71" i="12"/>
  <c r="M70" i="12"/>
  <c r="M69" i="12"/>
  <c r="M68" i="12"/>
  <c r="M67" i="12"/>
  <c r="M66" i="12"/>
  <c r="M65" i="12"/>
  <c r="M64" i="12"/>
  <c r="M63" i="12"/>
  <c r="M62" i="12"/>
  <c r="M61" i="12"/>
  <c r="M60" i="12"/>
  <c r="M59" i="12"/>
  <c r="M58" i="12"/>
  <c r="M57" i="12"/>
  <c r="M56" i="12"/>
  <c r="M55" i="12"/>
  <c r="M54" i="12"/>
  <c r="M53" i="12"/>
  <c r="M52" i="12"/>
  <c r="M51" i="12"/>
  <c r="M50" i="12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M25" i="12"/>
  <c r="M24" i="12"/>
  <c r="M23" i="12"/>
  <c r="M22" i="12"/>
  <c r="M21" i="12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M6" i="12"/>
  <c r="M5" i="12"/>
  <c r="M4" i="12"/>
  <c r="M180" i="12"/>
  <c r="M181" i="12"/>
  <c r="M182" i="12"/>
  <c r="M183" i="12"/>
  <c r="M184" i="12"/>
  <c r="M185" i="12"/>
  <c r="M186" i="12"/>
  <c r="M187" i="12"/>
  <c r="M188" i="12"/>
  <c r="M189" i="12"/>
  <c r="M190" i="12"/>
  <c r="M191" i="12"/>
  <c r="M192" i="12"/>
  <c r="M193" i="12"/>
  <c r="M194" i="12"/>
  <c r="M195" i="12"/>
  <c r="M196" i="12"/>
  <c r="M197" i="12"/>
  <c r="M198" i="12"/>
  <c r="M199" i="12"/>
  <c r="M200" i="12"/>
  <c r="M201" i="12"/>
  <c r="M202" i="12"/>
  <c r="M203" i="12"/>
  <c r="M204" i="12"/>
  <c r="M205" i="12"/>
  <c r="M206" i="12"/>
  <c r="M207" i="12"/>
  <c r="M208" i="12"/>
  <c r="M209" i="12"/>
  <c r="M210" i="12"/>
  <c r="M211" i="12"/>
  <c r="M212" i="12"/>
  <c r="M213" i="12"/>
  <c r="M214" i="12"/>
  <c r="M215" i="12"/>
  <c r="M216" i="12"/>
  <c r="M217" i="12"/>
  <c r="M218" i="12"/>
  <c r="M219" i="12"/>
  <c r="M3" i="12"/>
  <c r="N3" i="12"/>
  <c r="AF2" i="9"/>
  <c r="AE2" i="9"/>
  <c r="AD2" i="9"/>
  <c r="AC2" i="9"/>
  <c r="AB2" i="9"/>
  <c r="A5" i="13"/>
  <c r="A4" i="13"/>
  <c r="A3" i="13"/>
  <c r="A2" i="13"/>
  <c r="A1" i="13"/>
  <c r="AI2" i="1"/>
  <c r="AH2" i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AI188" i="1" s="1"/>
  <c r="Q187" i="1"/>
  <c r="P187" i="1"/>
  <c r="AI187" i="1" s="1"/>
  <c r="Q186" i="1"/>
  <c r="P186" i="1"/>
  <c r="AI186" i="1" s="1"/>
  <c r="Q185" i="1"/>
  <c r="P185" i="1"/>
  <c r="Q184" i="1"/>
  <c r="P184" i="1"/>
  <c r="Q183" i="1"/>
  <c r="P183" i="1"/>
  <c r="AI183" i="1" s="1"/>
  <c r="Q182" i="1"/>
  <c r="P182" i="1"/>
  <c r="AI182" i="1" s="1"/>
  <c r="Q181" i="1"/>
  <c r="P181" i="1"/>
  <c r="AI181" i="1" s="1"/>
  <c r="Q180" i="1"/>
  <c r="P180" i="1"/>
  <c r="AI180" i="1" s="1"/>
  <c r="Q219" i="1"/>
  <c r="P219" i="1"/>
  <c r="U219" i="1"/>
  <c r="T219" i="1"/>
  <c r="S219" i="1"/>
  <c r="R219" i="1"/>
  <c r="A219" i="1"/>
  <c r="U218" i="1"/>
  <c r="T218" i="1"/>
  <c r="S218" i="1"/>
  <c r="R218" i="1"/>
  <c r="A218" i="1"/>
  <c r="U217" i="1"/>
  <c r="T217" i="1"/>
  <c r="S217" i="1"/>
  <c r="R217" i="1"/>
  <c r="A217" i="1"/>
  <c r="U216" i="1"/>
  <c r="T216" i="1"/>
  <c r="S216" i="1"/>
  <c r="R216" i="1"/>
  <c r="A216" i="1"/>
  <c r="U215" i="1"/>
  <c r="T215" i="1"/>
  <c r="S215" i="1"/>
  <c r="R215" i="1"/>
  <c r="A215" i="1"/>
  <c r="U214" i="1"/>
  <c r="T214" i="1"/>
  <c r="S214" i="1"/>
  <c r="R214" i="1"/>
  <c r="A214" i="1"/>
  <c r="U213" i="1"/>
  <c r="T213" i="1"/>
  <c r="S213" i="1"/>
  <c r="R213" i="1"/>
  <c r="A213" i="1"/>
  <c r="U212" i="1"/>
  <c r="T212" i="1"/>
  <c r="S212" i="1"/>
  <c r="R212" i="1"/>
  <c r="A212" i="1"/>
  <c r="U211" i="1"/>
  <c r="T211" i="1"/>
  <c r="S211" i="1"/>
  <c r="R211" i="1"/>
  <c r="A211" i="1"/>
  <c r="U210" i="1"/>
  <c r="T210" i="1"/>
  <c r="S210" i="1"/>
  <c r="R210" i="1"/>
  <c r="A210" i="1"/>
  <c r="U209" i="1"/>
  <c r="T209" i="1"/>
  <c r="S209" i="1"/>
  <c r="R209" i="1"/>
  <c r="A209" i="1"/>
  <c r="U208" i="1"/>
  <c r="T208" i="1"/>
  <c r="S208" i="1"/>
  <c r="R208" i="1"/>
  <c r="A208" i="1"/>
  <c r="U207" i="1"/>
  <c r="T207" i="1"/>
  <c r="S207" i="1"/>
  <c r="R207" i="1"/>
  <c r="A207" i="1"/>
  <c r="U206" i="1"/>
  <c r="T206" i="1"/>
  <c r="S206" i="1"/>
  <c r="R206" i="1"/>
  <c r="A206" i="1"/>
  <c r="U205" i="1"/>
  <c r="T205" i="1"/>
  <c r="S205" i="1"/>
  <c r="R205" i="1"/>
  <c r="A205" i="1"/>
  <c r="U204" i="1"/>
  <c r="T204" i="1"/>
  <c r="S204" i="1"/>
  <c r="R204" i="1"/>
  <c r="A204" i="1"/>
  <c r="U203" i="1"/>
  <c r="T203" i="1"/>
  <c r="S203" i="1"/>
  <c r="R203" i="1"/>
  <c r="A203" i="1"/>
  <c r="U202" i="1"/>
  <c r="T202" i="1"/>
  <c r="S202" i="1"/>
  <c r="R202" i="1"/>
  <c r="A202" i="1"/>
  <c r="U201" i="1"/>
  <c r="T201" i="1"/>
  <c r="S201" i="1"/>
  <c r="R201" i="1"/>
  <c r="A201" i="1"/>
  <c r="U200" i="1"/>
  <c r="T200" i="1"/>
  <c r="S200" i="1"/>
  <c r="R200" i="1"/>
  <c r="A200" i="1"/>
  <c r="U199" i="1"/>
  <c r="T199" i="1"/>
  <c r="S199" i="1"/>
  <c r="R199" i="1"/>
  <c r="A199" i="1"/>
  <c r="U198" i="1"/>
  <c r="T198" i="1"/>
  <c r="S198" i="1"/>
  <c r="R198" i="1"/>
  <c r="A198" i="1"/>
  <c r="U197" i="1"/>
  <c r="T197" i="1"/>
  <c r="S197" i="1"/>
  <c r="R197" i="1"/>
  <c r="A197" i="1"/>
  <c r="U196" i="1"/>
  <c r="T196" i="1"/>
  <c r="S196" i="1"/>
  <c r="R196" i="1"/>
  <c r="A196" i="1"/>
  <c r="U195" i="1"/>
  <c r="T195" i="1"/>
  <c r="S195" i="1"/>
  <c r="R195" i="1"/>
  <c r="A195" i="1"/>
  <c r="U194" i="1"/>
  <c r="T194" i="1"/>
  <c r="S194" i="1"/>
  <c r="R194" i="1"/>
  <c r="A194" i="1"/>
  <c r="U193" i="1"/>
  <c r="T193" i="1"/>
  <c r="S193" i="1"/>
  <c r="R193" i="1"/>
  <c r="A193" i="1"/>
  <c r="U192" i="1"/>
  <c r="T192" i="1"/>
  <c r="S192" i="1"/>
  <c r="R192" i="1"/>
  <c r="A192" i="1"/>
  <c r="U191" i="1"/>
  <c r="T191" i="1"/>
  <c r="S191" i="1"/>
  <c r="R191" i="1"/>
  <c r="A191" i="1"/>
  <c r="U190" i="1"/>
  <c r="T190" i="1"/>
  <c r="S190" i="1"/>
  <c r="R190" i="1"/>
  <c r="A190" i="1"/>
  <c r="U189" i="1"/>
  <c r="T189" i="1"/>
  <c r="S189" i="1"/>
  <c r="R189" i="1"/>
  <c r="A189" i="1"/>
  <c r="U188" i="1"/>
  <c r="T188" i="1"/>
  <c r="S188" i="1"/>
  <c r="R188" i="1"/>
  <c r="A188" i="1"/>
  <c r="U187" i="1"/>
  <c r="T187" i="1"/>
  <c r="S187" i="1"/>
  <c r="R187" i="1"/>
  <c r="A187" i="1"/>
  <c r="U186" i="1"/>
  <c r="T186" i="1"/>
  <c r="S186" i="1"/>
  <c r="R186" i="1"/>
  <c r="A186" i="1"/>
  <c r="U185" i="1"/>
  <c r="T185" i="1"/>
  <c r="S185" i="1"/>
  <c r="R185" i="1"/>
  <c r="A185" i="1"/>
  <c r="U184" i="1"/>
  <c r="T184" i="1"/>
  <c r="S184" i="1"/>
  <c r="R184" i="1"/>
  <c r="A184" i="1"/>
  <c r="U183" i="1"/>
  <c r="T183" i="1"/>
  <c r="S183" i="1"/>
  <c r="R183" i="1"/>
  <c r="A183" i="1"/>
  <c r="U182" i="1"/>
  <c r="T182" i="1"/>
  <c r="S182" i="1"/>
  <c r="R182" i="1"/>
  <c r="A182" i="1"/>
  <c r="U181" i="1"/>
  <c r="T181" i="1"/>
  <c r="S181" i="1"/>
  <c r="R181" i="1"/>
  <c r="A181" i="1"/>
  <c r="U180" i="1"/>
  <c r="T180" i="1"/>
  <c r="S180" i="1"/>
  <c r="R180" i="1"/>
  <c r="A180" i="1"/>
  <c r="L219" i="12"/>
  <c r="N219" i="12" s="1"/>
  <c r="A219" i="12"/>
  <c r="N218" i="12"/>
  <c r="L218" i="12"/>
  <c r="A218" i="12"/>
  <c r="L217" i="12"/>
  <c r="N217" i="12" s="1"/>
  <c r="A217" i="12"/>
  <c r="L216" i="12"/>
  <c r="N216" i="12" s="1"/>
  <c r="A216" i="12"/>
  <c r="L215" i="12"/>
  <c r="A215" i="12"/>
  <c r="L214" i="12"/>
  <c r="N214" i="12" s="1"/>
  <c r="A214" i="12"/>
  <c r="L213" i="12"/>
  <c r="N213" i="12" s="1"/>
  <c r="A213" i="12"/>
  <c r="L212" i="12"/>
  <c r="N212" i="12" s="1"/>
  <c r="A212" i="12"/>
  <c r="F211" i="12"/>
  <c r="F211" i="1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A206" i="12"/>
  <c r="L205" i="12"/>
  <c r="N205" i="12" s="1"/>
  <c r="A205" i="12"/>
  <c r="L204" i="12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A200" i="12"/>
  <c r="L199" i="12"/>
  <c r="N199" i="12" s="1"/>
  <c r="A199" i="12"/>
  <c r="L198" i="12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A186" i="12"/>
  <c r="L185" i="12"/>
  <c r="N185" i="12" s="1"/>
  <c r="A185" i="12"/>
  <c r="L184" i="12"/>
  <c r="A184" i="12"/>
  <c r="L183" i="12"/>
  <c r="A183" i="12"/>
  <c r="L182" i="12"/>
  <c r="N182" i="12" s="1"/>
  <c r="A182" i="12"/>
  <c r="L181" i="12"/>
  <c r="N181" i="12" s="1"/>
  <c r="A181" i="12"/>
  <c r="L180" i="12"/>
  <c r="N180" i="12" s="1"/>
  <c r="A180" i="12"/>
  <c r="AI193" i="1" l="1"/>
  <c r="AI199" i="1"/>
  <c r="AI205" i="1"/>
  <c r="AI211" i="1"/>
  <c r="AI217" i="1"/>
  <c r="AI194" i="1"/>
  <c r="AI200" i="1"/>
  <c r="AI206" i="1"/>
  <c r="AI212" i="1"/>
  <c r="AI218" i="1"/>
  <c r="AI189" i="1"/>
  <c r="AI195" i="1"/>
  <c r="AI201" i="1"/>
  <c r="AI207" i="1"/>
  <c r="AI213" i="1"/>
  <c r="AI219" i="1"/>
  <c r="AI192" i="1"/>
  <c r="AI198" i="1"/>
  <c r="AI204" i="1"/>
  <c r="AI210" i="1"/>
  <c r="AI216" i="1"/>
  <c r="AH184" i="1"/>
  <c r="AH190" i="1"/>
  <c r="AH196" i="1"/>
  <c r="AH202" i="1"/>
  <c r="AH208" i="1"/>
  <c r="AH214" i="1"/>
  <c r="AH185" i="1"/>
  <c r="AH191" i="1"/>
  <c r="AH197" i="1"/>
  <c r="AH203" i="1"/>
  <c r="AH209" i="1"/>
  <c r="AH215" i="1"/>
  <c r="AI191" i="1"/>
  <c r="AI203" i="1"/>
  <c r="AI215" i="1"/>
  <c r="AI185" i="1"/>
  <c r="AI197" i="1"/>
  <c r="AI209" i="1"/>
  <c r="AI184" i="1"/>
  <c r="AI190" i="1"/>
  <c r="AI196" i="1"/>
  <c r="AI202" i="1"/>
  <c r="AI208" i="1"/>
  <c r="AI214" i="1"/>
  <c r="AH180" i="1"/>
  <c r="AH186" i="1"/>
  <c r="AH192" i="1"/>
  <c r="AH198" i="1"/>
  <c r="AH204" i="1"/>
  <c r="AH210" i="1"/>
  <c r="AH216" i="1"/>
  <c r="AH181" i="1"/>
  <c r="AH187" i="1"/>
  <c r="AH193" i="1"/>
  <c r="AH199" i="1"/>
  <c r="AH205" i="1"/>
  <c r="AH211" i="1"/>
  <c r="AH217" i="1"/>
  <c r="AH182" i="1"/>
  <c r="AH188" i="1"/>
  <c r="AH194" i="1"/>
  <c r="AH200" i="1"/>
  <c r="AH206" i="1"/>
  <c r="AH212" i="1"/>
  <c r="AH218" i="1"/>
  <c r="AH183" i="1"/>
  <c r="AH189" i="1"/>
  <c r="AH195" i="1"/>
  <c r="AH201" i="1"/>
  <c r="AH207" i="1"/>
  <c r="AH213" i="1"/>
  <c r="AH219" i="1"/>
  <c r="W182" i="1"/>
  <c r="X182" i="1"/>
  <c r="J212" i="12"/>
  <c r="J212" i="1" s="1"/>
  <c r="N198" i="12"/>
  <c r="J194" i="12"/>
  <c r="J194" i="1" s="1"/>
  <c r="D182" i="12"/>
  <c r="D182" i="1" s="1"/>
  <c r="H217" i="12"/>
  <c r="H217" i="1" s="1"/>
  <c r="B209" i="12"/>
  <c r="B209" i="1" s="1"/>
  <c r="N204" i="12"/>
  <c r="F204" i="12" s="1"/>
  <c r="F204" i="1" s="1"/>
  <c r="I214" i="12"/>
  <c r="I214" i="1" s="1"/>
  <c r="N184" i="12"/>
  <c r="J184" i="12" s="1"/>
  <c r="J184" i="1" s="1"/>
  <c r="N192" i="12"/>
  <c r="H192" i="12" s="1"/>
  <c r="H192" i="1" s="1"/>
  <c r="D215" i="12"/>
  <c r="D215" i="1" s="1"/>
  <c r="B215" i="12"/>
  <c r="B215" i="1" s="1"/>
  <c r="C215" i="12"/>
  <c r="C215" i="1" s="1"/>
  <c r="D217" i="12"/>
  <c r="D217" i="1" s="1"/>
  <c r="F217" i="12"/>
  <c r="F217" i="1" s="1"/>
  <c r="J211" i="12"/>
  <c r="J211" i="1" s="1"/>
  <c r="I211" i="12"/>
  <c r="I211" i="1" s="1"/>
  <c r="H211" i="12"/>
  <c r="H211" i="1" s="1"/>
  <c r="D218" i="12"/>
  <c r="D218" i="1" s="1"/>
  <c r="C218" i="12"/>
  <c r="C218" i="1" s="1"/>
  <c r="B218" i="12"/>
  <c r="B218" i="1" s="1"/>
  <c r="J218" i="12"/>
  <c r="J218" i="1" s="1"/>
  <c r="H218" i="12"/>
  <c r="H218" i="1" s="1"/>
  <c r="G218" i="12"/>
  <c r="G218" i="1" s="1"/>
  <c r="I218" i="12"/>
  <c r="I218" i="1" s="1"/>
  <c r="F218" i="12"/>
  <c r="F218" i="1" s="1"/>
  <c r="E218" i="12"/>
  <c r="E218" i="1" s="1"/>
  <c r="G211" i="12"/>
  <c r="G211" i="1" s="1"/>
  <c r="E212" i="12"/>
  <c r="E212" i="1" s="1"/>
  <c r="I212" i="12"/>
  <c r="I212" i="1" s="1"/>
  <c r="E214" i="12"/>
  <c r="E214" i="1" s="1"/>
  <c r="N215" i="12"/>
  <c r="J215" i="12" s="1"/>
  <c r="J215" i="1" s="1"/>
  <c r="F214" i="12"/>
  <c r="F214" i="1" s="1"/>
  <c r="G214" i="12"/>
  <c r="G214" i="1" s="1"/>
  <c r="B211" i="12"/>
  <c r="B211" i="1" s="1"/>
  <c r="N211" i="1" s="1"/>
  <c r="C211" i="12"/>
  <c r="C211" i="1" s="1"/>
  <c r="C217" i="12"/>
  <c r="C217" i="1" s="1"/>
  <c r="D211" i="12"/>
  <c r="D211" i="1" s="1"/>
  <c r="E211" i="12"/>
  <c r="E211" i="1" s="1"/>
  <c r="C212" i="12"/>
  <c r="C212" i="1" s="1"/>
  <c r="D206" i="12"/>
  <c r="D206" i="1" s="1"/>
  <c r="I206" i="12"/>
  <c r="I206" i="1" s="1"/>
  <c r="C206" i="12"/>
  <c r="C206" i="1" s="1"/>
  <c r="B203" i="12"/>
  <c r="B203" i="1" s="1"/>
  <c r="E203" i="12"/>
  <c r="E203" i="1" s="1"/>
  <c r="H203" i="12"/>
  <c r="H203" i="1" s="1"/>
  <c r="G203" i="12"/>
  <c r="G203" i="1" s="1"/>
  <c r="F203" i="12"/>
  <c r="F203" i="1" s="1"/>
  <c r="C203" i="12"/>
  <c r="C203" i="1" s="1"/>
  <c r="D203" i="12"/>
  <c r="D203" i="1" s="1"/>
  <c r="H209" i="12"/>
  <c r="H209" i="1" s="1"/>
  <c r="C209" i="12"/>
  <c r="C209" i="1" s="1"/>
  <c r="I203" i="12"/>
  <c r="I203" i="1" s="1"/>
  <c r="J203" i="12"/>
  <c r="J203" i="1" s="1"/>
  <c r="J209" i="12"/>
  <c r="J209" i="1" s="1"/>
  <c r="N200" i="12"/>
  <c r="H200" i="12" s="1"/>
  <c r="H200" i="1" s="1"/>
  <c r="N206" i="12"/>
  <c r="G206" i="12" s="1"/>
  <c r="G206" i="1" s="1"/>
  <c r="B192" i="12"/>
  <c r="B192" i="1" s="1"/>
  <c r="J192" i="12"/>
  <c r="J192" i="1" s="1"/>
  <c r="I192" i="12"/>
  <c r="I192" i="1" s="1"/>
  <c r="G192" i="12"/>
  <c r="G192" i="1" s="1"/>
  <c r="D198" i="12"/>
  <c r="D198" i="1" s="1"/>
  <c r="C198" i="12"/>
  <c r="C198" i="1" s="1"/>
  <c r="B198" i="12"/>
  <c r="B198" i="1" s="1"/>
  <c r="J198" i="12"/>
  <c r="J198" i="1" s="1"/>
  <c r="I198" i="12"/>
  <c r="I198" i="1" s="1"/>
  <c r="F198" i="12"/>
  <c r="F198" i="1" s="1"/>
  <c r="H198" i="12"/>
  <c r="H198" i="1" s="1"/>
  <c r="E198" i="12"/>
  <c r="E198" i="1" s="1"/>
  <c r="G198" i="12"/>
  <c r="G198" i="1" s="1"/>
  <c r="C194" i="12"/>
  <c r="C194" i="1" s="1"/>
  <c r="M194" i="1" s="1"/>
  <c r="D194" i="12"/>
  <c r="D194" i="1" s="1"/>
  <c r="E194" i="12"/>
  <c r="E194" i="1" s="1"/>
  <c r="F194" i="12"/>
  <c r="F194" i="1" s="1"/>
  <c r="G194" i="12"/>
  <c r="G194" i="1" s="1"/>
  <c r="H194" i="12"/>
  <c r="H194" i="1" s="1"/>
  <c r="B194" i="12"/>
  <c r="B194" i="1" s="1"/>
  <c r="L194" i="1" s="1"/>
  <c r="I194" i="12"/>
  <c r="I194" i="1" s="1"/>
  <c r="E183" i="12"/>
  <c r="E183" i="1" s="1"/>
  <c r="N183" i="12"/>
  <c r="C183" i="12" s="1"/>
  <c r="C183" i="1" s="1"/>
  <c r="N186" i="12"/>
  <c r="F186" i="12" s="1"/>
  <c r="F186" i="1" s="1"/>
  <c r="C189" i="12"/>
  <c r="C189" i="1" s="1"/>
  <c r="F182" i="12"/>
  <c r="F182" i="1" s="1"/>
  <c r="E182" i="12"/>
  <c r="E182" i="1" s="1"/>
  <c r="I182" i="12"/>
  <c r="I182" i="1" s="1"/>
  <c r="G182" i="12"/>
  <c r="G182" i="1" s="1"/>
  <c r="H184" i="12"/>
  <c r="H184" i="1" s="1"/>
  <c r="G184" i="12"/>
  <c r="G184" i="1" s="1"/>
  <c r="C184" i="12"/>
  <c r="C184" i="1" s="1"/>
  <c r="F184" i="12"/>
  <c r="F184" i="1" s="1"/>
  <c r="B184" i="12"/>
  <c r="B184" i="1" s="1"/>
  <c r="E184" i="12"/>
  <c r="E184" i="1" s="1"/>
  <c r="F188" i="12"/>
  <c r="F188" i="1" s="1"/>
  <c r="J188" i="12"/>
  <c r="J188" i="1" s="1"/>
  <c r="I188" i="12"/>
  <c r="I188" i="1" s="1"/>
  <c r="G188" i="12"/>
  <c r="G188" i="1" s="1"/>
  <c r="E188" i="12"/>
  <c r="E188" i="1" s="1"/>
  <c r="D188" i="12"/>
  <c r="D188" i="1" s="1"/>
  <c r="C188" i="12"/>
  <c r="C188" i="1" s="1"/>
  <c r="M188" i="1" s="1"/>
  <c r="B182" i="12"/>
  <c r="B182" i="1" s="1"/>
  <c r="B188" i="12"/>
  <c r="B188" i="1" s="1"/>
  <c r="H182" i="12"/>
  <c r="H182" i="1" s="1"/>
  <c r="F183" i="12"/>
  <c r="F183" i="1" s="1"/>
  <c r="H188" i="12"/>
  <c r="H188" i="1" s="1"/>
  <c r="I183" i="12"/>
  <c r="I183" i="1" s="1"/>
  <c r="N218" i="1" l="1"/>
  <c r="K198" i="1"/>
  <c r="M211" i="1"/>
  <c r="L211" i="1"/>
  <c r="L188" i="1"/>
  <c r="N203" i="1"/>
  <c r="M198" i="1"/>
  <c r="L198" i="1"/>
  <c r="N188" i="1"/>
  <c r="N194" i="1"/>
  <c r="N198" i="1"/>
  <c r="K218" i="1"/>
  <c r="L218" i="1"/>
  <c r="K188" i="1"/>
  <c r="K203" i="1"/>
  <c r="L203" i="1"/>
  <c r="K211" i="1"/>
  <c r="K194" i="1"/>
  <c r="M203" i="1"/>
  <c r="M218" i="1"/>
  <c r="X217" i="1"/>
  <c r="X209" i="1"/>
  <c r="X200" i="1"/>
  <c r="X214" i="1"/>
  <c r="W194" i="1"/>
  <c r="X194" i="1"/>
  <c r="X185" i="1"/>
  <c r="W185" i="1"/>
  <c r="W200" i="1"/>
  <c r="X191" i="1"/>
  <c r="W203" i="1"/>
  <c r="W209" i="1"/>
  <c r="W191" i="1"/>
  <c r="X203" i="1"/>
  <c r="W214" i="1"/>
  <c r="W217" i="1"/>
  <c r="W188" i="1"/>
  <c r="W197" i="1"/>
  <c r="X188" i="1"/>
  <c r="W206" i="1"/>
  <c r="X197" i="1"/>
  <c r="X206" i="1"/>
  <c r="W211" i="1"/>
  <c r="X211" i="1"/>
  <c r="X219" i="1"/>
  <c r="W219" i="1"/>
  <c r="X216" i="1"/>
  <c r="W216" i="1"/>
  <c r="X218" i="1"/>
  <c r="W218" i="1"/>
  <c r="X213" i="1"/>
  <c r="W213" i="1"/>
  <c r="W215" i="1"/>
  <c r="X215" i="1"/>
  <c r="W212" i="1"/>
  <c r="X212" i="1"/>
  <c r="W192" i="1"/>
  <c r="X192" i="1"/>
  <c r="X199" i="1"/>
  <c r="W199" i="1"/>
  <c r="X181" i="1"/>
  <c r="W181" i="1"/>
  <c r="W210" i="1"/>
  <c r="X210" i="1"/>
  <c r="W204" i="1"/>
  <c r="X204" i="1"/>
  <c r="W186" i="1"/>
  <c r="X186" i="1"/>
  <c r="X193" i="1"/>
  <c r="W193" i="1"/>
  <c r="W207" i="1"/>
  <c r="X207" i="1"/>
  <c r="X184" i="1"/>
  <c r="W184" i="1"/>
  <c r="X196" i="1"/>
  <c r="W196" i="1"/>
  <c r="W183" i="1"/>
  <c r="X183" i="1"/>
  <c r="X208" i="1"/>
  <c r="W208" i="1"/>
  <c r="X190" i="1"/>
  <c r="W190" i="1"/>
  <c r="W189" i="1"/>
  <c r="X189" i="1"/>
  <c r="W201" i="1"/>
  <c r="X201" i="1"/>
  <c r="W198" i="1"/>
  <c r="X198" i="1"/>
  <c r="X205" i="1"/>
  <c r="W205" i="1"/>
  <c r="X202" i="1"/>
  <c r="W202" i="1"/>
  <c r="X187" i="1"/>
  <c r="W187" i="1"/>
  <c r="W195" i="1"/>
  <c r="X195" i="1"/>
  <c r="X180" i="1"/>
  <c r="W180" i="1"/>
  <c r="G204" i="12"/>
  <c r="G204" i="1" s="1"/>
  <c r="I204" i="12"/>
  <c r="I204" i="1" s="1"/>
  <c r="H186" i="12"/>
  <c r="H186" i="1" s="1"/>
  <c r="D184" i="12"/>
  <c r="D184" i="1" s="1"/>
  <c r="J182" i="12"/>
  <c r="J182" i="1" s="1"/>
  <c r="K182" i="1" s="1"/>
  <c r="E192" i="12"/>
  <c r="E192" i="1" s="1"/>
  <c r="C204" i="12"/>
  <c r="C204" i="1" s="1"/>
  <c r="D214" i="12"/>
  <c r="D214" i="1" s="1"/>
  <c r="I217" i="12"/>
  <c r="I217" i="1" s="1"/>
  <c r="D209" i="12"/>
  <c r="D186" i="12"/>
  <c r="D186" i="1" s="1"/>
  <c r="C192" i="12"/>
  <c r="I184" i="12"/>
  <c r="I184" i="1" s="1"/>
  <c r="K184" i="1" s="1"/>
  <c r="D192" i="12"/>
  <c r="D192" i="1" s="1"/>
  <c r="E204" i="12"/>
  <c r="E204" i="1" s="1"/>
  <c r="E209" i="12"/>
  <c r="E209" i="1" s="1"/>
  <c r="E206" i="12"/>
  <c r="E206" i="1" s="1"/>
  <c r="B217" i="12"/>
  <c r="B217" i="1" s="1"/>
  <c r="G217" i="12"/>
  <c r="G217" i="1" s="1"/>
  <c r="F215" i="12"/>
  <c r="F215" i="1" s="1"/>
  <c r="D212" i="12"/>
  <c r="D212" i="1" s="1"/>
  <c r="B212" i="12"/>
  <c r="F212" i="12"/>
  <c r="F212" i="1" s="1"/>
  <c r="H212" i="12"/>
  <c r="H212" i="1" s="1"/>
  <c r="G212" i="12"/>
  <c r="G212" i="1" s="1"/>
  <c r="H204" i="12"/>
  <c r="H204" i="1" s="1"/>
  <c r="F209" i="12"/>
  <c r="F209" i="1" s="1"/>
  <c r="K198" i="12"/>
  <c r="B204" i="12"/>
  <c r="B204" i="1" s="1"/>
  <c r="D204" i="12"/>
  <c r="G209" i="12"/>
  <c r="G209" i="1" s="1"/>
  <c r="F206" i="12"/>
  <c r="F206" i="1" s="1"/>
  <c r="H214" i="12"/>
  <c r="H214" i="1" s="1"/>
  <c r="E215" i="12"/>
  <c r="E215" i="1" s="1"/>
  <c r="C182" i="12"/>
  <c r="G183" i="12"/>
  <c r="G183" i="1" s="1"/>
  <c r="I209" i="12"/>
  <c r="I209" i="1" s="1"/>
  <c r="B206" i="12"/>
  <c r="B206" i="1" s="1"/>
  <c r="G215" i="12"/>
  <c r="G215" i="1" s="1"/>
  <c r="H183" i="12"/>
  <c r="H183" i="1" s="1"/>
  <c r="J204" i="12"/>
  <c r="J204" i="1" s="1"/>
  <c r="H206" i="12"/>
  <c r="H206" i="1" s="1"/>
  <c r="B214" i="12"/>
  <c r="C214" i="12"/>
  <c r="C214" i="1" s="1"/>
  <c r="H215" i="12"/>
  <c r="H215" i="1" s="1"/>
  <c r="F192" i="12"/>
  <c r="F192" i="1" s="1"/>
  <c r="K192" i="1" s="1"/>
  <c r="E217" i="12"/>
  <c r="E217" i="1" s="1"/>
  <c r="J217" i="12"/>
  <c r="J217" i="1" s="1"/>
  <c r="J214" i="12"/>
  <c r="J214" i="1" s="1"/>
  <c r="H216" i="12"/>
  <c r="H216" i="1" s="1"/>
  <c r="G216" i="12"/>
  <c r="G216" i="1" s="1"/>
  <c r="E216" i="12"/>
  <c r="E216" i="1" s="1"/>
  <c r="J216" i="12"/>
  <c r="J216" i="1" s="1"/>
  <c r="D216" i="12"/>
  <c r="D216" i="1" s="1"/>
  <c r="C216" i="12"/>
  <c r="C216" i="1" s="1"/>
  <c r="B216" i="12"/>
  <c r="B216" i="1" s="1"/>
  <c r="I216" i="12"/>
  <c r="I216" i="1" s="1"/>
  <c r="F216" i="12"/>
  <c r="F216" i="1" s="1"/>
  <c r="K218" i="12"/>
  <c r="K211" i="12"/>
  <c r="B219" i="12"/>
  <c r="B219" i="1" s="1"/>
  <c r="D219" i="12"/>
  <c r="D219" i="1" s="1"/>
  <c r="J219" i="12"/>
  <c r="J219" i="1" s="1"/>
  <c r="E219" i="12"/>
  <c r="E219" i="1" s="1"/>
  <c r="I219" i="12"/>
  <c r="I219" i="1" s="1"/>
  <c r="H219" i="12"/>
  <c r="H219" i="1" s="1"/>
  <c r="G219" i="12"/>
  <c r="G219" i="1" s="1"/>
  <c r="F219" i="12"/>
  <c r="F219" i="1" s="1"/>
  <c r="C219" i="12"/>
  <c r="C219" i="1" s="1"/>
  <c r="K217" i="12"/>
  <c r="I215" i="12"/>
  <c r="I215" i="1" s="1"/>
  <c r="H210" i="12"/>
  <c r="H210" i="1" s="1"/>
  <c r="G210" i="12"/>
  <c r="G210" i="1" s="1"/>
  <c r="J210" i="12"/>
  <c r="J210" i="1" s="1"/>
  <c r="E210" i="12"/>
  <c r="E210" i="1" s="1"/>
  <c r="D210" i="12"/>
  <c r="D210" i="1" s="1"/>
  <c r="C210" i="12"/>
  <c r="C210" i="1" s="1"/>
  <c r="B210" i="12"/>
  <c r="B210" i="1" s="1"/>
  <c r="I210" i="12"/>
  <c r="I210" i="1" s="1"/>
  <c r="F210" i="12"/>
  <c r="F210" i="1" s="1"/>
  <c r="B213" i="12"/>
  <c r="B213" i="1" s="1"/>
  <c r="I213" i="12"/>
  <c r="I213" i="1" s="1"/>
  <c r="E213" i="12"/>
  <c r="E213" i="1" s="1"/>
  <c r="J213" i="12"/>
  <c r="J213" i="1" s="1"/>
  <c r="H213" i="12"/>
  <c r="H213" i="1" s="1"/>
  <c r="F213" i="12"/>
  <c r="F213" i="1" s="1"/>
  <c r="D213" i="12"/>
  <c r="D213" i="1" s="1"/>
  <c r="G213" i="12"/>
  <c r="G213" i="1" s="1"/>
  <c r="C213" i="12"/>
  <c r="C213" i="1" s="1"/>
  <c r="K203" i="12"/>
  <c r="D200" i="12"/>
  <c r="D200" i="1" s="1"/>
  <c r="D202" i="12"/>
  <c r="D202" i="1" s="1"/>
  <c r="F202" i="12"/>
  <c r="F202" i="1" s="1"/>
  <c r="C202" i="12"/>
  <c r="C202" i="1" s="1"/>
  <c r="G202" i="12"/>
  <c r="G202" i="1" s="1"/>
  <c r="B202" i="12"/>
  <c r="B202" i="1" s="1"/>
  <c r="J202" i="12"/>
  <c r="J202" i="1" s="1"/>
  <c r="H202" i="12"/>
  <c r="H202" i="1" s="1"/>
  <c r="I202" i="12"/>
  <c r="I202" i="1" s="1"/>
  <c r="E202" i="12"/>
  <c r="E202" i="1" s="1"/>
  <c r="J205" i="12"/>
  <c r="J205" i="1" s="1"/>
  <c r="I205" i="12"/>
  <c r="I205" i="1" s="1"/>
  <c r="H205" i="12"/>
  <c r="H205" i="1" s="1"/>
  <c r="D205" i="12"/>
  <c r="D205" i="1" s="1"/>
  <c r="G205" i="12"/>
  <c r="G205" i="1" s="1"/>
  <c r="C205" i="12"/>
  <c r="C205" i="1" s="1"/>
  <c r="B205" i="12"/>
  <c r="B205" i="1" s="1"/>
  <c r="F205" i="12"/>
  <c r="F205" i="1" s="1"/>
  <c r="E205" i="12"/>
  <c r="E205" i="1" s="1"/>
  <c r="E200" i="12"/>
  <c r="E200" i="1" s="1"/>
  <c r="D208" i="12"/>
  <c r="D208" i="1" s="1"/>
  <c r="E208" i="12"/>
  <c r="E208" i="1" s="1"/>
  <c r="C208" i="12"/>
  <c r="C208" i="1" s="1"/>
  <c r="H208" i="12"/>
  <c r="H208" i="1" s="1"/>
  <c r="B208" i="12"/>
  <c r="B208" i="1" s="1"/>
  <c r="J208" i="12"/>
  <c r="J208" i="1" s="1"/>
  <c r="I208" i="12"/>
  <c r="I208" i="1" s="1"/>
  <c r="G208" i="12"/>
  <c r="G208" i="1" s="1"/>
  <c r="F208" i="12"/>
  <c r="F208" i="1" s="1"/>
  <c r="B200" i="12"/>
  <c r="B200" i="1" s="1"/>
  <c r="F201" i="12"/>
  <c r="F201" i="1" s="1"/>
  <c r="G201" i="12"/>
  <c r="G201" i="1" s="1"/>
  <c r="E201" i="12"/>
  <c r="E201" i="1" s="1"/>
  <c r="D201" i="12"/>
  <c r="D201" i="1" s="1"/>
  <c r="C201" i="12"/>
  <c r="C201" i="1" s="1"/>
  <c r="B201" i="12"/>
  <c r="B201" i="1" s="1"/>
  <c r="J201" i="12"/>
  <c r="J201" i="1" s="1"/>
  <c r="I201" i="12"/>
  <c r="I201" i="1" s="1"/>
  <c r="H201" i="12"/>
  <c r="H201" i="1" s="1"/>
  <c r="C200" i="12"/>
  <c r="C200" i="1" s="1"/>
  <c r="F200" i="12"/>
  <c r="F200" i="1" s="1"/>
  <c r="I200" i="12"/>
  <c r="I200" i="1" s="1"/>
  <c r="G200" i="12"/>
  <c r="G200" i="1" s="1"/>
  <c r="J200" i="12"/>
  <c r="J200" i="1" s="1"/>
  <c r="J206" i="12"/>
  <c r="J206" i="1" s="1"/>
  <c r="F207" i="12"/>
  <c r="F207" i="1" s="1"/>
  <c r="I207" i="12"/>
  <c r="I207" i="1" s="1"/>
  <c r="H207" i="12"/>
  <c r="H207" i="1" s="1"/>
  <c r="E207" i="12"/>
  <c r="E207" i="1" s="1"/>
  <c r="G207" i="12"/>
  <c r="G207" i="1" s="1"/>
  <c r="D207" i="12"/>
  <c r="D207" i="1" s="1"/>
  <c r="C207" i="12"/>
  <c r="C207" i="1" s="1"/>
  <c r="B207" i="12"/>
  <c r="B207" i="1" s="1"/>
  <c r="J207" i="12"/>
  <c r="J207" i="1" s="1"/>
  <c r="B193" i="12"/>
  <c r="B193" i="1" s="1"/>
  <c r="J193" i="12"/>
  <c r="J193" i="1" s="1"/>
  <c r="I193" i="12"/>
  <c r="I193" i="1" s="1"/>
  <c r="H193" i="12"/>
  <c r="H193" i="1" s="1"/>
  <c r="G193" i="12"/>
  <c r="G193" i="1" s="1"/>
  <c r="D193" i="12"/>
  <c r="D193" i="1" s="1"/>
  <c r="F193" i="12"/>
  <c r="F193" i="1" s="1"/>
  <c r="C193" i="12"/>
  <c r="C193" i="1" s="1"/>
  <c r="E193" i="12"/>
  <c r="E193" i="1" s="1"/>
  <c r="J195" i="12"/>
  <c r="J195" i="1" s="1"/>
  <c r="H195" i="12"/>
  <c r="H195" i="1" s="1"/>
  <c r="I195" i="12"/>
  <c r="I195" i="1" s="1"/>
  <c r="G195" i="12"/>
  <c r="G195" i="1" s="1"/>
  <c r="F195" i="12"/>
  <c r="F195" i="1" s="1"/>
  <c r="E195" i="12"/>
  <c r="E195" i="1" s="1"/>
  <c r="D195" i="12"/>
  <c r="D195" i="1" s="1"/>
  <c r="C195" i="12"/>
  <c r="C195" i="1" s="1"/>
  <c r="B195" i="12"/>
  <c r="B195" i="1" s="1"/>
  <c r="K194" i="12"/>
  <c r="F197" i="12"/>
  <c r="F197" i="1" s="1"/>
  <c r="E197" i="12"/>
  <c r="E197" i="1" s="1"/>
  <c r="D197" i="12"/>
  <c r="D197" i="1" s="1"/>
  <c r="C197" i="12"/>
  <c r="C197" i="1" s="1"/>
  <c r="G197" i="12"/>
  <c r="G197" i="1" s="1"/>
  <c r="B197" i="12"/>
  <c r="B197" i="1" s="1"/>
  <c r="H197" i="12"/>
  <c r="H197" i="1" s="1"/>
  <c r="J197" i="12"/>
  <c r="J197" i="1" s="1"/>
  <c r="I197" i="12"/>
  <c r="I197" i="1" s="1"/>
  <c r="H196" i="12"/>
  <c r="H196" i="1" s="1"/>
  <c r="G196" i="12"/>
  <c r="G196" i="1" s="1"/>
  <c r="F196" i="12"/>
  <c r="F196" i="1" s="1"/>
  <c r="E196" i="12"/>
  <c r="E196" i="1" s="1"/>
  <c r="D196" i="12"/>
  <c r="D196" i="1" s="1"/>
  <c r="C196" i="12"/>
  <c r="C196" i="1" s="1"/>
  <c r="J196" i="12"/>
  <c r="J196" i="1" s="1"/>
  <c r="B196" i="12"/>
  <c r="B196" i="1" s="1"/>
  <c r="I196" i="12"/>
  <c r="I196" i="1" s="1"/>
  <c r="H190" i="12"/>
  <c r="H190" i="1" s="1"/>
  <c r="F190" i="12"/>
  <c r="F190" i="1" s="1"/>
  <c r="G190" i="12"/>
  <c r="G190" i="1" s="1"/>
  <c r="E190" i="12"/>
  <c r="E190" i="1" s="1"/>
  <c r="D190" i="12"/>
  <c r="D190" i="1" s="1"/>
  <c r="C190" i="12"/>
  <c r="C190" i="1" s="1"/>
  <c r="B190" i="12"/>
  <c r="B190" i="1" s="1"/>
  <c r="J190" i="12"/>
  <c r="J190" i="1" s="1"/>
  <c r="I190" i="12"/>
  <c r="I190" i="1" s="1"/>
  <c r="F191" i="12"/>
  <c r="F191" i="1" s="1"/>
  <c r="E191" i="12"/>
  <c r="E191" i="1" s="1"/>
  <c r="D191" i="12"/>
  <c r="D191" i="1" s="1"/>
  <c r="C191" i="12"/>
  <c r="C191" i="1" s="1"/>
  <c r="H191" i="12"/>
  <c r="H191" i="1" s="1"/>
  <c r="B191" i="12"/>
  <c r="B191" i="1" s="1"/>
  <c r="J191" i="12"/>
  <c r="J191" i="1" s="1"/>
  <c r="G191" i="12"/>
  <c r="G191" i="1" s="1"/>
  <c r="I191" i="12"/>
  <c r="I191" i="1" s="1"/>
  <c r="B199" i="12"/>
  <c r="B199" i="1" s="1"/>
  <c r="J199" i="12"/>
  <c r="J199" i="1" s="1"/>
  <c r="D199" i="12"/>
  <c r="D199" i="1" s="1"/>
  <c r="I199" i="12"/>
  <c r="I199" i="1" s="1"/>
  <c r="H199" i="12"/>
  <c r="H199" i="1" s="1"/>
  <c r="G199" i="12"/>
  <c r="G199" i="1" s="1"/>
  <c r="C199" i="12"/>
  <c r="C199" i="1" s="1"/>
  <c r="F199" i="12"/>
  <c r="F199" i="1" s="1"/>
  <c r="E199" i="12"/>
  <c r="E199" i="1" s="1"/>
  <c r="G186" i="12"/>
  <c r="G186" i="1" s="1"/>
  <c r="J189" i="12"/>
  <c r="J189" i="1" s="1"/>
  <c r="C186" i="12"/>
  <c r="C186" i="1" s="1"/>
  <c r="J180" i="12"/>
  <c r="J180" i="1" s="1"/>
  <c r="E180" i="12"/>
  <c r="E180" i="1" s="1"/>
  <c r="D180" i="12"/>
  <c r="D180" i="1" s="1"/>
  <c r="C180" i="12"/>
  <c r="C180" i="1" s="1"/>
  <c r="B180" i="12"/>
  <c r="B180" i="1" s="1"/>
  <c r="G180" i="12"/>
  <c r="G180" i="1" s="1"/>
  <c r="I189" i="12"/>
  <c r="I189" i="1" s="1"/>
  <c r="B183" i="12"/>
  <c r="B183" i="1" s="1"/>
  <c r="G189" i="12"/>
  <c r="G189" i="1" s="1"/>
  <c r="I180" i="12"/>
  <c r="I180" i="1" s="1"/>
  <c r="E189" i="12"/>
  <c r="E189" i="1" s="1"/>
  <c r="D183" i="12"/>
  <c r="D183" i="1" s="1"/>
  <c r="H189" i="12"/>
  <c r="H189" i="1" s="1"/>
  <c r="H180" i="12"/>
  <c r="H180" i="1" s="1"/>
  <c r="B189" i="12"/>
  <c r="B189" i="1" s="1"/>
  <c r="J183" i="12"/>
  <c r="J183" i="1" s="1"/>
  <c r="B186" i="12"/>
  <c r="B186" i="1" s="1"/>
  <c r="F189" i="12"/>
  <c r="F189" i="1" s="1"/>
  <c r="F180" i="12"/>
  <c r="F180" i="1" s="1"/>
  <c r="I186" i="12"/>
  <c r="I186" i="1" s="1"/>
  <c r="D189" i="12"/>
  <c r="D189" i="1" s="1"/>
  <c r="J186" i="12"/>
  <c r="J186" i="1" s="1"/>
  <c r="E186" i="12"/>
  <c r="E186" i="1" s="1"/>
  <c r="H185" i="12"/>
  <c r="H185" i="1" s="1"/>
  <c r="C185" i="12"/>
  <c r="C185" i="1" s="1"/>
  <c r="G185" i="12"/>
  <c r="G185" i="1" s="1"/>
  <c r="F185" i="12"/>
  <c r="F185" i="1" s="1"/>
  <c r="E185" i="12"/>
  <c r="E185" i="1" s="1"/>
  <c r="D185" i="12"/>
  <c r="D185" i="1" s="1"/>
  <c r="B185" i="12"/>
  <c r="B185" i="1" s="1"/>
  <c r="J185" i="12"/>
  <c r="J185" i="1" s="1"/>
  <c r="I185" i="12"/>
  <c r="I185" i="1" s="1"/>
  <c r="D187" i="12"/>
  <c r="D187" i="1" s="1"/>
  <c r="H187" i="12"/>
  <c r="H187" i="1" s="1"/>
  <c r="C187" i="12"/>
  <c r="C187" i="1" s="1"/>
  <c r="B187" i="12"/>
  <c r="B187" i="1" s="1"/>
  <c r="J187" i="12"/>
  <c r="J187" i="1" s="1"/>
  <c r="I187" i="12"/>
  <c r="I187" i="1" s="1"/>
  <c r="G187" i="12"/>
  <c r="G187" i="1" s="1"/>
  <c r="F187" i="12"/>
  <c r="F187" i="1" s="1"/>
  <c r="E187" i="12"/>
  <c r="E187" i="1" s="1"/>
  <c r="K188" i="12"/>
  <c r="D181" i="12"/>
  <c r="D181" i="1" s="1"/>
  <c r="C181" i="12"/>
  <c r="C181" i="1" s="1"/>
  <c r="B181" i="12"/>
  <c r="B181" i="1" s="1"/>
  <c r="J181" i="12"/>
  <c r="J181" i="1" s="1"/>
  <c r="G181" i="12"/>
  <c r="G181" i="1" s="1"/>
  <c r="F181" i="12"/>
  <c r="F181" i="1" s="1"/>
  <c r="I181" i="12"/>
  <c r="I181" i="1" s="1"/>
  <c r="E181" i="12"/>
  <c r="E181" i="1" s="1"/>
  <c r="H181" i="12"/>
  <c r="H181" i="1" s="1"/>
  <c r="K184" i="12" l="1"/>
  <c r="N184" i="1"/>
  <c r="K186" i="1"/>
  <c r="K185" i="1"/>
  <c r="K207" i="1"/>
  <c r="N207" i="1"/>
  <c r="L207" i="1"/>
  <c r="L205" i="1"/>
  <c r="M205" i="1"/>
  <c r="K205" i="1"/>
  <c r="N205" i="1"/>
  <c r="K215" i="1"/>
  <c r="K182" i="12"/>
  <c r="C182" i="1"/>
  <c r="K209" i="12"/>
  <c r="D209" i="1"/>
  <c r="K197" i="1"/>
  <c r="L199" i="1"/>
  <c r="N199" i="1"/>
  <c r="M199" i="1"/>
  <c r="K199" i="1"/>
  <c r="L190" i="1"/>
  <c r="M190" i="1"/>
  <c r="N190" i="1"/>
  <c r="K190" i="1"/>
  <c r="M201" i="1"/>
  <c r="L216" i="1"/>
  <c r="N216" i="1"/>
  <c r="K216" i="1"/>
  <c r="M216" i="1"/>
  <c r="N189" i="1"/>
  <c r="L189" i="1"/>
  <c r="K189" i="1"/>
  <c r="L213" i="1"/>
  <c r="K213" i="1"/>
  <c r="N213" i="1"/>
  <c r="M213" i="1"/>
  <c r="L187" i="1"/>
  <c r="M187" i="1"/>
  <c r="N187" i="1"/>
  <c r="K187" i="1"/>
  <c r="L208" i="1"/>
  <c r="M208" i="1"/>
  <c r="K208" i="1"/>
  <c r="N208" i="1"/>
  <c r="M210" i="1"/>
  <c r="K214" i="12"/>
  <c r="B214" i="1"/>
  <c r="L215" i="1"/>
  <c r="M215" i="1"/>
  <c r="N195" i="1"/>
  <c r="K195" i="1"/>
  <c r="L195" i="1"/>
  <c r="L201" i="1"/>
  <c r="K201" i="1"/>
  <c r="N201" i="1"/>
  <c r="L210" i="1"/>
  <c r="K210" i="1"/>
  <c r="N210" i="1"/>
  <c r="K204" i="12"/>
  <c r="D204" i="1"/>
  <c r="M204" i="1" s="1"/>
  <c r="K217" i="1"/>
  <c r="L217" i="1"/>
  <c r="M217" i="1"/>
  <c r="N217" i="1"/>
  <c r="M207" i="1"/>
  <c r="M184" i="1"/>
  <c r="M180" i="1"/>
  <c r="L181" i="1"/>
  <c r="N181" i="1"/>
  <c r="M181" i="1"/>
  <c r="K181" i="1"/>
  <c r="N191" i="1"/>
  <c r="L191" i="1"/>
  <c r="M191" i="1"/>
  <c r="L184" i="1"/>
  <c r="N183" i="1"/>
  <c r="M183" i="1"/>
  <c r="L183" i="1"/>
  <c r="M189" i="1"/>
  <c r="M219" i="1"/>
  <c r="N206" i="1"/>
  <c r="M206" i="1"/>
  <c r="L206" i="1"/>
  <c r="K206" i="1"/>
  <c r="N197" i="1"/>
  <c r="L197" i="1"/>
  <c r="M197" i="1"/>
  <c r="K183" i="1"/>
  <c r="K212" i="12"/>
  <c r="B212" i="1"/>
  <c r="N185" i="1"/>
  <c r="M185" i="1"/>
  <c r="L185" i="1"/>
  <c r="L193" i="1"/>
  <c r="N193" i="1"/>
  <c r="M193" i="1"/>
  <c r="K193" i="1"/>
  <c r="N219" i="1"/>
  <c r="K219" i="1"/>
  <c r="L219" i="1"/>
  <c r="N186" i="1"/>
  <c r="M186" i="1"/>
  <c r="L186" i="1"/>
  <c r="N180" i="1"/>
  <c r="L180" i="1"/>
  <c r="K180" i="1"/>
  <c r="K191" i="1"/>
  <c r="L196" i="1"/>
  <c r="M196" i="1"/>
  <c r="N196" i="1"/>
  <c r="K196" i="1"/>
  <c r="M195" i="1"/>
  <c r="N200" i="1"/>
  <c r="M200" i="1"/>
  <c r="L200" i="1"/>
  <c r="K200" i="1"/>
  <c r="L202" i="1"/>
  <c r="M202" i="1"/>
  <c r="N202" i="1"/>
  <c r="K202" i="1"/>
  <c r="K192" i="12"/>
  <c r="C192" i="1"/>
  <c r="N215" i="1"/>
  <c r="K206" i="12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L214" i="1" l="1"/>
  <c r="M214" i="1"/>
  <c r="N214" i="1"/>
  <c r="HE14" i="6" s="1"/>
  <c r="K214" i="1"/>
  <c r="N212" i="1"/>
  <c r="M212" i="1"/>
  <c r="L212" i="1"/>
  <c r="K212" i="1"/>
  <c r="N182" i="1"/>
  <c r="FY14" i="6" s="1"/>
  <c r="M182" i="1"/>
  <c r="FY13" i="6" s="1"/>
  <c r="L182" i="1"/>
  <c r="FY12" i="6" s="1"/>
  <c r="K204" i="1"/>
  <c r="GU11" i="6" s="1"/>
  <c r="L204" i="1"/>
  <c r="M192" i="1"/>
  <c r="N192" i="1"/>
  <c r="GI14" i="6" s="1"/>
  <c r="L192" i="1"/>
  <c r="N204" i="1"/>
  <c r="GU14" i="6" s="1"/>
  <c r="K209" i="1"/>
  <c r="L209" i="1"/>
  <c r="M209" i="1"/>
  <c r="N209" i="1"/>
  <c r="GZ14" i="6" s="1"/>
  <c r="IH22" i="6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D14" i="6"/>
  <c r="HC14" i="6"/>
  <c r="HB14" i="6"/>
  <c r="HA14" i="6"/>
  <c r="GY14" i="6"/>
  <c r="GX14" i="6"/>
  <c r="GW14" i="6"/>
  <c r="GV14" i="6"/>
  <c r="GT14" i="6"/>
  <c r="GS14" i="6"/>
  <c r="GR14" i="6"/>
  <c r="GQ14" i="6"/>
  <c r="GP14" i="6"/>
  <c r="GO14" i="6"/>
  <c r="GN14" i="6"/>
  <c r="GM14" i="6"/>
  <c r="GL14" i="6"/>
  <c r="GK14" i="6"/>
  <c r="GJ14" i="6"/>
  <c r="GH14" i="6"/>
  <c r="GG14" i="6"/>
  <c r="GF14" i="6"/>
  <c r="GE14" i="6"/>
  <c r="GD14" i="6"/>
  <c r="GC14" i="6"/>
  <c r="GB14" i="6"/>
  <c r="GA14" i="6"/>
  <c r="FZ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BF2" i="1"/>
  <c r="BE2" i="1"/>
  <c r="FV21" i="6"/>
  <c r="FV20" i="6"/>
  <c r="FV19" i="6"/>
  <c r="FV18" i="6"/>
  <c r="FU21" i="6"/>
  <c r="FU20" i="6"/>
  <c r="FU19" i="6"/>
  <c r="FU18" i="6"/>
  <c r="FT21" i="6"/>
  <c r="FT20" i="6"/>
  <c r="FT19" i="6"/>
  <c r="FT18" i="6"/>
  <c r="FS21" i="6"/>
  <c r="FS20" i="6"/>
  <c r="FS19" i="6"/>
  <c r="FS18" i="6"/>
  <c r="FR21" i="6"/>
  <c r="FR20" i="6"/>
  <c r="FR19" i="6"/>
  <c r="FR18" i="6"/>
  <c r="FQ21" i="6"/>
  <c r="FQ20" i="6"/>
  <c r="FQ19" i="6"/>
  <c r="FQ18" i="6"/>
  <c r="FP21" i="6"/>
  <c r="FP20" i="6"/>
  <c r="FP19" i="6"/>
  <c r="FP18" i="6"/>
  <c r="FO21" i="6"/>
  <c r="FO20" i="6"/>
  <c r="FO19" i="6"/>
  <c r="FO18" i="6"/>
  <c r="FN21" i="6"/>
  <c r="FN20" i="6"/>
  <c r="FN19" i="6"/>
  <c r="FN18" i="6"/>
  <c r="FM21" i="6"/>
  <c r="FM20" i="6"/>
  <c r="FM19" i="6"/>
  <c r="FM18" i="6"/>
  <c r="FL21" i="6"/>
  <c r="FL20" i="6"/>
  <c r="FL19" i="6"/>
  <c r="FL18" i="6"/>
  <c r="FK21" i="6"/>
  <c r="FK20" i="6"/>
  <c r="FK19" i="6"/>
  <c r="FK18" i="6"/>
  <c r="FJ21" i="6"/>
  <c r="FJ20" i="6"/>
  <c r="FJ19" i="6"/>
  <c r="FJ18" i="6"/>
  <c r="FI21" i="6"/>
  <c r="FI20" i="6"/>
  <c r="FI19" i="6"/>
  <c r="FI18" i="6"/>
  <c r="FH21" i="6"/>
  <c r="FH20" i="6"/>
  <c r="FH19" i="6"/>
  <c r="FH18" i="6"/>
  <c r="FG21" i="6"/>
  <c r="FG20" i="6"/>
  <c r="FG19" i="6"/>
  <c r="FG18" i="6"/>
  <c r="FF21" i="6"/>
  <c r="FF20" i="6"/>
  <c r="FF19" i="6"/>
  <c r="FF18" i="6"/>
  <c r="FE21" i="6"/>
  <c r="FE20" i="6"/>
  <c r="FE19" i="6"/>
  <c r="FE18" i="6"/>
  <c r="FD21" i="6"/>
  <c r="FD20" i="6"/>
  <c r="FD19" i="6"/>
  <c r="FD18" i="6"/>
  <c r="FC21" i="6"/>
  <c r="FC20" i="6"/>
  <c r="FC19" i="6"/>
  <c r="FC18" i="6"/>
  <c r="FB21" i="6"/>
  <c r="FB20" i="6"/>
  <c r="FB19" i="6"/>
  <c r="FB18" i="6"/>
  <c r="FA21" i="6"/>
  <c r="FA20" i="6"/>
  <c r="FA19" i="6"/>
  <c r="FA18" i="6"/>
  <c r="EZ21" i="6"/>
  <c r="EZ20" i="6"/>
  <c r="EZ19" i="6"/>
  <c r="EZ18" i="6"/>
  <c r="EY21" i="6"/>
  <c r="EY20" i="6"/>
  <c r="EY19" i="6"/>
  <c r="EY18" i="6"/>
  <c r="EX21" i="6"/>
  <c r="EX20" i="6"/>
  <c r="EX19" i="6"/>
  <c r="EX18" i="6"/>
  <c r="EW21" i="6"/>
  <c r="EW20" i="6"/>
  <c r="EW19" i="6"/>
  <c r="EW18" i="6"/>
  <c r="EV21" i="6"/>
  <c r="EV20" i="6"/>
  <c r="EV19" i="6"/>
  <c r="EV18" i="6"/>
  <c r="EU21" i="6"/>
  <c r="EU20" i="6"/>
  <c r="EU19" i="6"/>
  <c r="EU18" i="6"/>
  <c r="ET21" i="6"/>
  <c r="ET20" i="6"/>
  <c r="ET19" i="6"/>
  <c r="ET18" i="6"/>
  <c r="ES21" i="6"/>
  <c r="ES20" i="6"/>
  <c r="ES19" i="6"/>
  <c r="ES18" i="6"/>
  <c r="ER21" i="6"/>
  <c r="ER20" i="6"/>
  <c r="ER19" i="6"/>
  <c r="ER18" i="6"/>
  <c r="EQ21" i="6"/>
  <c r="EQ20" i="6"/>
  <c r="EQ19" i="6"/>
  <c r="EQ18" i="6"/>
  <c r="EP21" i="6"/>
  <c r="EP20" i="6"/>
  <c r="EP19" i="6"/>
  <c r="EP18" i="6"/>
  <c r="EO21" i="6"/>
  <c r="EO20" i="6"/>
  <c r="EO19" i="6"/>
  <c r="EO18" i="6"/>
  <c r="EN21" i="6"/>
  <c r="EN20" i="6"/>
  <c r="EN19" i="6"/>
  <c r="EN18" i="6"/>
  <c r="EM21" i="6"/>
  <c r="EM20" i="6"/>
  <c r="EM19" i="6"/>
  <c r="EM18" i="6"/>
  <c r="EL21" i="6"/>
  <c r="EL20" i="6"/>
  <c r="EL19" i="6"/>
  <c r="EL18" i="6"/>
  <c r="EK21" i="6"/>
  <c r="EK20" i="6"/>
  <c r="EK19" i="6"/>
  <c r="EK18" i="6"/>
  <c r="EJ21" i="6"/>
  <c r="EJ20" i="6"/>
  <c r="EJ19" i="6"/>
  <c r="EJ18" i="6"/>
  <c r="EI21" i="6"/>
  <c r="EI20" i="6"/>
  <c r="EI19" i="6"/>
  <c r="EI18" i="6"/>
  <c r="EH21" i="6"/>
  <c r="EH20" i="6"/>
  <c r="EH19" i="6"/>
  <c r="EH18" i="6"/>
  <c r="EG21" i="6"/>
  <c r="EG20" i="6"/>
  <c r="EG19" i="6"/>
  <c r="EG18" i="6"/>
  <c r="EF21" i="6"/>
  <c r="EF20" i="6"/>
  <c r="EF19" i="6"/>
  <c r="EF18" i="6"/>
  <c r="EE21" i="6"/>
  <c r="EE20" i="6"/>
  <c r="EE19" i="6"/>
  <c r="EE18" i="6"/>
  <c r="ED21" i="6"/>
  <c r="ED20" i="6"/>
  <c r="ED19" i="6"/>
  <c r="ED18" i="6"/>
  <c r="EC21" i="6"/>
  <c r="EC20" i="6"/>
  <c r="EC19" i="6"/>
  <c r="EC18" i="6"/>
  <c r="EB21" i="6"/>
  <c r="EB20" i="6"/>
  <c r="EB19" i="6"/>
  <c r="EB18" i="6"/>
  <c r="EA21" i="6"/>
  <c r="EA20" i="6"/>
  <c r="EA19" i="6"/>
  <c r="EA18" i="6"/>
  <c r="DZ21" i="6"/>
  <c r="DZ20" i="6"/>
  <c r="DZ19" i="6"/>
  <c r="DZ18" i="6"/>
  <c r="L179" i="12"/>
  <c r="N179" i="12" s="1"/>
  <c r="A179" i="12"/>
  <c r="L178" i="12"/>
  <c r="A178" i="12"/>
  <c r="N177" i="12"/>
  <c r="L177" i="12"/>
  <c r="H177" i="12" s="1"/>
  <c r="A177" i="12"/>
  <c r="L176" i="12"/>
  <c r="N176" i="12" s="1"/>
  <c r="A176" i="12"/>
  <c r="G175" i="12"/>
  <c r="L175" i="12"/>
  <c r="N175" i="12" s="1"/>
  <c r="A175" i="12"/>
  <c r="L174" i="12"/>
  <c r="A174" i="12"/>
  <c r="L173" i="12"/>
  <c r="N173" i="12" s="1"/>
  <c r="A173" i="12"/>
  <c r="N172" i="12"/>
  <c r="L172" i="12"/>
  <c r="A172" i="12"/>
  <c r="L171" i="12"/>
  <c r="N171" i="12" s="1"/>
  <c r="B171" i="12" s="1"/>
  <c r="A171" i="12"/>
  <c r="L170" i="12"/>
  <c r="A170" i="12"/>
  <c r="L169" i="12"/>
  <c r="N169" i="12" s="1"/>
  <c r="A169" i="12"/>
  <c r="N168" i="12"/>
  <c r="I168" i="12" s="1"/>
  <c r="L168" i="12"/>
  <c r="B168" i="12"/>
  <c r="A168" i="12"/>
  <c r="L167" i="12"/>
  <c r="A167" i="12"/>
  <c r="L166" i="12"/>
  <c r="N166" i="12" s="1"/>
  <c r="A166" i="12"/>
  <c r="L165" i="12"/>
  <c r="A165" i="12"/>
  <c r="L164" i="12"/>
  <c r="A164" i="12"/>
  <c r="L163" i="12"/>
  <c r="N163" i="12" s="1"/>
  <c r="A163" i="12"/>
  <c r="N162" i="12"/>
  <c r="B162" i="12" s="1"/>
  <c r="L162" i="12"/>
  <c r="J162" i="12"/>
  <c r="I162" i="12"/>
  <c r="A162" i="12"/>
  <c r="L161" i="12"/>
  <c r="A161" i="12"/>
  <c r="N160" i="12"/>
  <c r="G160" i="12" s="1"/>
  <c r="L160" i="12"/>
  <c r="A160" i="12"/>
  <c r="N159" i="12"/>
  <c r="F159" i="12" s="1"/>
  <c r="L159" i="12"/>
  <c r="H159" i="12" s="1"/>
  <c r="J159" i="12"/>
  <c r="I159" i="12"/>
  <c r="A159" i="12"/>
  <c r="L158" i="12"/>
  <c r="A158" i="12"/>
  <c r="L157" i="12"/>
  <c r="A157" i="12"/>
  <c r="L156" i="12"/>
  <c r="A156" i="12"/>
  <c r="L155" i="12"/>
  <c r="A155" i="12"/>
  <c r="L154" i="12"/>
  <c r="A154" i="12"/>
  <c r="N153" i="12"/>
  <c r="L153" i="12"/>
  <c r="A153" i="12"/>
  <c r="L152" i="12"/>
  <c r="A152" i="12"/>
  <c r="L151" i="12"/>
  <c r="A151" i="12"/>
  <c r="N150" i="12"/>
  <c r="B150" i="12" s="1"/>
  <c r="L150" i="12"/>
  <c r="D150" i="12" s="1"/>
  <c r="A150" i="12"/>
  <c r="L149" i="12"/>
  <c r="A149" i="12"/>
  <c r="L148" i="12"/>
  <c r="A148" i="12"/>
  <c r="L147" i="12"/>
  <c r="A147" i="12"/>
  <c r="L146" i="12"/>
  <c r="A146" i="12"/>
  <c r="L145" i="12"/>
  <c r="N145" i="12" s="1"/>
  <c r="A145" i="12"/>
  <c r="N144" i="12"/>
  <c r="L144" i="12"/>
  <c r="I144" i="12"/>
  <c r="A144" i="12"/>
  <c r="L143" i="12"/>
  <c r="A143" i="12"/>
  <c r="L142" i="12"/>
  <c r="N142" i="12" s="1"/>
  <c r="A142" i="12"/>
  <c r="L141" i="12"/>
  <c r="N141" i="12" s="1"/>
  <c r="C141" i="12"/>
  <c r="B141" i="12"/>
  <c r="A141" i="12"/>
  <c r="L140" i="12"/>
  <c r="A140" i="12"/>
  <c r="L139" i="12"/>
  <c r="N139" i="12" s="1"/>
  <c r="B139" i="12"/>
  <c r="A139" i="12"/>
  <c r="L138" i="12"/>
  <c r="A138" i="12"/>
  <c r="L137" i="12"/>
  <c r="A137" i="12"/>
  <c r="L136" i="12"/>
  <c r="A136" i="12"/>
  <c r="L135" i="12"/>
  <c r="A135" i="12"/>
  <c r="L134" i="12"/>
  <c r="A134" i="12"/>
  <c r="L133" i="12"/>
  <c r="N133" i="12" s="1"/>
  <c r="A133" i="12"/>
  <c r="L132" i="12"/>
  <c r="A132" i="12"/>
  <c r="L131" i="12"/>
  <c r="A131" i="12"/>
  <c r="N130" i="12"/>
  <c r="N129" i="12"/>
  <c r="J129" i="12" s="1"/>
  <c r="N124" i="12"/>
  <c r="N123" i="12"/>
  <c r="N118" i="12"/>
  <c r="B118" i="12" s="1"/>
  <c r="N117" i="12"/>
  <c r="N112" i="12"/>
  <c r="N100" i="12"/>
  <c r="N99" i="12"/>
  <c r="N94" i="12"/>
  <c r="I94" i="12" s="1"/>
  <c r="N93" i="12"/>
  <c r="N88" i="12"/>
  <c r="C88" i="12" s="1"/>
  <c r="N87" i="12"/>
  <c r="N70" i="12"/>
  <c r="H70" i="12" s="1"/>
  <c r="N69" i="12"/>
  <c r="N64" i="12"/>
  <c r="F64" i="12" s="1"/>
  <c r="N63" i="12"/>
  <c r="N58" i="12"/>
  <c r="N57" i="12"/>
  <c r="N45" i="12"/>
  <c r="N40" i="12"/>
  <c r="E40" i="12" s="1"/>
  <c r="N39" i="12"/>
  <c r="N34" i="12"/>
  <c r="J34" i="12" s="1"/>
  <c r="N33" i="12"/>
  <c r="N28" i="12"/>
  <c r="N27" i="12"/>
  <c r="N14" i="12"/>
  <c r="N10" i="12"/>
  <c r="N9" i="12"/>
  <c r="N8" i="12"/>
  <c r="F8" i="12" s="1"/>
  <c r="G14" i="12"/>
  <c r="H124" i="12"/>
  <c r="G124" i="12"/>
  <c r="H112" i="12"/>
  <c r="J100" i="12"/>
  <c r="I100" i="12"/>
  <c r="G100" i="12"/>
  <c r="F100" i="12"/>
  <c r="E100" i="12"/>
  <c r="D100" i="12"/>
  <c r="H94" i="12"/>
  <c r="F94" i="12"/>
  <c r="D94" i="12"/>
  <c r="C94" i="12"/>
  <c r="G90" i="12"/>
  <c r="F90" i="12"/>
  <c r="J88" i="12"/>
  <c r="I85" i="12"/>
  <c r="H85" i="12"/>
  <c r="J79" i="12"/>
  <c r="I79" i="12"/>
  <c r="E78" i="12"/>
  <c r="B78" i="12"/>
  <c r="I76" i="12"/>
  <c r="H76" i="12"/>
  <c r="I73" i="12"/>
  <c r="H73" i="12"/>
  <c r="G70" i="12"/>
  <c r="C70" i="12"/>
  <c r="B70" i="12"/>
  <c r="B67" i="12"/>
  <c r="I66" i="12"/>
  <c r="D65" i="12"/>
  <c r="C65" i="12"/>
  <c r="E64" i="12"/>
  <c r="C64" i="12"/>
  <c r="B57" i="12"/>
  <c r="I55" i="12"/>
  <c r="H55" i="12"/>
  <c r="F54" i="12"/>
  <c r="E54" i="12"/>
  <c r="C45" i="12"/>
  <c r="I43" i="12"/>
  <c r="H43" i="12"/>
  <c r="F42" i="12"/>
  <c r="E42" i="12"/>
  <c r="B41" i="12"/>
  <c r="D40" i="12"/>
  <c r="B40" i="12"/>
  <c r="H39" i="12"/>
  <c r="J37" i="12"/>
  <c r="I34" i="12"/>
  <c r="G34" i="12"/>
  <c r="F34" i="12"/>
  <c r="E34" i="12"/>
  <c r="D34" i="12"/>
  <c r="B33" i="12"/>
  <c r="H31" i="12"/>
  <c r="G31" i="12"/>
  <c r="E30" i="12"/>
  <c r="D30" i="12"/>
  <c r="B29" i="12"/>
  <c r="J28" i="12"/>
  <c r="I25" i="12"/>
  <c r="H25" i="12"/>
  <c r="C22" i="12"/>
  <c r="I14" i="12"/>
  <c r="G10" i="12"/>
  <c r="I7" i="6" s="1"/>
  <c r="I9" i="12"/>
  <c r="H9" i="12"/>
  <c r="G9" i="12"/>
  <c r="H7" i="6" s="1"/>
  <c r="F9" i="12"/>
  <c r="E9" i="12"/>
  <c r="D9" i="12"/>
  <c r="C9" i="12"/>
  <c r="B9" i="12"/>
  <c r="E8" i="12"/>
  <c r="C8" i="12"/>
  <c r="H4" i="12"/>
  <c r="C8" i="6" s="1"/>
  <c r="G4" i="12"/>
  <c r="C7" i="6" s="1"/>
  <c r="C3" i="12"/>
  <c r="B3" i="6" s="1"/>
  <c r="L130" i="12"/>
  <c r="L129" i="12"/>
  <c r="L128" i="12"/>
  <c r="N128" i="12" s="1"/>
  <c r="B127" i="12"/>
  <c r="L127" i="12"/>
  <c r="N127" i="12" s="1"/>
  <c r="L126" i="12"/>
  <c r="N126" i="12" s="1"/>
  <c r="L125" i="12"/>
  <c r="N125" i="12" s="1"/>
  <c r="B124" i="12"/>
  <c r="L124" i="12"/>
  <c r="L123" i="12"/>
  <c r="L122" i="12"/>
  <c r="N122" i="12" s="1"/>
  <c r="L121" i="12"/>
  <c r="N121" i="12" s="1"/>
  <c r="L120" i="12"/>
  <c r="N120" i="12" s="1"/>
  <c r="L119" i="12"/>
  <c r="N119" i="12" s="1"/>
  <c r="L118" i="12"/>
  <c r="L117" i="12"/>
  <c r="L116" i="12"/>
  <c r="N116" i="12" s="1"/>
  <c r="D115" i="12"/>
  <c r="L115" i="12"/>
  <c r="N115" i="12" s="1"/>
  <c r="L114" i="12"/>
  <c r="N114" i="12" s="1"/>
  <c r="L113" i="12"/>
  <c r="N113" i="12" s="1"/>
  <c r="C112" i="12"/>
  <c r="L112" i="12"/>
  <c r="L111" i="12"/>
  <c r="N111" i="12" s="1"/>
  <c r="L110" i="12"/>
  <c r="N110" i="12" s="1"/>
  <c r="L109" i="12"/>
  <c r="N109" i="12" s="1"/>
  <c r="L108" i="12"/>
  <c r="N108" i="12" s="1"/>
  <c r="L107" i="12"/>
  <c r="N107" i="12" s="1"/>
  <c r="L106" i="12"/>
  <c r="N106" i="12" s="1"/>
  <c r="L105" i="12"/>
  <c r="L104" i="12"/>
  <c r="N104" i="12" s="1"/>
  <c r="G103" i="12"/>
  <c r="L103" i="12"/>
  <c r="N103" i="12" s="1"/>
  <c r="L102" i="12"/>
  <c r="N102" i="12" s="1"/>
  <c r="L101" i="12"/>
  <c r="N101" i="12" s="1"/>
  <c r="C100" i="12"/>
  <c r="L100" i="12"/>
  <c r="L99" i="12"/>
  <c r="L98" i="12"/>
  <c r="N98" i="12" s="1"/>
  <c r="D97" i="12"/>
  <c r="L97" i="12"/>
  <c r="N97" i="12" s="1"/>
  <c r="L96" i="12"/>
  <c r="N96" i="12" s="1"/>
  <c r="L95" i="12"/>
  <c r="N95" i="12" s="1"/>
  <c r="B94" i="12"/>
  <c r="L94" i="12"/>
  <c r="L93" i="12"/>
  <c r="L92" i="12"/>
  <c r="N92" i="12" s="1"/>
  <c r="E91" i="12"/>
  <c r="L91" i="12"/>
  <c r="N91" i="12" s="1"/>
  <c r="D90" i="12"/>
  <c r="L90" i="12"/>
  <c r="N90" i="12" s="1"/>
  <c r="L89" i="12"/>
  <c r="N89" i="12" s="1"/>
  <c r="I88" i="12"/>
  <c r="L88" i="12"/>
  <c r="L87" i="12"/>
  <c r="L86" i="12"/>
  <c r="N86" i="12" s="1"/>
  <c r="E85" i="12"/>
  <c r="L85" i="12"/>
  <c r="N85" i="12" s="1"/>
  <c r="C84" i="12"/>
  <c r="L84" i="12"/>
  <c r="N84" i="12" s="1"/>
  <c r="L83" i="12"/>
  <c r="N83" i="12" s="1"/>
  <c r="L82" i="12"/>
  <c r="N82" i="12" s="1"/>
  <c r="L81" i="12"/>
  <c r="N81" i="12" s="1"/>
  <c r="L80" i="12"/>
  <c r="N80" i="12" s="1"/>
  <c r="H79" i="12"/>
  <c r="L79" i="12"/>
  <c r="N79" i="12" s="1"/>
  <c r="I78" i="12"/>
  <c r="L78" i="12"/>
  <c r="N78" i="12" s="1"/>
  <c r="L77" i="12"/>
  <c r="N77" i="12" s="1"/>
  <c r="L76" i="12"/>
  <c r="N76" i="12" s="1"/>
  <c r="L75" i="12"/>
  <c r="L74" i="12"/>
  <c r="N74" i="12" s="1"/>
  <c r="F73" i="12"/>
  <c r="L73" i="12"/>
  <c r="N73" i="12" s="1"/>
  <c r="E72" i="12"/>
  <c r="L72" i="12"/>
  <c r="N72" i="12" s="1"/>
  <c r="L71" i="12"/>
  <c r="N71" i="12" s="1"/>
  <c r="J70" i="12"/>
  <c r="L70" i="12"/>
  <c r="L69" i="12"/>
  <c r="L68" i="12"/>
  <c r="N68" i="12" s="1"/>
  <c r="J67" i="12"/>
  <c r="L67" i="12"/>
  <c r="N67" i="12" s="1"/>
  <c r="H66" i="12"/>
  <c r="L66" i="12"/>
  <c r="N66" i="12" s="1"/>
  <c r="L65" i="12"/>
  <c r="N65" i="12" s="1"/>
  <c r="J64" i="12"/>
  <c r="L64" i="12"/>
  <c r="L63" i="12"/>
  <c r="G63" i="12" s="1"/>
  <c r="L62" i="12"/>
  <c r="N62" i="12" s="1"/>
  <c r="J61" i="12"/>
  <c r="L61" i="12"/>
  <c r="N61" i="12" s="1"/>
  <c r="L60" i="12"/>
  <c r="N60" i="12" s="1"/>
  <c r="L59" i="12"/>
  <c r="N59" i="12" s="1"/>
  <c r="E58" i="12"/>
  <c r="L58" i="12"/>
  <c r="L57" i="12"/>
  <c r="L56" i="12"/>
  <c r="N56" i="12" s="1"/>
  <c r="G55" i="12"/>
  <c r="L55" i="12"/>
  <c r="N55" i="12" s="1"/>
  <c r="D54" i="12"/>
  <c r="L54" i="12"/>
  <c r="N54" i="12" s="1"/>
  <c r="L53" i="12"/>
  <c r="N53" i="12" s="1"/>
  <c r="L52" i="12"/>
  <c r="N52" i="12" s="1"/>
  <c r="L51" i="12"/>
  <c r="N51" i="12" s="1"/>
  <c r="L50" i="12"/>
  <c r="N50" i="12" s="1"/>
  <c r="J49" i="12"/>
  <c r="L49" i="12"/>
  <c r="N49" i="12" s="1"/>
  <c r="L48" i="12"/>
  <c r="N48" i="12" s="1"/>
  <c r="L47" i="12"/>
  <c r="N47" i="12" s="1"/>
  <c r="L46" i="12"/>
  <c r="N46" i="12" s="1"/>
  <c r="L45" i="12"/>
  <c r="L44" i="12"/>
  <c r="N44" i="12" s="1"/>
  <c r="G43" i="12"/>
  <c r="L43" i="12"/>
  <c r="N43" i="12" s="1"/>
  <c r="D42" i="12"/>
  <c r="L42" i="12"/>
  <c r="N42" i="12" s="1"/>
  <c r="C41" i="12"/>
  <c r="L41" i="12"/>
  <c r="N41" i="12" s="1"/>
  <c r="J40" i="12"/>
  <c r="L40" i="12"/>
  <c r="L39" i="12"/>
  <c r="J39" i="12" s="1"/>
  <c r="AL10" i="6" s="1"/>
  <c r="L38" i="12"/>
  <c r="N38" i="12" s="1"/>
  <c r="I37" i="12"/>
  <c r="L37" i="12"/>
  <c r="N37" i="12" s="1"/>
  <c r="L36" i="12"/>
  <c r="N36" i="12" s="1"/>
  <c r="L35" i="12"/>
  <c r="N35" i="12" s="1"/>
  <c r="C34" i="12"/>
  <c r="L34" i="12"/>
  <c r="L33" i="12"/>
  <c r="L32" i="12"/>
  <c r="N32" i="12" s="1"/>
  <c r="F31" i="12"/>
  <c r="L31" i="12"/>
  <c r="N31" i="12" s="1"/>
  <c r="C30" i="12"/>
  <c r="L30" i="12"/>
  <c r="N30" i="12" s="1"/>
  <c r="L29" i="12"/>
  <c r="N29" i="12" s="1"/>
  <c r="I28" i="12"/>
  <c r="L28" i="12"/>
  <c r="L27" i="12"/>
  <c r="L26" i="12"/>
  <c r="N26" i="12" s="1"/>
  <c r="G25" i="12"/>
  <c r="L25" i="12"/>
  <c r="N25" i="12" s="1"/>
  <c r="L24" i="12"/>
  <c r="N24" i="12" s="1"/>
  <c r="L23" i="12"/>
  <c r="N23" i="12" s="1"/>
  <c r="J22" i="12"/>
  <c r="L22" i="12"/>
  <c r="N22" i="12" s="1"/>
  <c r="L21" i="12"/>
  <c r="N21" i="12" s="1"/>
  <c r="L20" i="12"/>
  <c r="N20" i="12" s="1"/>
  <c r="L19" i="12"/>
  <c r="N19" i="12" s="1"/>
  <c r="L18" i="12"/>
  <c r="N18" i="12" s="1"/>
  <c r="L17" i="12"/>
  <c r="L16" i="12"/>
  <c r="N16" i="12" s="1"/>
  <c r="L15" i="12"/>
  <c r="N15" i="12" s="1"/>
  <c r="B15" i="12" s="1"/>
  <c r="L14" i="12"/>
  <c r="L13" i="12"/>
  <c r="N13" i="12" s="1"/>
  <c r="L12" i="12"/>
  <c r="N12" i="12" s="1"/>
  <c r="L11" i="12"/>
  <c r="L10" i="12"/>
  <c r="J9" i="12"/>
  <c r="L9" i="12"/>
  <c r="J8" i="12"/>
  <c r="L8" i="12"/>
  <c r="L7" i="12"/>
  <c r="N7" i="12" s="1"/>
  <c r="L6" i="12"/>
  <c r="N6" i="12" s="1"/>
  <c r="L5" i="12"/>
  <c r="L4" i="12"/>
  <c r="N4" i="12" s="1"/>
  <c r="B3" i="12"/>
  <c r="B2" i="6" s="1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16" i="7" l="1"/>
  <c r="B31" i="7"/>
  <c r="B14" i="7"/>
  <c r="B29" i="7"/>
  <c r="B18" i="7"/>
  <c r="B33" i="7"/>
  <c r="B34" i="7"/>
  <c r="B19" i="7"/>
  <c r="B12" i="7"/>
  <c r="B27" i="7"/>
  <c r="B17" i="7"/>
  <c r="B32" i="7"/>
  <c r="B11" i="7"/>
  <c r="B26" i="7"/>
  <c r="B15" i="7"/>
  <c r="B30" i="7"/>
  <c r="B13" i="7"/>
  <c r="B28" i="7"/>
  <c r="CI9" i="6"/>
  <c r="U10" i="6"/>
  <c r="D3" i="12"/>
  <c r="B4" i="6" s="1"/>
  <c r="E3" i="12"/>
  <c r="B5" i="6" s="1"/>
  <c r="F3" i="12"/>
  <c r="B6" i="6" s="1"/>
  <c r="G3" i="12"/>
  <c r="B7" i="6" s="1"/>
  <c r="H3" i="12"/>
  <c r="B8" i="6" s="1"/>
  <c r="I3" i="12"/>
  <c r="B9" i="6" s="1"/>
  <c r="J3" i="12"/>
  <c r="B10" i="6" s="1"/>
  <c r="BD1" i="6"/>
  <c r="Q57" i="1"/>
  <c r="P57" i="1"/>
  <c r="Q119" i="1"/>
  <c r="P119" i="1"/>
  <c r="CO1" i="6"/>
  <c r="Q93" i="1"/>
  <c r="P93" i="1"/>
  <c r="AT1" i="6"/>
  <c r="Q24" i="1"/>
  <c r="P24" i="1"/>
  <c r="Q129" i="1"/>
  <c r="P129" i="1"/>
  <c r="G1" i="6"/>
  <c r="Q7" i="1"/>
  <c r="P7" i="1"/>
  <c r="S1" i="6"/>
  <c r="Q30" i="1"/>
  <c r="P30" i="1"/>
  <c r="AE1" i="6"/>
  <c r="Q28" i="1"/>
  <c r="P28" i="1"/>
  <c r="AQ1" i="6"/>
  <c r="P32" i="1"/>
  <c r="Q32" i="1"/>
  <c r="BC1" i="6"/>
  <c r="Q58" i="1"/>
  <c r="P58" i="1"/>
  <c r="BO1" i="6"/>
  <c r="Q87" i="1"/>
  <c r="P87" i="1"/>
  <c r="CA1" i="6"/>
  <c r="Q179" i="1"/>
  <c r="FV17" i="6" s="1"/>
  <c r="P179" i="1"/>
  <c r="CM1" i="6"/>
  <c r="Q76" i="1"/>
  <c r="P76" i="1"/>
  <c r="CY1" i="6"/>
  <c r="Q146" i="1"/>
  <c r="EO17" i="6" s="1"/>
  <c r="P146" i="1"/>
  <c r="DK1" i="6"/>
  <c r="P110" i="1"/>
  <c r="Q110" i="1"/>
  <c r="DW1" i="6"/>
  <c r="Q128" i="1"/>
  <c r="P128" i="1"/>
  <c r="ED1" i="6"/>
  <c r="Q124" i="1"/>
  <c r="P124" i="1"/>
  <c r="FN1" i="6"/>
  <c r="Q177" i="1"/>
  <c r="P177" i="1"/>
  <c r="P145" i="1"/>
  <c r="Q145" i="1"/>
  <c r="Q157" i="1"/>
  <c r="EZ17" i="6" s="1"/>
  <c r="P157" i="1"/>
  <c r="DA1" i="6"/>
  <c r="Q109" i="1"/>
  <c r="P109" i="1"/>
  <c r="Q153" i="1"/>
  <c r="EV17" i="6" s="1"/>
  <c r="P153" i="1"/>
  <c r="CN1" i="6"/>
  <c r="Q90" i="1"/>
  <c r="P90" i="1"/>
  <c r="DM1" i="6"/>
  <c r="Q101" i="1"/>
  <c r="P101" i="1"/>
  <c r="E1" i="6"/>
  <c r="Q6" i="1"/>
  <c r="P6" i="1"/>
  <c r="DN1" i="6"/>
  <c r="Q113" i="1"/>
  <c r="P113" i="1"/>
  <c r="K1" i="6"/>
  <c r="Q19" i="1"/>
  <c r="P19" i="1"/>
  <c r="W1" i="6"/>
  <c r="Q17" i="1"/>
  <c r="P17" i="1"/>
  <c r="AI1" i="6"/>
  <c r="Q36" i="1"/>
  <c r="P36" i="1"/>
  <c r="AU1" i="6"/>
  <c r="Q44" i="1"/>
  <c r="P44" i="1"/>
  <c r="BG1" i="6"/>
  <c r="P65" i="1"/>
  <c r="Q65" i="1"/>
  <c r="BS1" i="6"/>
  <c r="Q83" i="1"/>
  <c r="P83" i="1"/>
  <c r="CE1" i="6"/>
  <c r="P95" i="1"/>
  <c r="Q95" i="1"/>
  <c r="CQ1" i="6"/>
  <c r="Q78" i="1"/>
  <c r="P78" i="1"/>
  <c r="DC1" i="6"/>
  <c r="P107" i="1"/>
  <c r="Q107" i="1"/>
  <c r="DO1" i="6"/>
  <c r="P116" i="1"/>
  <c r="Q116" i="1"/>
  <c r="U1" i="6"/>
  <c r="Q13" i="1"/>
  <c r="P13" i="1"/>
  <c r="Q127" i="1"/>
  <c r="P127" i="1"/>
  <c r="Q167" i="1"/>
  <c r="FJ17" i="6" s="1"/>
  <c r="P167" i="1"/>
  <c r="Q139" i="1"/>
  <c r="P139" i="1"/>
  <c r="BP1" i="6"/>
  <c r="Q67" i="1"/>
  <c r="P67" i="1"/>
  <c r="DB1" i="6"/>
  <c r="Q168" i="1"/>
  <c r="P168" i="1"/>
  <c r="L1" i="6"/>
  <c r="Q14" i="1"/>
  <c r="P14" i="1"/>
  <c r="X1" i="6"/>
  <c r="Q23" i="1"/>
  <c r="P23" i="1"/>
  <c r="AJ1" i="6"/>
  <c r="Q39" i="1"/>
  <c r="P39" i="1"/>
  <c r="BH1" i="6"/>
  <c r="Q60" i="1"/>
  <c r="P60" i="1"/>
  <c r="BT1" i="6"/>
  <c r="P64" i="1"/>
  <c r="Q64" i="1"/>
  <c r="CF1" i="6"/>
  <c r="Q169" i="1"/>
  <c r="FL17" i="6" s="1"/>
  <c r="P169" i="1"/>
  <c r="CR1" i="6"/>
  <c r="Q91" i="1"/>
  <c r="P91" i="1"/>
  <c r="DD1" i="6"/>
  <c r="Q102" i="1"/>
  <c r="P102" i="1"/>
  <c r="DP1" i="6"/>
  <c r="P112" i="1"/>
  <c r="Q112" i="1"/>
  <c r="V1" i="6"/>
  <c r="Q25" i="1"/>
  <c r="P25" i="1"/>
  <c r="Q142" i="1"/>
  <c r="EK17" i="6" s="1"/>
  <c r="P142" i="1"/>
  <c r="FV1" i="6"/>
  <c r="Q160" i="1"/>
  <c r="P160" i="1"/>
  <c r="Q118" i="1"/>
  <c r="P118" i="1"/>
  <c r="P147" i="1"/>
  <c r="Q147" i="1"/>
  <c r="P174" i="1"/>
  <c r="Q174" i="1"/>
  <c r="CD1" i="6"/>
  <c r="P94" i="1"/>
  <c r="Q94" i="1"/>
  <c r="M1" i="6"/>
  <c r="Q31" i="1"/>
  <c r="P31" i="1"/>
  <c r="Y1" i="6"/>
  <c r="P20" i="1"/>
  <c r="Q20" i="1"/>
  <c r="AK1" i="6"/>
  <c r="Q48" i="1"/>
  <c r="P48" i="1"/>
  <c r="AW1" i="6"/>
  <c r="P42" i="1"/>
  <c r="Q42" i="1"/>
  <c r="BI1" i="6"/>
  <c r="Q62" i="1"/>
  <c r="P62" i="1"/>
  <c r="BU1" i="6"/>
  <c r="Q170" i="1"/>
  <c r="P170" i="1"/>
  <c r="CG1" i="6"/>
  <c r="Q72" i="1"/>
  <c r="P72" i="1"/>
  <c r="CS1" i="6"/>
  <c r="P80" i="1"/>
  <c r="Q80" i="1"/>
  <c r="DE1" i="6"/>
  <c r="P103" i="1"/>
  <c r="Q103" i="1"/>
  <c r="DQ1" i="6"/>
  <c r="Q173" i="1"/>
  <c r="P173" i="1"/>
  <c r="EY1" i="6"/>
  <c r="P159" i="1"/>
  <c r="Q159" i="1"/>
  <c r="FB17" i="6" s="1"/>
  <c r="Q175" i="1"/>
  <c r="P175" i="1"/>
  <c r="Q163" i="1"/>
  <c r="FF17" i="6" s="1"/>
  <c r="P163" i="1"/>
  <c r="Q162" i="1"/>
  <c r="P162" i="1"/>
  <c r="Q158" i="1"/>
  <c r="P158" i="1"/>
  <c r="CB1" i="6"/>
  <c r="P73" i="1"/>
  <c r="Q73" i="1"/>
  <c r="BQ1" i="6"/>
  <c r="P75" i="1"/>
  <c r="Q75" i="1"/>
  <c r="Q151" i="1"/>
  <c r="P151" i="1"/>
  <c r="BR1" i="6"/>
  <c r="Q63" i="1"/>
  <c r="P63" i="1"/>
  <c r="P150" i="1"/>
  <c r="Q150" i="1"/>
  <c r="ES17" i="6" s="1"/>
  <c r="B1" i="6"/>
  <c r="Q3" i="1"/>
  <c r="P3" i="1"/>
  <c r="N1" i="6"/>
  <c r="Q11" i="1"/>
  <c r="P11" i="1"/>
  <c r="Z1" i="6"/>
  <c r="Q53" i="1"/>
  <c r="P53" i="1"/>
  <c r="AL1" i="6"/>
  <c r="Q38" i="1"/>
  <c r="P38" i="1"/>
  <c r="AX1" i="6"/>
  <c r="Q40" i="1"/>
  <c r="P40" i="1"/>
  <c r="BJ1" i="6"/>
  <c r="Q56" i="1"/>
  <c r="P56" i="1"/>
  <c r="BV1" i="6"/>
  <c r="Q71" i="1"/>
  <c r="P71" i="1"/>
  <c r="CH1" i="6"/>
  <c r="P98" i="1"/>
  <c r="Q98" i="1"/>
  <c r="CT1" i="6"/>
  <c r="P86" i="1"/>
  <c r="Q86" i="1"/>
  <c r="DF1" i="6"/>
  <c r="Q100" i="1"/>
  <c r="P100" i="1"/>
  <c r="DR1" i="6"/>
  <c r="Q166" i="1"/>
  <c r="FI17" i="6" s="1"/>
  <c r="P166" i="1"/>
  <c r="AS1" i="6"/>
  <c r="Q59" i="1"/>
  <c r="P59" i="1"/>
  <c r="P140" i="1"/>
  <c r="Q140" i="1"/>
  <c r="P161" i="1"/>
  <c r="FD16" i="6" s="1"/>
  <c r="Q161" i="1"/>
  <c r="CZ1" i="6"/>
  <c r="Q106" i="1"/>
  <c r="P106" i="1"/>
  <c r="Q152" i="1"/>
  <c r="P152" i="1"/>
  <c r="J1" i="6"/>
  <c r="P16" i="1"/>
  <c r="Q16" i="1"/>
  <c r="CP1" i="6"/>
  <c r="Q178" i="1"/>
  <c r="FU17" i="6" s="1"/>
  <c r="P178" i="1"/>
  <c r="C1" i="6"/>
  <c r="Q4" i="1"/>
  <c r="P4" i="1"/>
  <c r="O1" i="6"/>
  <c r="Q26" i="1"/>
  <c r="P26" i="1"/>
  <c r="AA1" i="6"/>
  <c r="Q15" i="1"/>
  <c r="P15" i="1"/>
  <c r="AM1" i="6"/>
  <c r="Q37" i="1"/>
  <c r="P37" i="1"/>
  <c r="AY1" i="6"/>
  <c r="Q88" i="1"/>
  <c r="P88" i="1"/>
  <c r="BK1" i="6"/>
  <c r="Q51" i="1"/>
  <c r="P51" i="1"/>
  <c r="BW1" i="6"/>
  <c r="Q66" i="1"/>
  <c r="P66" i="1"/>
  <c r="CI1" i="6"/>
  <c r="Q79" i="1"/>
  <c r="P79" i="1"/>
  <c r="CU1" i="6"/>
  <c r="P96" i="1"/>
  <c r="Q96" i="1"/>
  <c r="DG1" i="6"/>
  <c r="Q92" i="1"/>
  <c r="P92" i="1"/>
  <c r="DS1" i="6"/>
  <c r="Q154" i="1"/>
  <c r="P154" i="1"/>
  <c r="AV1" i="6"/>
  <c r="Q50" i="1"/>
  <c r="P50" i="1"/>
  <c r="Q176" i="1"/>
  <c r="FS17" i="6" s="1"/>
  <c r="P176" i="1"/>
  <c r="Q125" i="1"/>
  <c r="P125" i="1"/>
  <c r="Q136" i="1"/>
  <c r="P136" i="1"/>
  <c r="FL1" i="6"/>
  <c r="Q137" i="1"/>
  <c r="P137" i="1"/>
  <c r="FR1" i="6"/>
  <c r="AR1" i="6"/>
  <c r="P49" i="1"/>
  <c r="Q49" i="1"/>
  <c r="DX1" i="6"/>
  <c r="P122" i="1"/>
  <c r="Q122" i="1"/>
  <c r="I1" i="6"/>
  <c r="Q9" i="1"/>
  <c r="P9" i="1"/>
  <c r="DY1" i="6"/>
  <c r="Q133" i="1"/>
  <c r="EB17" i="6" s="1"/>
  <c r="P133" i="1"/>
  <c r="BF1" i="6"/>
  <c r="Q54" i="1"/>
  <c r="P54" i="1"/>
  <c r="H1" i="6"/>
  <c r="Q10" i="1"/>
  <c r="P10" i="1"/>
  <c r="D1" i="6"/>
  <c r="Q5" i="1"/>
  <c r="P5" i="1"/>
  <c r="P1" i="6"/>
  <c r="Q18" i="1"/>
  <c r="P18" i="1"/>
  <c r="AB1" i="6"/>
  <c r="Q35" i="1"/>
  <c r="P35" i="1"/>
  <c r="AN1" i="6"/>
  <c r="P33" i="1"/>
  <c r="Q33" i="1"/>
  <c r="AZ1" i="6"/>
  <c r="Q41" i="1"/>
  <c r="P41" i="1"/>
  <c r="BL1" i="6"/>
  <c r="P82" i="1"/>
  <c r="Q82" i="1"/>
  <c r="BX1" i="6"/>
  <c r="Q84" i="1"/>
  <c r="P84" i="1"/>
  <c r="CJ1" i="6"/>
  <c r="Q77" i="1"/>
  <c r="P77" i="1"/>
  <c r="CV1" i="6"/>
  <c r="P97" i="1"/>
  <c r="Q97" i="1"/>
  <c r="DH1" i="6"/>
  <c r="Q117" i="1"/>
  <c r="P117" i="1"/>
  <c r="DT1" i="6"/>
  <c r="Q138" i="1"/>
  <c r="P138" i="1"/>
  <c r="BE1" i="6"/>
  <c r="P45" i="1"/>
  <c r="Q45" i="1"/>
  <c r="Q143" i="1"/>
  <c r="P143" i="1"/>
  <c r="P130" i="1"/>
  <c r="Q130" i="1"/>
  <c r="Q141" i="1"/>
  <c r="P141" i="1"/>
  <c r="Q172" i="1"/>
  <c r="P172" i="1"/>
  <c r="FS1" i="6"/>
  <c r="AF1" i="6"/>
  <c r="P27" i="1"/>
  <c r="Q27" i="1"/>
  <c r="P132" i="1"/>
  <c r="Q132" i="1"/>
  <c r="AG1" i="6"/>
  <c r="Q22" i="1"/>
  <c r="P22" i="1"/>
  <c r="P149" i="1"/>
  <c r="Q149" i="1"/>
  <c r="Q156" i="1"/>
  <c r="P156" i="1"/>
  <c r="Q1" i="6"/>
  <c r="Q12" i="1"/>
  <c r="P12" i="1"/>
  <c r="AC1" i="6"/>
  <c r="Q29" i="1"/>
  <c r="P29" i="1"/>
  <c r="AO1" i="6"/>
  <c r="Q46" i="1"/>
  <c r="P46" i="1"/>
  <c r="BA1" i="6"/>
  <c r="P61" i="1"/>
  <c r="Q61" i="1"/>
  <c r="BM1" i="6"/>
  <c r="Q55" i="1"/>
  <c r="P55" i="1"/>
  <c r="BY1" i="6"/>
  <c r="Q68" i="1"/>
  <c r="P68" i="1"/>
  <c r="CK1" i="6"/>
  <c r="P81" i="1"/>
  <c r="Q81" i="1"/>
  <c r="CW1" i="6"/>
  <c r="Q85" i="1"/>
  <c r="P85" i="1"/>
  <c r="DI1" i="6"/>
  <c r="Q99" i="1"/>
  <c r="P99" i="1"/>
  <c r="DU1" i="6"/>
  <c r="Q121" i="1"/>
  <c r="P121" i="1"/>
  <c r="BW8" i="6"/>
  <c r="Q171" i="1"/>
  <c r="P171" i="1"/>
  <c r="FN16" i="6" s="1"/>
  <c r="Q120" i="1"/>
  <c r="P120" i="1"/>
  <c r="Q131" i="1"/>
  <c r="P131" i="1"/>
  <c r="FH1" i="6"/>
  <c r="Q165" i="1"/>
  <c r="P165" i="1"/>
  <c r="P148" i="1"/>
  <c r="Q148" i="1"/>
  <c r="P164" i="1"/>
  <c r="Q164" i="1"/>
  <c r="T1" i="6"/>
  <c r="Q43" i="1"/>
  <c r="P43" i="1"/>
  <c r="DL1" i="6"/>
  <c r="Q111" i="1"/>
  <c r="P111" i="1"/>
  <c r="Q144" i="1"/>
  <c r="P144" i="1"/>
  <c r="CC1" i="6"/>
  <c r="Q74" i="1"/>
  <c r="P74" i="1"/>
  <c r="AH1" i="6"/>
  <c r="P47" i="1"/>
  <c r="Q47" i="1"/>
  <c r="Q155" i="1"/>
  <c r="P155" i="1"/>
  <c r="F1" i="6"/>
  <c r="Q8" i="1"/>
  <c r="P8" i="1"/>
  <c r="R1" i="6"/>
  <c r="Q21" i="1"/>
  <c r="P21" i="1"/>
  <c r="AD1" i="6"/>
  <c r="Q34" i="1"/>
  <c r="P34" i="1"/>
  <c r="AP1" i="6"/>
  <c r="Q52" i="1"/>
  <c r="P52" i="1"/>
  <c r="BB1" i="6"/>
  <c r="Q69" i="1"/>
  <c r="P69" i="1"/>
  <c r="BN1" i="6"/>
  <c r="P108" i="1"/>
  <c r="Q108" i="1"/>
  <c r="BZ1" i="6"/>
  <c r="P89" i="1"/>
  <c r="Q89" i="1"/>
  <c r="CL1" i="6"/>
  <c r="Q70" i="1"/>
  <c r="P70" i="1"/>
  <c r="CX1" i="6"/>
  <c r="Q105" i="1"/>
  <c r="P105" i="1"/>
  <c r="DJ1" i="6"/>
  <c r="Q104" i="1"/>
  <c r="P104" i="1"/>
  <c r="DV1" i="6"/>
  <c r="Q134" i="1"/>
  <c r="P134" i="1"/>
  <c r="Q115" i="1"/>
  <c r="P115" i="1"/>
  <c r="Q135" i="1"/>
  <c r="P135" i="1"/>
  <c r="P126" i="1"/>
  <c r="Q126" i="1"/>
  <c r="Q123" i="1"/>
  <c r="P123" i="1"/>
  <c r="Q114" i="1"/>
  <c r="P114" i="1"/>
  <c r="C117" i="12"/>
  <c r="I117" i="12"/>
  <c r="D117" i="12"/>
  <c r="DL4" i="6" s="1"/>
  <c r="D82" i="12"/>
  <c r="E82" i="12"/>
  <c r="BY5" i="6" s="1"/>
  <c r="B82" i="12"/>
  <c r="F63" i="12"/>
  <c r="J16" i="12"/>
  <c r="I16" i="12"/>
  <c r="O9" i="6" s="1"/>
  <c r="E16" i="12"/>
  <c r="D16" i="12"/>
  <c r="H16" i="12"/>
  <c r="G16" i="12"/>
  <c r="O7" i="6" s="1"/>
  <c r="F16" i="12"/>
  <c r="C16" i="12"/>
  <c r="B16" i="12"/>
  <c r="D46" i="12"/>
  <c r="E75" i="12"/>
  <c r="D75" i="12"/>
  <c r="B75" i="12"/>
  <c r="J82" i="12"/>
  <c r="H45" i="12"/>
  <c r="G45" i="12"/>
  <c r="J45" i="12"/>
  <c r="I45" i="12"/>
  <c r="F45" i="12"/>
  <c r="E45" i="12"/>
  <c r="D45" i="12"/>
  <c r="B76" i="12"/>
  <c r="J76" i="12"/>
  <c r="E52" i="12"/>
  <c r="D52" i="12"/>
  <c r="B52" i="12"/>
  <c r="J46" i="12"/>
  <c r="H46" i="12"/>
  <c r="AS8" i="6" s="1"/>
  <c r="G46" i="12"/>
  <c r="AS7" i="6" s="1"/>
  <c r="N17" i="12"/>
  <c r="J33" i="12"/>
  <c r="I33" i="12"/>
  <c r="F33" i="12"/>
  <c r="H33" i="12"/>
  <c r="G33" i="12"/>
  <c r="E33" i="12"/>
  <c r="D33" i="12"/>
  <c r="C33" i="12"/>
  <c r="I69" i="12"/>
  <c r="H69" i="12"/>
  <c r="F69" i="12"/>
  <c r="E69" i="12"/>
  <c r="B69" i="12"/>
  <c r="G76" i="12"/>
  <c r="I58" i="12"/>
  <c r="H58" i="12"/>
  <c r="J117" i="12"/>
  <c r="J52" i="12"/>
  <c r="E10" i="12"/>
  <c r="I5" i="6" s="1"/>
  <c r="D10" i="12"/>
  <c r="I4" i="6" s="1"/>
  <c r="C10" i="12"/>
  <c r="I3" i="6" s="1"/>
  <c r="B10" i="12"/>
  <c r="I2" i="6" s="1"/>
  <c r="J10" i="12"/>
  <c r="I10" i="6" s="1"/>
  <c r="I10" i="12"/>
  <c r="I9" i="6" s="1"/>
  <c r="H10" i="12"/>
  <c r="I8" i="6" s="1"/>
  <c r="B106" i="12"/>
  <c r="C106" i="12"/>
  <c r="D106" i="12"/>
  <c r="B45" i="12"/>
  <c r="N11" i="12"/>
  <c r="J20" i="12"/>
  <c r="E20" i="12"/>
  <c r="D20" i="12"/>
  <c r="C20" i="12"/>
  <c r="B20" i="12"/>
  <c r="H27" i="12"/>
  <c r="J27" i="12"/>
  <c r="J41" i="12"/>
  <c r="AN10" i="6" s="1"/>
  <c r="I41" i="12"/>
  <c r="AJ9" i="6" s="1"/>
  <c r="H41" i="12"/>
  <c r="G41" i="12"/>
  <c r="F41" i="12"/>
  <c r="E41" i="12"/>
  <c r="D41" i="12"/>
  <c r="AN4" i="6" s="1"/>
  <c r="J99" i="12"/>
  <c r="H99" i="12"/>
  <c r="C113" i="12"/>
  <c r="B113" i="12"/>
  <c r="I113" i="12"/>
  <c r="H113" i="12"/>
  <c r="G113" i="12"/>
  <c r="J113" i="12"/>
  <c r="F113" i="12"/>
  <c r="D113" i="12"/>
  <c r="E113" i="12"/>
  <c r="H57" i="12"/>
  <c r="G57" i="12"/>
  <c r="J57" i="12"/>
  <c r="F57" i="12"/>
  <c r="E57" i="12"/>
  <c r="D57" i="12"/>
  <c r="F46" i="12"/>
  <c r="C57" i="12"/>
  <c r="BL3" i="6" s="1"/>
  <c r="N5" i="12"/>
  <c r="H22" i="12"/>
  <c r="G22" i="12"/>
  <c r="E22" i="12"/>
  <c r="D22" i="12"/>
  <c r="I130" i="12"/>
  <c r="E130" i="12"/>
  <c r="F58" i="12"/>
  <c r="C28" i="12"/>
  <c r="AA3" i="6" s="1"/>
  <c r="D28" i="12"/>
  <c r="AA4" i="6" s="1"/>
  <c r="J15" i="12"/>
  <c r="C15" i="12"/>
  <c r="D63" i="12"/>
  <c r="B63" i="12"/>
  <c r="J77" i="12"/>
  <c r="I77" i="12"/>
  <c r="E77" i="12"/>
  <c r="H77" i="12"/>
  <c r="G77" i="12"/>
  <c r="F77" i="12"/>
  <c r="D77" i="12"/>
  <c r="C77" i="12"/>
  <c r="B77" i="12"/>
  <c r="BX2" i="6" s="1"/>
  <c r="I20" i="12"/>
  <c r="E46" i="12"/>
  <c r="F4" i="12"/>
  <c r="C6" i="6" s="1"/>
  <c r="E4" i="12"/>
  <c r="C5" i="6" s="1"/>
  <c r="D4" i="12"/>
  <c r="C4" i="6" s="1"/>
  <c r="C4" i="12"/>
  <c r="C3" i="6" s="1"/>
  <c r="B4" i="12"/>
  <c r="C2" i="6" s="1"/>
  <c r="J4" i="12"/>
  <c r="C10" i="6" s="1"/>
  <c r="I4" i="12"/>
  <c r="C9" i="6" s="1"/>
  <c r="I93" i="12"/>
  <c r="D93" i="12"/>
  <c r="C93" i="12"/>
  <c r="J29" i="12"/>
  <c r="AA10" i="6" s="1"/>
  <c r="G29" i="12"/>
  <c r="F29" i="12"/>
  <c r="I29" i="12"/>
  <c r="AA9" i="6" s="1"/>
  <c r="H29" i="12"/>
  <c r="E29" i="12"/>
  <c r="D29" i="12"/>
  <c r="C29" i="12"/>
  <c r="B65" i="12"/>
  <c r="BL2" i="6" s="1"/>
  <c r="I65" i="12"/>
  <c r="H65" i="12"/>
  <c r="BL8" i="6" s="1"/>
  <c r="J65" i="12"/>
  <c r="BL10" i="6" s="1"/>
  <c r="G65" i="12"/>
  <c r="F65" i="12"/>
  <c r="E65" i="12"/>
  <c r="J87" i="12"/>
  <c r="C87" i="12"/>
  <c r="B87" i="12"/>
  <c r="H123" i="12"/>
  <c r="DS8" i="6" s="1"/>
  <c r="I123" i="12"/>
  <c r="F10" i="12"/>
  <c r="I6" i="6" s="1"/>
  <c r="B22" i="12"/>
  <c r="G58" i="12"/>
  <c r="J24" i="12"/>
  <c r="I36" i="12"/>
  <c r="AI9" i="6" s="1"/>
  <c r="G48" i="12"/>
  <c r="I60" i="12"/>
  <c r="G66" i="12"/>
  <c r="G72" i="12"/>
  <c r="D78" i="12"/>
  <c r="BY4" i="6" s="1"/>
  <c r="F84" i="12"/>
  <c r="B90" i="12"/>
  <c r="J96" i="12"/>
  <c r="B102" i="12"/>
  <c r="I108" i="12"/>
  <c r="DC9" i="6" s="1"/>
  <c r="B114" i="12"/>
  <c r="I120" i="12"/>
  <c r="D126" i="12"/>
  <c r="B8" i="12"/>
  <c r="J25" i="12"/>
  <c r="F30" i="12"/>
  <c r="I31" i="12"/>
  <c r="G42" i="12"/>
  <c r="J43" i="12"/>
  <c r="G54" i="12"/>
  <c r="J55" i="12"/>
  <c r="BB10" i="6" s="1"/>
  <c r="B61" i="12"/>
  <c r="B64" i="12"/>
  <c r="C67" i="12"/>
  <c r="D70" i="12"/>
  <c r="J73" i="12"/>
  <c r="F78" i="12"/>
  <c r="B91" i="12"/>
  <c r="E94" i="12"/>
  <c r="J93" i="12"/>
  <c r="EF1" i="6"/>
  <c r="FP1" i="6"/>
  <c r="G102" i="12"/>
  <c r="C102" i="12"/>
  <c r="CW3" i="6" s="1"/>
  <c r="G114" i="12"/>
  <c r="F114" i="12"/>
  <c r="D114" i="12"/>
  <c r="I126" i="12"/>
  <c r="H126" i="12"/>
  <c r="F126" i="12"/>
  <c r="E126" i="12"/>
  <c r="G30" i="12"/>
  <c r="J31" i="12"/>
  <c r="H42" i="12"/>
  <c r="B49" i="12"/>
  <c r="AN2" i="6" s="1"/>
  <c r="H54" i="12"/>
  <c r="C61" i="12"/>
  <c r="D67" i="12"/>
  <c r="E70" i="12"/>
  <c r="H78" i="12"/>
  <c r="C91" i="12"/>
  <c r="D102" i="12"/>
  <c r="B129" i="12"/>
  <c r="F12" i="12"/>
  <c r="G73" i="12"/>
  <c r="G85" i="12"/>
  <c r="F97" i="12"/>
  <c r="G109" i="12"/>
  <c r="DD7" i="6" s="1"/>
  <c r="H121" i="12"/>
  <c r="D8" i="12"/>
  <c r="F22" i="12"/>
  <c r="B28" i="12"/>
  <c r="H30" i="12"/>
  <c r="H34" i="12"/>
  <c r="B37" i="12"/>
  <c r="AJ2" i="6" s="1"/>
  <c r="C40" i="12"/>
  <c r="AN3" i="6" s="1"/>
  <c r="I42" i="12"/>
  <c r="I46" i="12"/>
  <c r="AS9" i="6" s="1"/>
  <c r="C49" i="12"/>
  <c r="C52" i="12"/>
  <c r="I54" i="12"/>
  <c r="J58" i="12"/>
  <c r="D61" i="12"/>
  <c r="BA4" i="6" s="1"/>
  <c r="D64" i="12"/>
  <c r="E67" i="12"/>
  <c r="F70" i="12"/>
  <c r="C82" i="12"/>
  <c r="B88" i="12"/>
  <c r="D91" i="12"/>
  <c r="G94" i="12"/>
  <c r="H100" i="12"/>
  <c r="F102" i="12"/>
  <c r="C129" i="12"/>
  <c r="F39" i="12"/>
  <c r="D69" i="12"/>
  <c r="C132" i="12"/>
  <c r="N132" i="12"/>
  <c r="EG1" i="6"/>
  <c r="I30" i="12"/>
  <c r="F91" i="12"/>
  <c r="F103" i="12"/>
  <c r="N147" i="12"/>
  <c r="I26" i="12"/>
  <c r="C38" i="12"/>
  <c r="F50" i="12"/>
  <c r="C62" i="12"/>
  <c r="BI3" i="6" s="1"/>
  <c r="I74" i="12"/>
  <c r="G86" i="12"/>
  <c r="E98" i="12"/>
  <c r="G110" i="12"/>
  <c r="E122" i="12"/>
  <c r="F129" i="12"/>
  <c r="E129" i="12"/>
  <c r="G8" i="12"/>
  <c r="F20" i="12"/>
  <c r="I22" i="12"/>
  <c r="U9" i="6" s="1"/>
  <c r="C25" i="12"/>
  <c r="E28" i="12"/>
  <c r="B31" i="12"/>
  <c r="E37" i="12"/>
  <c r="AJ5" i="6" s="1"/>
  <c r="F40" i="12"/>
  <c r="C43" i="12"/>
  <c r="F49" i="12"/>
  <c r="F52" i="12"/>
  <c r="C55" i="12"/>
  <c r="CI3" i="6" s="1"/>
  <c r="G61" i="12"/>
  <c r="G64" i="12"/>
  <c r="H67" i="12"/>
  <c r="I70" i="12"/>
  <c r="B73" i="12"/>
  <c r="C76" i="12"/>
  <c r="D79" i="12"/>
  <c r="F82" i="12"/>
  <c r="E88" i="12"/>
  <c r="G91" i="12"/>
  <c r="J94" i="12"/>
  <c r="H97" i="12"/>
  <c r="N75" i="12"/>
  <c r="J75" i="12" s="1"/>
  <c r="N105" i="12"/>
  <c r="J105" i="12" s="1"/>
  <c r="B115" i="12"/>
  <c r="H115" i="12"/>
  <c r="DJ8" i="6" s="1"/>
  <c r="G115" i="12"/>
  <c r="F115" i="12"/>
  <c r="J127" i="12"/>
  <c r="G127" i="12"/>
  <c r="F127" i="12"/>
  <c r="E127" i="12"/>
  <c r="F67" i="12"/>
  <c r="B79" i="12"/>
  <c r="B25" i="12"/>
  <c r="D37" i="12"/>
  <c r="E49" i="12"/>
  <c r="B55" i="12"/>
  <c r="G67" i="12"/>
  <c r="C79" i="12"/>
  <c r="FA1" i="6"/>
  <c r="H8" i="12"/>
  <c r="G20" i="12"/>
  <c r="D25" i="12"/>
  <c r="F28" i="12"/>
  <c r="C31" i="12"/>
  <c r="F37" i="12"/>
  <c r="AJ6" i="6" s="1"/>
  <c r="G40" i="12"/>
  <c r="D43" i="12"/>
  <c r="AP4" i="6" s="1"/>
  <c r="G49" i="12"/>
  <c r="G52" i="12"/>
  <c r="D55" i="12"/>
  <c r="BB4" i="6" s="1"/>
  <c r="B58" i="12"/>
  <c r="H61" i="12"/>
  <c r="H64" i="12"/>
  <c r="C66" i="12"/>
  <c r="I67" i="12"/>
  <c r="C73" i="12"/>
  <c r="D76" i="12"/>
  <c r="E79" i="12"/>
  <c r="G82" i="12"/>
  <c r="F88" i="12"/>
  <c r="H91" i="12"/>
  <c r="J97" i="12"/>
  <c r="E115" i="12"/>
  <c r="C127" i="12"/>
  <c r="EC1" i="6"/>
  <c r="D103" i="12"/>
  <c r="C103" i="12"/>
  <c r="B103" i="12"/>
  <c r="J103" i="12"/>
  <c r="I103" i="12"/>
  <c r="H103" i="12"/>
  <c r="J42" i="12"/>
  <c r="D49" i="12"/>
  <c r="J54" i="12"/>
  <c r="BA10" i="6" s="1"/>
  <c r="E61" i="12"/>
  <c r="BA5" i="6" s="1"/>
  <c r="E103" i="12"/>
  <c r="B43" i="12"/>
  <c r="F61" i="12"/>
  <c r="C115" i="12"/>
  <c r="E111" i="12"/>
  <c r="I8" i="12"/>
  <c r="H20" i="12"/>
  <c r="E25" i="12"/>
  <c r="G28" i="12"/>
  <c r="AA7" i="6" s="1"/>
  <c r="D31" i="12"/>
  <c r="G37" i="12"/>
  <c r="H40" i="12"/>
  <c r="B42" i="12"/>
  <c r="E43" i="12"/>
  <c r="AP5" i="6" s="1"/>
  <c r="B46" i="12"/>
  <c r="H49" i="12"/>
  <c r="H52" i="12"/>
  <c r="AY8" i="6" s="1"/>
  <c r="B54" i="12"/>
  <c r="E55" i="12"/>
  <c r="C58" i="12"/>
  <c r="I61" i="12"/>
  <c r="I64" i="12"/>
  <c r="E66" i="12"/>
  <c r="D73" i="12"/>
  <c r="E76" i="12"/>
  <c r="F79" i="12"/>
  <c r="H82" i="12"/>
  <c r="G88" i="12"/>
  <c r="I91" i="12"/>
  <c r="B112" i="12"/>
  <c r="I115" i="12"/>
  <c r="D127" i="12"/>
  <c r="EN1" i="6"/>
  <c r="I109" i="12"/>
  <c r="H109" i="12"/>
  <c r="E109" i="12"/>
  <c r="J121" i="12"/>
  <c r="I121" i="12"/>
  <c r="F121" i="12"/>
  <c r="C37" i="12"/>
  <c r="AJ3" i="6" s="1"/>
  <c r="J30" i="12"/>
  <c r="D88" i="12"/>
  <c r="G97" i="12"/>
  <c r="B126" i="12"/>
  <c r="EM1" i="6"/>
  <c r="F25" i="12"/>
  <c r="H28" i="12"/>
  <c r="B30" i="12"/>
  <c r="E31" i="12"/>
  <c r="B34" i="12"/>
  <c r="H37" i="12"/>
  <c r="AJ8" i="6" s="1"/>
  <c r="I40" i="12"/>
  <c r="C42" i="12"/>
  <c r="F43" i="12"/>
  <c r="C46" i="12"/>
  <c r="AS3" i="6" s="1"/>
  <c r="I49" i="12"/>
  <c r="I52" i="12"/>
  <c r="C54" i="12"/>
  <c r="F55" i="12"/>
  <c r="BB6" i="6" s="1"/>
  <c r="D58" i="12"/>
  <c r="F66" i="12"/>
  <c r="E73" i="12"/>
  <c r="F76" i="12"/>
  <c r="G79" i="12"/>
  <c r="I82" i="12"/>
  <c r="BW9" i="6" s="1"/>
  <c r="C85" i="12"/>
  <c r="H88" i="12"/>
  <c r="CI8" i="6" s="1"/>
  <c r="C90" i="12"/>
  <c r="CK3" i="6" s="1"/>
  <c r="J91" i="12"/>
  <c r="B100" i="12"/>
  <c r="J115" i="12"/>
  <c r="H127" i="12"/>
  <c r="C114" i="12"/>
  <c r="J106" i="12"/>
  <c r="G106" i="12"/>
  <c r="F106" i="12"/>
  <c r="J112" i="12"/>
  <c r="I112" i="12"/>
  <c r="F112" i="12"/>
  <c r="E112" i="12"/>
  <c r="D112" i="12"/>
  <c r="G118" i="12"/>
  <c r="CU7" i="6" s="1"/>
  <c r="F118" i="12"/>
  <c r="CU6" i="6" s="1"/>
  <c r="D118" i="12"/>
  <c r="C118" i="12"/>
  <c r="J124" i="12"/>
  <c r="I124" i="12"/>
  <c r="F124" i="12"/>
  <c r="E124" i="12"/>
  <c r="D124" i="12"/>
  <c r="G112" i="12"/>
  <c r="C124" i="12"/>
  <c r="I127" i="12"/>
  <c r="I57" i="12"/>
  <c r="FJ1" i="6"/>
  <c r="EB1" i="6"/>
  <c r="FG1" i="6"/>
  <c r="E153" i="12"/>
  <c r="I153" i="12"/>
  <c r="EV9" i="6" s="1"/>
  <c r="D153" i="12"/>
  <c r="C153" i="12"/>
  <c r="J153" i="12"/>
  <c r="H153" i="12"/>
  <c r="B153" i="12"/>
  <c r="EV2" i="6" s="1"/>
  <c r="FB1" i="6"/>
  <c r="FI1" i="6"/>
  <c r="FU1" i="6"/>
  <c r="EI1" i="6"/>
  <c r="F153" i="12"/>
  <c r="EJ1" i="6"/>
  <c r="N135" i="12"/>
  <c r="G135" i="12"/>
  <c r="EW1" i="6"/>
  <c r="ES1" i="6"/>
  <c r="EP1" i="6"/>
  <c r="F133" i="12"/>
  <c r="E141" i="12"/>
  <c r="J141" i="12"/>
  <c r="D141" i="12"/>
  <c r="I141" i="12"/>
  <c r="EJ9" i="6" s="1"/>
  <c r="H141" i="12"/>
  <c r="FM1" i="6"/>
  <c r="J174" i="12"/>
  <c r="N174" i="12"/>
  <c r="I174" i="12" s="1"/>
  <c r="G133" i="12"/>
  <c r="H133" i="12"/>
  <c r="B133" i="12"/>
  <c r="EK1" i="6"/>
  <c r="C150" i="12"/>
  <c r="I150" i="12"/>
  <c r="EH1" i="6"/>
  <c r="D166" i="12"/>
  <c r="EQ1" i="6"/>
  <c r="ET1" i="6"/>
  <c r="FF1" i="6"/>
  <c r="ER1" i="6"/>
  <c r="FT1" i="6"/>
  <c r="EL1" i="6"/>
  <c r="FC1" i="6"/>
  <c r="F171" i="12"/>
  <c r="I171" i="12"/>
  <c r="H171" i="12"/>
  <c r="C171" i="12"/>
  <c r="DZ1" i="6"/>
  <c r="EE1" i="6"/>
  <c r="EV1" i="6"/>
  <c r="H157" i="12"/>
  <c r="N136" i="12"/>
  <c r="H136" i="12"/>
  <c r="N148" i="12"/>
  <c r="N157" i="12"/>
  <c r="G157" i="12" s="1"/>
  <c r="C177" i="12"/>
  <c r="FK1" i="6"/>
  <c r="N154" i="12"/>
  <c r="B159" i="12"/>
  <c r="N178" i="12"/>
  <c r="EU1" i="6"/>
  <c r="D159" i="12"/>
  <c r="EA1" i="6"/>
  <c r="FE1" i="6"/>
  <c r="N138" i="12"/>
  <c r="F141" i="12"/>
  <c r="C144" i="12"/>
  <c r="B144" i="12"/>
  <c r="EX1" i="6"/>
  <c r="J171" i="12"/>
  <c r="FQ1" i="6"/>
  <c r="EO1" i="6"/>
  <c r="N156" i="12"/>
  <c r="E159" i="12"/>
  <c r="C159" i="12"/>
  <c r="FO1" i="6"/>
  <c r="FD1" i="6"/>
  <c r="H139" i="12"/>
  <c r="G139" i="12"/>
  <c r="EZ1" i="6"/>
  <c r="N165" i="12"/>
  <c r="F165" i="12" s="1"/>
  <c r="D162" i="12"/>
  <c r="D171" i="12"/>
  <c r="J168" i="12"/>
  <c r="H160" i="12"/>
  <c r="E171" i="12"/>
  <c r="J144" i="12"/>
  <c r="J151" i="12"/>
  <c r="D151" i="12"/>
  <c r="B163" i="12"/>
  <c r="G163" i="12"/>
  <c r="H163" i="12"/>
  <c r="H156" i="12"/>
  <c r="G156" i="12"/>
  <c r="F156" i="12"/>
  <c r="E156" i="12"/>
  <c r="B130" i="12"/>
  <c r="N140" i="12"/>
  <c r="B142" i="12"/>
  <c r="N143" i="12"/>
  <c r="N151" i="12"/>
  <c r="F151" i="12" s="1"/>
  <c r="J156" i="12"/>
  <c r="N164" i="12"/>
  <c r="B166" i="12"/>
  <c r="N167" i="12"/>
  <c r="E174" i="12"/>
  <c r="F130" i="12"/>
  <c r="EJ2" i="6"/>
  <c r="D148" i="12"/>
  <c r="F177" i="12"/>
  <c r="E177" i="12"/>
  <c r="D177" i="12"/>
  <c r="B177" i="12"/>
  <c r="J177" i="12"/>
  <c r="I177" i="12"/>
  <c r="G177" i="12"/>
  <c r="H130" i="12"/>
  <c r="N131" i="12"/>
  <c r="N134" i="12"/>
  <c r="B136" i="12"/>
  <c r="N137" i="12"/>
  <c r="J150" i="12"/>
  <c r="N158" i="12"/>
  <c r="B160" i="12"/>
  <c r="N161" i="12"/>
  <c r="C168" i="12"/>
  <c r="F136" i="12"/>
  <c r="D144" i="12"/>
  <c r="H150" i="12"/>
  <c r="G150" i="12"/>
  <c r="F150" i="12"/>
  <c r="E150" i="12"/>
  <c r="B157" i="12"/>
  <c r="F160" i="12"/>
  <c r="D168" i="12"/>
  <c r="J139" i="12"/>
  <c r="I139" i="12"/>
  <c r="F139" i="12"/>
  <c r="E139" i="12"/>
  <c r="D139" i="12"/>
  <c r="C139" i="12"/>
  <c r="D142" i="12"/>
  <c r="C142" i="12"/>
  <c r="J142" i="12"/>
  <c r="I142" i="12"/>
  <c r="E142" i="12"/>
  <c r="J163" i="12"/>
  <c r="I163" i="12"/>
  <c r="FF9" i="6" s="1"/>
  <c r="F163" i="12"/>
  <c r="E163" i="12"/>
  <c r="D163" i="12"/>
  <c r="C163" i="12"/>
  <c r="J166" i="12"/>
  <c r="I166" i="12"/>
  <c r="E166" i="12"/>
  <c r="J175" i="12"/>
  <c r="I175" i="12"/>
  <c r="H175" i="12"/>
  <c r="F175" i="12"/>
  <c r="E175" i="12"/>
  <c r="D175" i="12"/>
  <c r="C175" i="12"/>
  <c r="B175" i="12"/>
  <c r="C138" i="12"/>
  <c r="N152" i="12"/>
  <c r="B154" i="12"/>
  <c r="N155" i="12"/>
  <c r="C162" i="12"/>
  <c r="J133" i="12"/>
  <c r="I133" i="12"/>
  <c r="E133" i="12"/>
  <c r="D133" i="12"/>
  <c r="C133" i="12"/>
  <c r="EB3" i="6" s="1"/>
  <c r="H144" i="12"/>
  <c r="G144" i="12"/>
  <c r="F144" i="12"/>
  <c r="E144" i="12"/>
  <c r="H168" i="12"/>
  <c r="G168" i="12"/>
  <c r="F168" i="12"/>
  <c r="E168" i="12"/>
  <c r="D130" i="12"/>
  <c r="D136" i="12"/>
  <c r="C136" i="12"/>
  <c r="J136" i="12"/>
  <c r="I136" i="12"/>
  <c r="E136" i="12"/>
  <c r="B156" i="12"/>
  <c r="J157" i="12"/>
  <c r="I157" i="12"/>
  <c r="F157" i="12"/>
  <c r="E157" i="12"/>
  <c r="D157" i="12"/>
  <c r="C157" i="12"/>
  <c r="D160" i="12"/>
  <c r="C160" i="12"/>
  <c r="J160" i="12"/>
  <c r="I160" i="12"/>
  <c r="E160" i="12"/>
  <c r="D172" i="12"/>
  <c r="C172" i="12"/>
  <c r="J172" i="12"/>
  <c r="I172" i="12"/>
  <c r="H172" i="12"/>
  <c r="E172" i="12"/>
  <c r="N146" i="12"/>
  <c r="B148" i="12"/>
  <c r="N149" i="12"/>
  <c r="C156" i="12"/>
  <c r="N170" i="12"/>
  <c r="B172" i="12"/>
  <c r="H138" i="12"/>
  <c r="G138" i="12"/>
  <c r="F138" i="12"/>
  <c r="E138" i="12"/>
  <c r="F148" i="12"/>
  <c r="D156" i="12"/>
  <c r="H162" i="12"/>
  <c r="G162" i="12"/>
  <c r="F162" i="12"/>
  <c r="E162" i="12"/>
  <c r="F172" i="12"/>
  <c r="E132" i="12"/>
  <c r="D154" i="12"/>
  <c r="C154" i="12"/>
  <c r="J154" i="12"/>
  <c r="I154" i="12"/>
  <c r="E154" i="12"/>
  <c r="I156" i="12"/>
  <c r="G172" i="12"/>
  <c r="G141" i="12"/>
  <c r="G153" i="12"/>
  <c r="G159" i="12"/>
  <c r="G165" i="12"/>
  <c r="G171" i="12"/>
  <c r="E178" i="12"/>
  <c r="G178" i="12"/>
  <c r="H178" i="12"/>
  <c r="I178" i="12"/>
  <c r="J178" i="12"/>
  <c r="B178" i="12"/>
  <c r="C178" i="12"/>
  <c r="J66" i="12"/>
  <c r="G69" i="12"/>
  <c r="H72" i="12"/>
  <c r="G78" i="12"/>
  <c r="J85" i="12"/>
  <c r="E90" i="12"/>
  <c r="B93" i="12"/>
  <c r="I97" i="12"/>
  <c r="E102" i="12"/>
  <c r="B105" i="12"/>
  <c r="E106" i="12"/>
  <c r="J109" i="12"/>
  <c r="E114" i="12"/>
  <c r="B117" i="12"/>
  <c r="E118" i="12"/>
  <c r="CU5" i="6" s="1"/>
  <c r="G126" i="12"/>
  <c r="D129" i="12"/>
  <c r="G130" i="12"/>
  <c r="J84" i="12"/>
  <c r="E84" i="12"/>
  <c r="J69" i="12"/>
  <c r="J78" i="12"/>
  <c r="H90" i="12"/>
  <c r="E93" i="12"/>
  <c r="C96" i="12"/>
  <c r="H102" i="12"/>
  <c r="H106" i="12"/>
  <c r="B108" i="12"/>
  <c r="H114" i="12"/>
  <c r="E117" i="12"/>
  <c r="H118" i="12"/>
  <c r="B121" i="12"/>
  <c r="J126" i="12"/>
  <c r="G129" i="12"/>
  <c r="J130" i="12"/>
  <c r="C72" i="12"/>
  <c r="J12" i="12"/>
  <c r="B66" i="12"/>
  <c r="B85" i="12"/>
  <c r="I90" i="12"/>
  <c r="F93" i="12"/>
  <c r="D96" i="12"/>
  <c r="I102" i="12"/>
  <c r="F105" i="12"/>
  <c r="I106" i="12"/>
  <c r="B109" i="12"/>
  <c r="I114" i="12"/>
  <c r="F117" i="12"/>
  <c r="I118" i="12"/>
  <c r="C121" i="12"/>
  <c r="H129" i="12"/>
  <c r="C12" i="12"/>
  <c r="J90" i="12"/>
  <c r="G93" i="12"/>
  <c r="B97" i="12"/>
  <c r="J102" i="12"/>
  <c r="G105" i="12"/>
  <c r="C109" i="12"/>
  <c r="J114" i="12"/>
  <c r="G117" i="12"/>
  <c r="DL7" i="6" s="1"/>
  <c r="J118" i="12"/>
  <c r="D121" i="12"/>
  <c r="I129" i="12"/>
  <c r="E60" i="12"/>
  <c r="D66" i="12"/>
  <c r="D85" i="12"/>
  <c r="H93" i="12"/>
  <c r="C97" i="12"/>
  <c r="H105" i="12"/>
  <c r="D109" i="12"/>
  <c r="H117" i="12"/>
  <c r="E121" i="12"/>
  <c r="DP5" i="6" s="1"/>
  <c r="I48" i="12"/>
  <c r="C24" i="12"/>
  <c r="W3" i="6" s="1"/>
  <c r="G60" i="12"/>
  <c r="BG7" i="6" s="1"/>
  <c r="C69" i="12"/>
  <c r="C78" i="12"/>
  <c r="F85" i="12"/>
  <c r="E97" i="12"/>
  <c r="CR5" i="6" s="1"/>
  <c r="F109" i="12"/>
  <c r="G121" i="12"/>
  <c r="C126" i="12"/>
  <c r="C130" i="12"/>
  <c r="D24" i="12"/>
  <c r="J62" i="12"/>
  <c r="BI10" i="6" s="1"/>
  <c r="C110" i="12"/>
  <c r="G120" i="12"/>
  <c r="E38" i="12"/>
  <c r="E26" i="12"/>
  <c r="J122" i="12"/>
  <c r="G38" i="12"/>
  <c r="D123" i="12"/>
  <c r="C50" i="12"/>
  <c r="AW3" i="6" s="1"/>
  <c r="E50" i="12"/>
  <c r="AW5" i="6" s="1"/>
  <c r="F123" i="12"/>
  <c r="D62" i="12"/>
  <c r="BI4" i="6" s="1"/>
  <c r="B12" i="12"/>
  <c r="H14" i="12"/>
  <c r="F26" i="12"/>
  <c r="I27" i="12"/>
  <c r="J36" i="12"/>
  <c r="AI10" i="6" s="1"/>
  <c r="D38" i="12"/>
  <c r="G39" i="12"/>
  <c r="AL7" i="6" s="1"/>
  <c r="H48" i="12"/>
  <c r="B50" i="12"/>
  <c r="F60" i="12"/>
  <c r="C63" i="12"/>
  <c r="K67" i="12"/>
  <c r="D72" i="12"/>
  <c r="B84" i="12"/>
  <c r="H86" i="12"/>
  <c r="I99" i="12"/>
  <c r="CT9" i="6" s="1"/>
  <c r="J108" i="12"/>
  <c r="DC10" i="6" s="1"/>
  <c r="D110" i="12"/>
  <c r="H120" i="12"/>
  <c r="B122" i="12"/>
  <c r="E123" i="12"/>
  <c r="I86" i="12"/>
  <c r="E110" i="12"/>
  <c r="C122" i="12"/>
  <c r="D12" i="12"/>
  <c r="J14" i="12"/>
  <c r="B24" i="12"/>
  <c r="W2" i="6" s="1"/>
  <c r="H26" i="12"/>
  <c r="F38" i="12"/>
  <c r="AK6" i="6" s="1"/>
  <c r="I39" i="12"/>
  <c r="AL9" i="6" s="1"/>
  <c r="J48" i="12"/>
  <c r="D50" i="12"/>
  <c r="H60" i="12"/>
  <c r="B62" i="12"/>
  <c r="BI2" i="6" s="1"/>
  <c r="E63" i="12"/>
  <c r="F72" i="12"/>
  <c r="C75" i="12"/>
  <c r="D84" i="12"/>
  <c r="J86" i="12"/>
  <c r="B96" i="12"/>
  <c r="F110" i="12"/>
  <c r="J120" i="12"/>
  <c r="D122" i="12"/>
  <c r="G123" i="12"/>
  <c r="F122" i="12"/>
  <c r="G12" i="12"/>
  <c r="D15" i="12"/>
  <c r="E24" i="12"/>
  <c r="B27" i="12"/>
  <c r="C36" i="12"/>
  <c r="AI3" i="6" s="1"/>
  <c r="I38" i="12"/>
  <c r="G50" i="12"/>
  <c r="E62" i="12"/>
  <c r="BI5" i="6" s="1"/>
  <c r="H63" i="12"/>
  <c r="I72" i="12"/>
  <c r="C74" i="12"/>
  <c r="F75" i="12"/>
  <c r="G84" i="12"/>
  <c r="D87" i="12"/>
  <c r="E96" i="12"/>
  <c r="B99" i="12"/>
  <c r="C108" i="12"/>
  <c r="I110" i="12"/>
  <c r="G122" i="12"/>
  <c r="J123" i="12"/>
  <c r="H12" i="12"/>
  <c r="B14" i="12"/>
  <c r="E15" i="12"/>
  <c r="F24" i="12"/>
  <c r="C27" i="12"/>
  <c r="D36" i="12"/>
  <c r="AI4" i="6" s="1"/>
  <c r="J38" i="12"/>
  <c r="B48" i="12"/>
  <c r="H50" i="12"/>
  <c r="AW8" i="6" s="1"/>
  <c r="F62" i="12"/>
  <c r="BI6" i="6" s="1"/>
  <c r="I63" i="12"/>
  <c r="J72" i="12"/>
  <c r="D74" i="12"/>
  <c r="G75" i="12"/>
  <c r="H84" i="12"/>
  <c r="CE8" i="6" s="1"/>
  <c r="B86" i="12"/>
  <c r="E87" i="12"/>
  <c r="F96" i="12"/>
  <c r="C99" i="12"/>
  <c r="CT3" i="6" s="1"/>
  <c r="D108" i="12"/>
  <c r="DC4" i="6" s="1"/>
  <c r="J110" i="12"/>
  <c r="B120" i="12"/>
  <c r="H122" i="12"/>
  <c r="H38" i="12"/>
  <c r="I12" i="12"/>
  <c r="C14" i="12"/>
  <c r="F15" i="12"/>
  <c r="G24" i="12"/>
  <c r="D27" i="12"/>
  <c r="E36" i="12"/>
  <c r="AI5" i="6" s="1"/>
  <c r="B39" i="12"/>
  <c r="AL2" i="6" s="1"/>
  <c r="C48" i="12"/>
  <c r="I50" i="12"/>
  <c r="G62" i="12"/>
  <c r="BI7" i="6" s="1"/>
  <c r="J63" i="12"/>
  <c r="H75" i="12"/>
  <c r="I84" i="12"/>
  <c r="C86" i="12"/>
  <c r="F87" i="12"/>
  <c r="G96" i="12"/>
  <c r="D99" i="12"/>
  <c r="E108" i="12"/>
  <c r="DC5" i="6" s="1"/>
  <c r="B111" i="12"/>
  <c r="C120" i="12"/>
  <c r="I122" i="12"/>
  <c r="J60" i="12"/>
  <c r="K9" i="12"/>
  <c r="D14" i="12"/>
  <c r="G15" i="12"/>
  <c r="H24" i="12"/>
  <c r="E27" i="12"/>
  <c r="F36" i="12"/>
  <c r="AI6" i="6" s="1"/>
  <c r="C39" i="12"/>
  <c r="AL3" i="6" s="1"/>
  <c r="D48" i="12"/>
  <c r="J50" i="12"/>
  <c r="AW10" i="6" s="1"/>
  <c r="B60" i="12"/>
  <c r="H62" i="12"/>
  <c r="BI8" i="6" s="1"/>
  <c r="F74" i="12"/>
  <c r="I75" i="12"/>
  <c r="BV9" i="6" s="1"/>
  <c r="D86" i="12"/>
  <c r="G87" i="12"/>
  <c r="H96" i="12"/>
  <c r="E99" i="12"/>
  <c r="F108" i="12"/>
  <c r="DC6" i="6" s="1"/>
  <c r="D120" i="12"/>
  <c r="B74" i="12"/>
  <c r="E14" i="12"/>
  <c r="H15" i="12"/>
  <c r="I24" i="12"/>
  <c r="W9" i="6" s="1"/>
  <c r="F27" i="12"/>
  <c r="G36" i="12"/>
  <c r="AI7" i="6" s="1"/>
  <c r="D39" i="12"/>
  <c r="AL4" i="6" s="1"/>
  <c r="E48" i="12"/>
  <c r="C60" i="12"/>
  <c r="I62" i="12"/>
  <c r="BI9" i="6" s="1"/>
  <c r="G74" i="12"/>
  <c r="E86" i="12"/>
  <c r="H87" i="12"/>
  <c r="I96" i="12"/>
  <c r="F99" i="12"/>
  <c r="G108" i="12"/>
  <c r="DC7" i="6" s="1"/>
  <c r="E120" i="12"/>
  <c r="B123" i="12"/>
  <c r="H110" i="12"/>
  <c r="F14" i="12"/>
  <c r="I15" i="12"/>
  <c r="G27" i="12"/>
  <c r="H36" i="12"/>
  <c r="AI8" i="6" s="1"/>
  <c r="B38" i="12"/>
  <c r="AK2" i="6" s="1"/>
  <c r="E39" i="12"/>
  <c r="AL5" i="6" s="1"/>
  <c r="F48" i="12"/>
  <c r="D60" i="12"/>
  <c r="B72" i="12"/>
  <c r="H74" i="12"/>
  <c r="F86" i="12"/>
  <c r="I87" i="12"/>
  <c r="G99" i="12"/>
  <c r="CT7" i="6" s="1"/>
  <c r="H108" i="12"/>
  <c r="B110" i="12"/>
  <c r="F120" i="12"/>
  <c r="C123" i="12"/>
  <c r="B36" i="12"/>
  <c r="AI2" i="6" s="1"/>
  <c r="B5" i="12"/>
  <c r="D2" i="6" s="1"/>
  <c r="C5" i="12"/>
  <c r="D3" i="6" s="1"/>
  <c r="D5" i="12"/>
  <c r="D4" i="6" s="1"/>
  <c r="FM17" i="6" l="1"/>
  <c r="FP17" i="6"/>
  <c r="FA17" i="6"/>
  <c r="EW17" i="6"/>
  <c r="ET17" i="6"/>
  <c r="EY17" i="6"/>
  <c r="EX17" i="6"/>
  <c r="EN17" i="6"/>
  <c r="EU17" i="6"/>
  <c r="EO16" i="6"/>
  <c r="W146" i="1"/>
  <c r="X146" i="1"/>
  <c r="FG17" i="6"/>
  <c r="ED17" i="6"/>
  <c r="FN17" i="6"/>
  <c r="FQ17" i="6"/>
  <c r="EP17" i="6"/>
  <c r="W152" i="1"/>
  <c r="EH17" i="6"/>
  <c r="EJ17" i="6"/>
  <c r="FT17" i="6"/>
  <c r="FD17" i="6"/>
  <c r="FR17" i="6"/>
  <c r="DZ17" i="6"/>
  <c r="EI17" i="6"/>
  <c r="FH17" i="6"/>
  <c r="EL17" i="6"/>
  <c r="ER17" i="6"/>
  <c r="EA17" i="6"/>
  <c r="FC17" i="6"/>
  <c r="FO17" i="6"/>
  <c r="EM17" i="6"/>
  <c r="W164" i="1"/>
  <c r="EF17" i="6"/>
  <c r="FK17" i="6"/>
  <c r="FE17" i="6"/>
  <c r="EC17" i="6"/>
  <c r="EQ17" i="6"/>
  <c r="EG17" i="6"/>
  <c r="EE17" i="6"/>
  <c r="X171" i="1"/>
  <c r="W171" i="1"/>
  <c r="X152" i="1"/>
  <c r="FO16" i="6"/>
  <c r="X172" i="1"/>
  <c r="EU16" i="6"/>
  <c r="DJ9" i="6"/>
  <c r="AJ4" i="6"/>
  <c r="CO2" i="6"/>
  <c r="AK3" i="6"/>
  <c r="AW4" i="6"/>
  <c r="X148" i="1"/>
  <c r="DM3" i="6"/>
  <c r="H5" i="6"/>
  <c r="DC8" i="6"/>
  <c r="CO9" i="6"/>
  <c r="AA6" i="6"/>
  <c r="AR10" i="6"/>
  <c r="H9" i="6"/>
  <c r="CK6" i="6"/>
  <c r="H8" i="6"/>
  <c r="AP7" i="6"/>
  <c r="CU2" i="6"/>
  <c r="U4" i="6"/>
  <c r="AK5" i="6"/>
  <c r="DC2" i="6"/>
  <c r="EQ16" i="6"/>
  <c r="FE10" i="6"/>
  <c r="AD8" i="6"/>
  <c r="AN5" i="6"/>
  <c r="H6" i="6"/>
  <c r="BB2" i="6"/>
  <c r="AJ7" i="6"/>
  <c r="DJ5" i="6"/>
  <c r="BX10" i="6"/>
  <c r="AY10" i="6"/>
  <c r="BV2" i="6"/>
  <c r="H10" i="6"/>
  <c r="X3" i="6"/>
  <c r="BW7" i="6"/>
  <c r="CE4" i="6"/>
  <c r="BJ2" i="6"/>
  <c r="AF7" i="6"/>
  <c r="AJ10" i="6"/>
  <c r="AL8" i="6"/>
  <c r="BQ9" i="6"/>
  <c r="CI2" i="6"/>
  <c r="AD4" i="6"/>
  <c r="AP6" i="6"/>
  <c r="BB7" i="6"/>
  <c r="AD2" i="6"/>
  <c r="BL4" i="6"/>
  <c r="AD7" i="6"/>
  <c r="BJ4" i="6"/>
  <c r="AF8" i="6"/>
  <c r="BV5" i="6"/>
  <c r="H3" i="6"/>
  <c r="H4" i="6"/>
  <c r="DC3" i="6"/>
  <c r="DD10" i="6"/>
  <c r="CI4" i="6"/>
  <c r="CI6" i="6"/>
  <c r="AA5" i="6"/>
  <c r="AL6" i="6"/>
  <c r="BL7" i="6"/>
  <c r="AF6" i="6"/>
  <c r="H2" i="6"/>
  <c r="DL6" i="6"/>
  <c r="BG4" i="6"/>
  <c r="DP4" i="6"/>
  <c r="CE7" i="6"/>
  <c r="BP5" i="6"/>
  <c r="DR7" i="6"/>
  <c r="CW10" i="6"/>
  <c r="EY6" i="6"/>
  <c r="AD3" i="6"/>
  <c r="BJ3" i="6"/>
  <c r="DM4" i="6"/>
  <c r="CX4" i="6"/>
  <c r="AD10" i="6"/>
  <c r="AK8" i="6"/>
  <c r="K129" i="12"/>
  <c r="DD8" i="6"/>
  <c r="BY7" i="6"/>
  <c r="AK9" i="6"/>
  <c r="FF5" i="6"/>
  <c r="EE9" i="6"/>
  <c r="BG6" i="6"/>
  <c r="K112" i="12"/>
  <c r="K78" i="12"/>
  <c r="AW2" i="6"/>
  <c r="CZ10" i="6"/>
  <c r="BV8" i="6"/>
  <c r="AK7" i="6"/>
  <c r="K143" i="1"/>
  <c r="CE10" i="6"/>
  <c r="Y5" i="6"/>
  <c r="CO7" i="6"/>
  <c r="DD3" i="6"/>
  <c r="DD2" i="6"/>
  <c r="DS9" i="6"/>
  <c r="BW6" i="6"/>
  <c r="DJ2" i="6"/>
  <c r="BP2" i="6"/>
  <c r="O4" i="6"/>
  <c r="CQ9" i="6"/>
  <c r="BW5" i="6"/>
  <c r="DV5" i="6"/>
  <c r="BX5" i="6"/>
  <c r="BD8" i="6"/>
  <c r="AW9" i="6"/>
  <c r="DG5" i="6"/>
  <c r="CK7" i="6"/>
  <c r="BJ5" i="6"/>
  <c r="K34" i="12"/>
  <c r="DP3" i="6"/>
  <c r="K76" i="12"/>
  <c r="K102" i="12"/>
  <c r="CT4" i="6"/>
  <c r="W10" i="6"/>
  <c r="CU4" i="6"/>
  <c r="BV10" i="6"/>
  <c r="BV7" i="6"/>
  <c r="K126" i="12"/>
  <c r="BG8" i="6"/>
  <c r="BY3" i="6"/>
  <c r="FU7" i="6"/>
  <c r="DV8" i="6"/>
  <c r="CL4" i="6"/>
  <c r="BD10" i="6"/>
  <c r="DL3" i="6"/>
  <c r="K3" i="12"/>
  <c r="EV3" i="6"/>
  <c r="CL6" i="6"/>
  <c r="BD7" i="6"/>
  <c r="CT10" i="6"/>
  <c r="BP9" i="6"/>
  <c r="AS10" i="6"/>
  <c r="O8" i="6"/>
  <c r="BG10" i="6"/>
  <c r="BJ9" i="6"/>
  <c r="K42" i="12"/>
  <c r="K70" i="12"/>
  <c r="EE5" i="6"/>
  <c r="DD9" i="6"/>
  <c r="DV6" i="6"/>
  <c r="CI5" i="6"/>
  <c r="CW4" i="6"/>
  <c r="U5" i="6"/>
  <c r="CK4" i="6"/>
  <c r="AW7" i="6"/>
  <c r="K94" i="12"/>
  <c r="BP7" i="6"/>
  <c r="DS3" i="6"/>
  <c r="BY6" i="6"/>
  <c r="U7" i="6"/>
  <c r="AN6" i="6"/>
  <c r="AY5" i="6"/>
  <c r="CT6" i="6"/>
  <c r="K29" i="12"/>
  <c r="AK4" i="6"/>
  <c r="W4" i="6"/>
  <c r="EJ8" i="6"/>
  <c r="BG9" i="6"/>
  <c r="BL5" i="6"/>
  <c r="AN7" i="6"/>
  <c r="DL10" i="6"/>
  <c r="BW10" i="6"/>
  <c r="U3" i="6"/>
  <c r="K25" i="12"/>
  <c r="Y8" i="6"/>
  <c r="DL8" i="6"/>
  <c r="CN5" i="6"/>
  <c r="EJ6" i="6"/>
  <c r="DS4" i="6"/>
  <c r="AS5" i="6"/>
  <c r="BW2" i="6"/>
  <c r="BV4" i="6"/>
  <c r="BJ6" i="6"/>
  <c r="AK10" i="6"/>
  <c r="CT2" i="6"/>
  <c r="K33" i="12"/>
  <c r="K4" i="12"/>
  <c r="CK8" i="6"/>
  <c r="FU3" i="6"/>
  <c r="FR6" i="6"/>
  <c r="FF10" i="6"/>
  <c r="FN3" i="6"/>
  <c r="DS5" i="6"/>
  <c r="S9" i="6"/>
  <c r="AN9" i="6"/>
  <c r="DS2" i="6"/>
  <c r="AW6" i="6"/>
  <c r="AF9" i="6"/>
  <c r="K124" i="12"/>
  <c r="AS4" i="6"/>
  <c r="Y6" i="6"/>
  <c r="K135" i="1"/>
  <c r="CW6" i="6"/>
  <c r="AY3" i="6"/>
  <c r="BA8" i="6"/>
  <c r="BX3" i="6"/>
  <c r="AF10" i="6"/>
  <c r="FR8" i="6"/>
  <c r="W6" i="6"/>
  <c r="FR10" i="6"/>
  <c r="FN4" i="6"/>
  <c r="DS10" i="6"/>
  <c r="S6" i="6"/>
  <c r="BL9" i="6"/>
  <c r="AR5" i="6"/>
  <c r="DS7" i="6"/>
  <c r="W151" i="1"/>
  <c r="DZ16" i="6"/>
  <c r="X151" i="1"/>
  <c r="ET16" i="6"/>
  <c r="X131" i="1"/>
  <c r="X165" i="1"/>
  <c r="W131" i="1"/>
  <c r="FE16" i="6"/>
  <c r="FH16" i="6"/>
  <c r="X162" i="1"/>
  <c r="EY16" i="6"/>
  <c r="W165" i="1"/>
  <c r="X159" i="1"/>
  <c r="FI16" i="6"/>
  <c r="X158" i="1"/>
  <c r="FR16" i="6"/>
  <c r="W175" i="1"/>
  <c r="X175" i="1"/>
  <c r="W172" i="1"/>
  <c r="W135" i="1"/>
  <c r="X135" i="1"/>
  <c r="W160" i="1"/>
  <c r="ED16" i="6"/>
  <c r="BG2" i="6"/>
  <c r="BD2" i="6"/>
  <c r="DM9" i="6"/>
  <c r="CU9" i="6"/>
  <c r="CL2" i="6"/>
  <c r="BX8" i="6"/>
  <c r="CO6" i="6"/>
  <c r="AI122" i="1"/>
  <c r="AH122" i="1"/>
  <c r="AI174" i="1"/>
  <c r="AH174" i="1"/>
  <c r="X174" i="1"/>
  <c r="W174" i="1"/>
  <c r="FQ16" i="6"/>
  <c r="AH119" i="1"/>
  <c r="AI119" i="1"/>
  <c r="AH83" i="1"/>
  <c r="AI83" i="1"/>
  <c r="AH149" i="1"/>
  <c r="AI149" i="1"/>
  <c r="AI38" i="1"/>
  <c r="AH38" i="1"/>
  <c r="AI111" i="1"/>
  <c r="AH111" i="1"/>
  <c r="BA6" i="6"/>
  <c r="AI169" i="1"/>
  <c r="AH169" i="1"/>
  <c r="AI39" i="1"/>
  <c r="AH39" i="1"/>
  <c r="AI87" i="1"/>
  <c r="AH87" i="1"/>
  <c r="N135" i="1"/>
  <c r="FR7" i="6"/>
  <c r="DM10" i="6"/>
  <c r="CU10" i="6"/>
  <c r="CW8" i="6"/>
  <c r="CO8" i="6"/>
  <c r="DL2" i="6"/>
  <c r="AI25" i="1"/>
  <c r="AH25" i="1"/>
  <c r="AI176" i="1"/>
  <c r="AH176" i="1"/>
  <c r="AI99" i="1"/>
  <c r="AH99" i="1"/>
  <c r="AH52" i="1"/>
  <c r="AI52" i="1"/>
  <c r="CE9" i="6"/>
  <c r="EE10" i="6"/>
  <c r="DA8" i="6"/>
  <c r="DM5" i="6"/>
  <c r="FU8" i="6"/>
  <c r="EG6" i="6"/>
  <c r="FR5" i="6"/>
  <c r="M172" i="1"/>
  <c r="CL10" i="6"/>
  <c r="AY9" i="6"/>
  <c r="DD5" i="6"/>
  <c r="DJ3" i="6"/>
  <c r="BW4" i="6"/>
  <c r="DX3" i="6"/>
  <c r="BA9" i="6"/>
  <c r="DP8" i="6"/>
  <c r="CO5" i="6"/>
  <c r="AD9" i="6"/>
  <c r="BX7" i="6"/>
  <c r="BD6" i="6"/>
  <c r="DH2" i="6"/>
  <c r="DA2" i="6"/>
  <c r="AY4" i="6"/>
  <c r="O6" i="6"/>
  <c r="DL9" i="6"/>
  <c r="AI132" i="1"/>
  <c r="AH132" i="1"/>
  <c r="AI33" i="1"/>
  <c r="AH33" i="1"/>
  <c r="AI44" i="1"/>
  <c r="AH44" i="1"/>
  <c r="AH40" i="1"/>
  <c r="AI40" i="1"/>
  <c r="AI116" i="1"/>
  <c r="AH116" i="1"/>
  <c r="AH95" i="1"/>
  <c r="AI95" i="1"/>
  <c r="AH53" i="1"/>
  <c r="AI53" i="1"/>
  <c r="AI86" i="1"/>
  <c r="AH86" i="1"/>
  <c r="AI9" i="1"/>
  <c r="AH9" i="1"/>
  <c r="AH148" i="1"/>
  <c r="AI148" i="1"/>
  <c r="AI102" i="1"/>
  <c r="AH102" i="1"/>
  <c r="AH58" i="1"/>
  <c r="AI58" i="1"/>
  <c r="AI24" i="1"/>
  <c r="AH24" i="1"/>
  <c r="AI14" i="1"/>
  <c r="AH14" i="1"/>
  <c r="AI97" i="1"/>
  <c r="AH97" i="1"/>
  <c r="AI51" i="1"/>
  <c r="AH51" i="1"/>
  <c r="AH172" i="1"/>
  <c r="AI172" i="1"/>
  <c r="AI96" i="1"/>
  <c r="AH96" i="1"/>
  <c r="AI67" i="1"/>
  <c r="AH67" i="1"/>
  <c r="AI19" i="1"/>
  <c r="AH19" i="1"/>
  <c r="AI31" i="1"/>
  <c r="AH31" i="1"/>
  <c r="FE9" i="6"/>
  <c r="AI90" i="1"/>
  <c r="AH90" i="1"/>
  <c r="AI168" i="1"/>
  <c r="AH168" i="1"/>
  <c r="AI163" i="1"/>
  <c r="AH163" i="1"/>
  <c r="AI157" i="1"/>
  <c r="AH157" i="1"/>
  <c r="AI56" i="1"/>
  <c r="AH56" i="1"/>
  <c r="AI8" i="1"/>
  <c r="AH8" i="1"/>
  <c r="AI138" i="1"/>
  <c r="AH138" i="1"/>
  <c r="FR9" i="6"/>
  <c r="AI27" i="1"/>
  <c r="AH27" i="1"/>
  <c r="AI126" i="1"/>
  <c r="AH126" i="1"/>
  <c r="AI73" i="1"/>
  <c r="AH73" i="1"/>
  <c r="FH7" i="6"/>
  <c r="FK8" i="6"/>
  <c r="FC16" i="6"/>
  <c r="FN8" i="6"/>
  <c r="DX5" i="6"/>
  <c r="S5" i="6"/>
  <c r="O5" i="6"/>
  <c r="AH77" i="1"/>
  <c r="AI77" i="1"/>
  <c r="AI78" i="1"/>
  <c r="AH78" i="1"/>
  <c r="AH173" i="1"/>
  <c r="AI173" i="1"/>
  <c r="AI61" i="1"/>
  <c r="AH61" i="1"/>
  <c r="AH101" i="1"/>
  <c r="AI101" i="1"/>
  <c r="AH124" i="1"/>
  <c r="AI124" i="1"/>
  <c r="AI69" i="1"/>
  <c r="AH69" i="1"/>
  <c r="AI21" i="1"/>
  <c r="AH21" i="1"/>
  <c r="AI140" i="1"/>
  <c r="AH140" i="1"/>
  <c r="AI68" i="1"/>
  <c r="AH68" i="1"/>
  <c r="AI18" i="1"/>
  <c r="AH18" i="1"/>
  <c r="AI7" i="1"/>
  <c r="AH7" i="1"/>
  <c r="AH88" i="1"/>
  <c r="AI88" i="1"/>
  <c r="AI134" i="1"/>
  <c r="AH134" i="1"/>
  <c r="AH154" i="1"/>
  <c r="AI154" i="1"/>
  <c r="AH4" i="1"/>
  <c r="AI4" i="1"/>
  <c r="BB3" i="6"/>
  <c r="CW7" i="6"/>
  <c r="W5" i="6"/>
  <c r="BV3" i="6"/>
  <c r="CE2" i="6"/>
  <c r="CZ8" i="6"/>
  <c r="BY10" i="6"/>
  <c r="FE5" i="6"/>
  <c r="EY7" i="6"/>
  <c r="FN9" i="6"/>
  <c r="EV6" i="6"/>
  <c r="DS6" i="6"/>
  <c r="DA6" i="6"/>
  <c r="CO10" i="6"/>
  <c r="AY6" i="6"/>
  <c r="BL6" i="6"/>
  <c r="U8" i="6"/>
  <c r="DH5" i="6"/>
  <c r="BP6" i="6"/>
  <c r="AI135" i="1"/>
  <c r="AH135" i="1"/>
  <c r="AH118" i="1"/>
  <c r="AI118" i="1"/>
  <c r="AH64" i="1"/>
  <c r="AI64" i="1"/>
  <c r="AI15" i="1"/>
  <c r="AH15" i="1"/>
  <c r="AH28" i="1"/>
  <c r="AI28" i="1"/>
  <c r="AI144" i="1"/>
  <c r="AH144" i="1"/>
  <c r="BB9" i="6"/>
  <c r="AI139" i="1"/>
  <c r="AH139" i="1"/>
  <c r="BB8" i="6"/>
  <c r="AI110" i="1"/>
  <c r="AH110" i="1"/>
  <c r="AH166" i="1"/>
  <c r="AI166" i="1"/>
  <c r="AH167" i="1"/>
  <c r="AI167" i="1"/>
  <c r="AI175" i="1"/>
  <c r="AH175" i="1"/>
  <c r="AH178" i="1"/>
  <c r="AI178" i="1"/>
  <c r="AI12" i="1"/>
  <c r="AH12" i="1"/>
  <c r="AI79" i="1"/>
  <c r="AH79" i="1"/>
  <c r="AI26" i="1"/>
  <c r="AH26" i="1"/>
  <c r="AI114" i="1"/>
  <c r="AH114" i="1"/>
  <c r="AI36" i="1"/>
  <c r="AH36" i="1"/>
  <c r="BX9" i="6"/>
  <c r="BP10" i="6"/>
  <c r="EE16" i="6"/>
  <c r="FN6" i="6"/>
  <c r="EV8" i="6"/>
  <c r="DA7" i="6"/>
  <c r="CL7" i="6"/>
  <c r="BP8" i="6"/>
  <c r="O10" i="6"/>
  <c r="AI109" i="1"/>
  <c r="AH109" i="1"/>
  <c r="AH76" i="1"/>
  <c r="AI76" i="1"/>
  <c r="AI6" i="1"/>
  <c r="AH6" i="1"/>
  <c r="AH155" i="1"/>
  <c r="AI155" i="1"/>
  <c r="CO4" i="6"/>
  <c r="AI115" i="1"/>
  <c r="AH115" i="1"/>
  <c r="AH17" i="1"/>
  <c r="AI17" i="1"/>
  <c r="AH131" i="1"/>
  <c r="AI131" i="1"/>
  <c r="AI92" i="1"/>
  <c r="AH92" i="1"/>
  <c r="AH41" i="1"/>
  <c r="AI41" i="1"/>
  <c r="AI141" i="1"/>
  <c r="AH141" i="1"/>
  <c r="AI20" i="1"/>
  <c r="AH20" i="1"/>
  <c r="AH179" i="1"/>
  <c r="AI179" i="1"/>
  <c r="AH23" i="1"/>
  <c r="AI23" i="1"/>
  <c r="AI120" i="1"/>
  <c r="AH120" i="1"/>
  <c r="AH71" i="1"/>
  <c r="AI71" i="1"/>
  <c r="AH113" i="1"/>
  <c r="AI113" i="1"/>
  <c r="AI123" i="1"/>
  <c r="AH123" i="1"/>
  <c r="BY9" i="6"/>
  <c r="AH82" i="1"/>
  <c r="AI82" i="1"/>
  <c r="AH142" i="1"/>
  <c r="AI142" i="1"/>
  <c r="AP2" i="6"/>
  <c r="AH137" i="1"/>
  <c r="AI137" i="1"/>
  <c r="AH35" i="1"/>
  <c r="AI35" i="1"/>
  <c r="AI30" i="1"/>
  <c r="AH30" i="1"/>
  <c r="AI162" i="1"/>
  <c r="AH162" i="1"/>
  <c r="DD6" i="6"/>
  <c r="CE5" i="6"/>
  <c r="BB5" i="6"/>
  <c r="S8" i="6"/>
  <c r="AP3" i="6"/>
  <c r="BE7" i="6"/>
  <c r="AI151" i="1"/>
  <c r="AH151" i="1"/>
  <c r="AI156" i="1"/>
  <c r="AH156" i="1"/>
  <c r="AI72" i="1"/>
  <c r="AH72" i="1"/>
  <c r="AF2" i="6"/>
  <c r="AI145" i="1"/>
  <c r="AH145" i="1"/>
  <c r="AH112" i="1"/>
  <c r="AI112" i="1"/>
  <c r="AI60" i="1"/>
  <c r="AH60" i="1"/>
  <c r="AI13" i="1"/>
  <c r="AH13" i="1"/>
  <c r="AI171" i="1"/>
  <c r="AH171" i="1"/>
  <c r="AH100" i="1"/>
  <c r="AI100" i="1"/>
  <c r="AI103" i="1"/>
  <c r="AH103" i="1"/>
  <c r="AH47" i="1"/>
  <c r="AI47" i="1"/>
  <c r="AI75" i="1"/>
  <c r="AH75" i="1"/>
  <c r="FF8" i="6"/>
  <c r="FH6" i="6"/>
  <c r="DA10" i="6"/>
  <c r="CW9" i="6"/>
  <c r="CN2" i="6"/>
  <c r="FF3" i="6"/>
  <c r="ET6" i="6"/>
  <c r="FF7" i="6"/>
  <c r="EJ4" i="6"/>
  <c r="AD5" i="6"/>
  <c r="DG2" i="6"/>
  <c r="BA2" i="6"/>
  <c r="CL8" i="6"/>
  <c r="AY7" i="6"/>
  <c r="DV7" i="6"/>
  <c r="CW2" i="6"/>
  <c r="U2" i="6"/>
  <c r="CN3" i="6"/>
  <c r="AN8" i="6"/>
  <c r="AH125" i="1"/>
  <c r="AI125" i="1"/>
  <c r="AH94" i="1"/>
  <c r="AI94" i="1"/>
  <c r="AI165" i="1"/>
  <c r="AH165" i="1"/>
  <c r="AI128" i="1"/>
  <c r="AH128" i="1"/>
  <c r="AI127" i="1"/>
  <c r="AH127" i="1"/>
  <c r="CL5" i="6"/>
  <c r="AI85" i="1"/>
  <c r="AH85" i="1"/>
  <c r="BS5" i="6"/>
  <c r="AI62" i="1"/>
  <c r="AH62" i="1"/>
  <c r="AH16" i="1"/>
  <c r="AI16" i="1"/>
  <c r="AH106" i="1"/>
  <c r="AI106" i="1"/>
  <c r="AI54" i="1"/>
  <c r="AH54" i="1"/>
  <c r="AH11" i="1"/>
  <c r="AI11" i="1"/>
  <c r="AP8" i="6"/>
  <c r="X7" i="6"/>
  <c r="AI93" i="1"/>
  <c r="AH93" i="1"/>
  <c r="AH161" i="1"/>
  <c r="AI161" i="1"/>
  <c r="W7" i="6"/>
  <c r="CZ7" i="6"/>
  <c r="EV7" i="6"/>
  <c r="EV10" i="6"/>
  <c r="CN7" i="6"/>
  <c r="X160" i="1"/>
  <c r="W162" i="1"/>
  <c r="EJ10" i="6"/>
  <c r="ED7" i="6"/>
  <c r="EV4" i="6"/>
  <c r="DP6" i="6"/>
  <c r="CL9" i="6"/>
  <c r="CX9" i="6"/>
  <c r="AA2" i="6"/>
  <c r="BA7" i="6"/>
  <c r="CN4" i="6"/>
  <c r="AS6" i="6"/>
  <c r="AF3" i="6"/>
  <c r="AR6" i="6"/>
  <c r="AI153" i="1"/>
  <c r="AH153" i="1"/>
  <c r="AI81" i="1"/>
  <c r="AH81" i="1"/>
  <c r="AH46" i="1"/>
  <c r="AI46" i="1"/>
  <c r="AI170" i="1"/>
  <c r="AH170" i="1"/>
  <c r="AI105" i="1"/>
  <c r="AH105" i="1"/>
  <c r="AH59" i="1"/>
  <c r="AI59" i="1"/>
  <c r="AI158" i="1"/>
  <c r="AH158" i="1"/>
  <c r="AI152" i="1"/>
  <c r="AH152" i="1"/>
  <c r="DJ4" i="6"/>
  <c r="AI49" i="1"/>
  <c r="AH49" i="1"/>
  <c r="AH5" i="1"/>
  <c r="AI5" i="1"/>
  <c r="AI50" i="1"/>
  <c r="AH50" i="1"/>
  <c r="AI164" i="1"/>
  <c r="AH164" i="1"/>
  <c r="AH70" i="1"/>
  <c r="AI70" i="1"/>
  <c r="AH22" i="1"/>
  <c r="AI22" i="1"/>
  <c r="AH107" i="1"/>
  <c r="AI107" i="1"/>
  <c r="AI150" i="1"/>
  <c r="AH150" i="1"/>
  <c r="AI104" i="1"/>
  <c r="AH104" i="1"/>
  <c r="AI108" i="1"/>
  <c r="AH108" i="1"/>
  <c r="AI57" i="1"/>
  <c r="AH57" i="1"/>
  <c r="DM2" i="6"/>
  <c r="AH130" i="1"/>
  <c r="AI130" i="1"/>
  <c r="AI74" i="1"/>
  <c r="AH74" i="1"/>
  <c r="AH29" i="1"/>
  <c r="AI29" i="1"/>
  <c r="AH34" i="1"/>
  <c r="AI34" i="1"/>
  <c r="AI63" i="1"/>
  <c r="AH63" i="1"/>
  <c r="AH160" i="1"/>
  <c r="AI160" i="1"/>
  <c r="AI80" i="1"/>
  <c r="AH80" i="1"/>
  <c r="AI117" i="1"/>
  <c r="AH117" i="1"/>
  <c r="AI147" i="1"/>
  <c r="AH147" i="1"/>
  <c r="AI55" i="1"/>
  <c r="AH55" i="1"/>
  <c r="CZ6" i="6"/>
  <c r="W136" i="1"/>
  <c r="W8" i="6"/>
  <c r="BV6" i="6"/>
  <c r="DL5" i="6"/>
  <c r="CK5" i="6"/>
  <c r="W161" i="1"/>
  <c r="BG5" i="6"/>
  <c r="CK10" i="6"/>
  <c r="CN6" i="6"/>
  <c r="DX4" i="6"/>
  <c r="FU9" i="6"/>
  <c r="EE3" i="6"/>
  <c r="FR3" i="6"/>
  <c r="ET4" i="6"/>
  <c r="EJ5" i="6"/>
  <c r="DM6" i="6"/>
  <c r="DJ10" i="6"/>
  <c r="AA8" i="6"/>
  <c r="DP9" i="6"/>
  <c r="CI7" i="6"/>
  <c r="DJ6" i="6"/>
  <c r="BW3" i="6"/>
  <c r="Y9" i="6"/>
  <c r="BP4" i="6"/>
  <c r="U6" i="6"/>
  <c r="CL3" i="6"/>
  <c r="AP10" i="6"/>
  <c r="CK2" i="6"/>
  <c r="CN9" i="6"/>
  <c r="BX4" i="6"/>
  <c r="BD4" i="6"/>
  <c r="AF4" i="6"/>
  <c r="O2" i="6"/>
  <c r="BJ7" i="6"/>
  <c r="AI129" i="1"/>
  <c r="AH129" i="1"/>
  <c r="CU3" i="6"/>
  <c r="AI98" i="1"/>
  <c r="AH98" i="1"/>
  <c r="AI45" i="1"/>
  <c r="AH45" i="1"/>
  <c r="AH143" i="1"/>
  <c r="AI143" i="1"/>
  <c r="AI48" i="1"/>
  <c r="AH48" i="1"/>
  <c r="C41" i="7"/>
  <c r="G2" i="7"/>
  <c r="J2" i="7"/>
  <c r="AI3" i="1"/>
  <c r="K2" i="7"/>
  <c r="E2" i="7"/>
  <c r="L2" i="7"/>
  <c r="C37" i="7"/>
  <c r="C39" i="7"/>
  <c r="M2" i="7"/>
  <c r="O2" i="7"/>
  <c r="F2" i="7"/>
  <c r="AH3" i="1"/>
  <c r="C40" i="7"/>
  <c r="N2" i="7"/>
  <c r="H2" i="7"/>
  <c r="C36" i="7"/>
  <c r="C42" i="7"/>
  <c r="C43" i="7"/>
  <c r="C38" i="7"/>
  <c r="I2" i="7"/>
  <c r="D2" i="7"/>
  <c r="AH65" i="1"/>
  <c r="AI65" i="1"/>
  <c r="AI177" i="1"/>
  <c r="AH177" i="1"/>
  <c r="CI10" i="6"/>
  <c r="AI146" i="1"/>
  <c r="AH146" i="1"/>
  <c r="AP9" i="6"/>
  <c r="AH136" i="1"/>
  <c r="AI136" i="1"/>
  <c r="X136" i="1"/>
  <c r="CO3" i="6"/>
  <c r="AI66" i="1"/>
  <c r="AH66" i="1"/>
  <c r="DA9" i="6"/>
  <c r="CT5" i="6"/>
  <c r="CN8" i="6"/>
  <c r="FF4" i="6"/>
  <c r="BJ10" i="6"/>
  <c r="BJ8" i="6"/>
  <c r="DX9" i="6"/>
  <c r="CK9" i="6"/>
  <c r="EE4" i="6"/>
  <c r="EB5" i="6"/>
  <c r="FR4" i="6"/>
  <c r="FF6" i="6"/>
  <c r="ET10" i="6"/>
  <c r="X161" i="1"/>
  <c r="FN5" i="6"/>
  <c r="FN10" i="6"/>
  <c r="EV5" i="6"/>
  <c r="BD9" i="6"/>
  <c r="DM7" i="6"/>
  <c r="BA3" i="6"/>
  <c r="DP10" i="6"/>
  <c r="AS2" i="6"/>
  <c r="DJ7" i="6"/>
  <c r="BY8" i="6"/>
  <c r="CN10" i="6"/>
  <c r="CE6" i="6"/>
  <c r="BX6" i="6"/>
  <c r="BD5" i="6"/>
  <c r="DH9" i="6"/>
  <c r="DA3" i="6"/>
  <c r="BE9" i="6"/>
  <c r="AF5" i="6"/>
  <c r="AY2" i="6"/>
  <c r="O3" i="6"/>
  <c r="AI133" i="1"/>
  <c r="AH133" i="1"/>
  <c r="AD6" i="6"/>
  <c r="AI43" i="1"/>
  <c r="AH43" i="1"/>
  <c r="AI32" i="1"/>
  <c r="AH32" i="1"/>
  <c r="CE3" i="6"/>
  <c r="AH10" i="1"/>
  <c r="AI10" i="1"/>
  <c r="EJ3" i="6"/>
  <c r="AH89" i="1"/>
  <c r="AI89" i="1"/>
  <c r="AI121" i="1"/>
  <c r="AH121" i="1"/>
  <c r="AI84" i="1"/>
  <c r="AH84" i="1"/>
  <c r="AI37" i="1"/>
  <c r="AH37" i="1"/>
  <c r="AI91" i="1"/>
  <c r="AH91" i="1"/>
  <c r="AI42" i="1"/>
  <c r="AH42" i="1"/>
  <c r="DX10" i="6"/>
  <c r="AI159" i="1"/>
  <c r="AH159" i="1"/>
  <c r="BY2" i="6"/>
  <c r="W147" i="1"/>
  <c r="W141" i="1"/>
  <c r="EX16" i="6"/>
  <c r="FU16" i="6"/>
  <c r="X178" i="1"/>
  <c r="W155" i="1"/>
  <c r="EP16" i="6"/>
  <c r="W178" i="1"/>
  <c r="W157" i="1"/>
  <c r="X177" i="1"/>
  <c r="X169" i="1"/>
  <c r="W166" i="1"/>
  <c r="X155" i="1"/>
  <c r="EJ16" i="6"/>
  <c r="W138" i="1"/>
  <c r="FT16" i="6"/>
  <c r="X166" i="1"/>
  <c r="W177" i="1"/>
  <c r="FB16" i="6"/>
  <c r="X150" i="1"/>
  <c r="X147" i="1"/>
  <c r="X133" i="1"/>
  <c r="W154" i="1"/>
  <c r="EA16" i="6"/>
  <c r="FA16" i="6"/>
  <c r="X163" i="1"/>
  <c r="FF16" i="6"/>
  <c r="EF16" i="6"/>
  <c r="EC16" i="6"/>
  <c r="X170" i="1"/>
  <c r="W163" i="1"/>
  <c r="X145" i="1"/>
  <c r="W148" i="1"/>
  <c r="W173" i="1"/>
  <c r="EI16" i="6"/>
  <c r="EH16" i="6"/>
  <c r="W158" i="1"/>
  <c r="W140" i="1"/>
  <c r="X173" i="1"/>
  <c r="EG16" i="6"/>
  <c r="X156" i="1"/>
  <c r="W176" i="1"/>
  <c r="W133" i="1"/>
  <c r="X176" i="1"/>
  <c r="FP16" i="6"/>
  <c r="X157" i="1"/>
  <c r="W145" i="1"/>
  <c r="W170" i="1"/>
  <c r="EW16" i="6"/>
  <c r="X138" i="1"/>
  <c r="X139" i="1"/>
  <c r="W156" i="1"/>
  <c r="FM16" i="6"/>
  <c r="ER16" i="6"/>
  <c r="EB16" i="6"/>
  <c r="EN16" i="6"/>
  <c r="W150" i="1"/>
  <c r="X154" i="1"/>
  <c r="W139" i="1"/>
  <c r="X140" i="1"/>
  <c r="FV16" i="6"/>
  <c r="W179" i="1"/>
  <c r="D71" i="12"/>
  <c r="BR4" i="6" s="1"/>
  <c r="J71" i="12"/>
  <c r="BR10" i="6" s="1"/>
  <c r="C71" i="12"/>
  <c r="BK3" i="6" s="1"/>
  <c r="B71" i="12"/>
  <c r="I71" i="12"/>
  <c r="BK9" i="6" s="1"/>
  <c r="H71" i="12"/>
  <c r="BK8" i="6" s="1"/>
  <c r="G71" i="12"/>
  <c r="BR7" i="6" s="1"/>
  <c r="F71" i="12"/>
  <c r="BR6" i="6" s="1"/>
  <c r="E71" i="12"/>
  <c r="BR5" i="6" s="1"/>
  <c r="G26" i="12"/>
  <c r="Y7" i="6" s="1"/>
  <c r="N144" i="1"/>
  <c r="EJ7" i="6"/>
  <c r="G104" i="12"/>
  <c r="FK7" i="6" s="1"/>
  <c r="F104" i="12"/>
  <c r="FK6" i="6" s="1"/>
  <c r="E104" i="12"/>
  <c r="EZ5" i="6" s="1"/>
  <c r="D104" i="12"/>
  <c r="EZ4" i="6" s="1"/>
  <c r="I104" i="12"/>
  <c r="FK9" i="6" s="1"/>
  <c r="H104" i="12"/>
  <c r="EZ8" i="6" s="1"/>
  <c r="C104" i="12"/>
  <c r="FK3" i="6" s="1"/>
  <c r="B104" i="12"/>
  <c r="J104" i="12"/>
  <c r="FK10" i="6" s="1"/>
  <c r="K37" i="12"/>
  <c r="H59" i="12"/>
  <c r="BF8" i="6" s="1"/>
  <c r="G59" i="12"/>
  <c r="BF7" i="6" s="1"/>
  <c r="F59" i="12"/>
  <c r="BF6" i="6" s="1"/>
  <c r="E59" i="12"/>
  <c r="BF5" i="6" s="1"/>
  <c r="C59" i="12"/>
  <c r="BF3" i="6" s="1"/>
  <c r="B59" i="12"/>
  <c r="D59" i="12"/>
  <c r="BF4" i="6" s="1"/>
  <c r="J59" i="12"/>
  <c r="I59" i="12"/>
  <c r="BF9" i="6" s="1"/>
  <c r="K57" i="12"/>
  <c r="D51" i="12"/>
  <c r="AX4" i="6" s="1"/>
  <c r="I51" i="12"/>
  <c r="AX9" i="6" s="1"/>
  <c r="F51" i="12"/>
  <c r="AX6" i="6" s="1"/>
  <c r="H51" i="12"/>
  <c r="AX8" i="6" s="1"/>
  <c r="B92" i="12"/>
  <c r="H92" i="12"/>
  <c r="CM8" i="6" s="1"/>
  <c r="I92" i="12"/>
  <c r="CM9" i="6" s="1"/>
  <c r="D92" i="12"/>
  <c r="CM4" i="6" s="1"/>
  <c r="J92" i="12"/>
  <c r="CM10" i="6" s="1"/>
  <c r="G92" i="12"/>
  <c r="CM7" i="6" s="1"/>
  <c r="F92" i="12"/>
  <c r="CM6" i="6" s="1"/>
  <c r="E92" i="12"/>
  <c r="CM5" i="6" s="1"/>
  <c r="C92" i="12"/>
  <c r="CM3" i="6" s="1"/>
  <c r="E147" i="12"/>
  <c r="EP5" i="6" s="1"/>
  <c r="J147" i="12"/>
  <c r="EP10" i="6" s="1"/>
  <c r="H147" i="12"/>
  <c r="EP8" i="6" s="1"/>
  <c r="D147" i="12"/>
  <c r="EP4" i="6" s="1"/>
  <c r="C147" i="12"/>
  <c r="EP3" i="6" s="1"/>
  <c r="B147" i="12"/>
  <c r="I147" i="12"/>
  <c r="EP9" i="6" s="1"/>
  <c r="K8" i="12"/>
  <c r="K93" i="12"/>
  <c r="D111" i="12"/>
  <c r="DH4" i="6" s="1"/>
  <c r="K60" i="12"/>
  <c r="BG3" i="6"/>
  <c r="G111" i="12"/>
  <c r="DH7" i="6" s="1"/>
  <c r="K49" i="12"/>
  <c r="K28" i="12"/>
  <c r="M123" i="1"/>
  <c r="C166" i="12"/>
  <c r="H142" i="12"/>
  <c r="G142" i="12"/>
  <c r="F142" i="12"/>
  <c r="F147" i="12"/>
  <c r="EP6" i="6" s="1"/>
  <c r="G47" i="12"/>
  <c r="F47" i="12"/>
  <c r="E47" i="12"/>
  <c r="D47" i="12"/>
  <c r="C47" i="12"/>
  <c r="B47" i="12"/>
  <c r="J47" i="12"/>
  <c r="I47" i="12"/>
  <c r="H47" i="12"/>
  <c r="AG8" i="6" s="1"/>
  <c r="D132" i="12"/>
  <c r="J132" i="12"/>
  <c r="I132" i="12"/>
  <c r="EA9" i="6" s="1"/>
  <c r="H132" i="12"/>
  <c r="EA8" i="6" s="1"/>
  <c r="B132" i="12"/>
  <c r="F132" i="12"/>
  <c r="F135" i="12"/>
  <c r="ED6" i="6" s="1"/>
  <c r="B81" i="12"/>
  <c r="E81" i="12"/>
  <c r="F81" i="12"/>
  <c r="BQ6" i="6" s="1"/>
  <c r="C81" i="12"/>
  <c r="CB3" i="6" s="1"/>
  <c r="B26" i="12"/>
  <c r="Y2" i="6" s="1"/>
  <c r="X143" i="1"/>
  <c r="K66" i="12"/>
  <c r="K30" i="12"/>
  <c r="B51" i="12"/>
  <c r="AX2" i="6" s="1"/>
  <c r="I111" i="12"/>
  <c r="DG9" i="6" s="1"/>
  <c r="E51" i="12"/>
  <c r="AX5" i="6" s="1"/>
  <c r="K10" i="12"/>
  <c r="G81" i="12"/>
  <c r="BQ7" i="6" s="1"/>
  <c r="K106" i="12"/>
  <c r="DA5" i="6"/>
  <c r="M144" i="1"/>
  <c r="C174" i="12"/>
  <c r="FE3" i="6" s="1"/>
  <c r="D174" i="12"/>
  <c r="X142" i="1"/>
  <c r="EL16" i="6"/>
  <c r="J80" i="12"/>
  <c r="CA10" i="6" s="1"/>
  <c r="I80" i="12"/>
  <c r="CA9" i="6" s="1"/>
  <c r="F80" i="12"/>
  <c r="CA6" i="6" s="1"/>
  <c r="E80" i="12"/>
  <c r="CA5" i="6" s="1"/>
  <c r="H80" i="12"/>
  <c r="CA8" i="6" s="1"/>
  <c r="G80" i="12"/>
  <c r="CA7" i="6" s="1"/>
  <c r="D80" i="12"/>
  <c r="CA4" i="6" s="1"/>
  <c r="C80" i="12"/>
  <c r="CA3" i="6" s="1"/>
  <c r="B80" i="12"/>
  <c r="J101" i="12"/>
  <c r="CV10" i="6" s="1"/>
  <c r="F101" i="12"/>
  <c r="CV6" i="6" s="1"/>
  <c r="E101" i="12"/>
  <c r="CV5" i="6" s="1"/>
  <c r="D101" i="12"/>
  <c r="CV4" i="6" s="1"/>
  <c r="C101" i="12"/>
  <c r="CV3" i="6" s="1"/>
  <c r="B101" i="12"/>
  <c r="H101" i="12"/>
  <c r="CV8" i="6" s="1"/>
  <c r="I101" i="12"/>
  <c r="CV9" i="6" s="1"/>
  <c r="G101" i="12"/>
  <c r="CV7" i="6" s="1"/>
  <c r="J119" i="12"/>
  <c r="DE10" i="6" s="1"/>
  <c r="G119" i="12"/>
  <c r="DE7" i="6" s="1"/>
  <c r="F119" i="12"/>
  <c r="DE6" i="6" s="1"/>
  <c r="E119" i="12"/>
  <c r="I119" i="12"/>
  <c r="D119" i="12"/>
  <c r="C119" i="12"/>
  <c r="H119" i="12"/>
  <c r="DE8" i="6" s="1"/>
  <c r="B119" i="12"/>
  <c r="H53" i="12"/>
  <c r="G53" i="12"/>
  <c r="AR7" i="6" s="1"/>
  <c r="J53" i="12"/>
  <c r="I53" i="12"/>
  <c r="AZ9" i="6" s="1"/>
  <c r="F53" i="12"/>
  <c r="AZ6" i="6" s="1"/>
  <c r="E53" i="12"/>
  <c r="D53" i="12"/>
  <c r="AZ4" i="6" s="1"/>
  <c r="C53" i="12"/>
  <c r="B53" i="12"/>
  <c r="I32" i="12"/>
  <c r="AE9" i="6" s="1"/>
  <c r="H32" i="12"/>
  <c r="C32" i="12"/>
  <c r="G32" i="12"/>
  <c r="F32" i="12"/>
  <c r="AE6" i="6" s="1"/>
  <c r="D32" i="12"/>
  <c r="E32" i="12"/>
  <c r="AE5" i="6" s="1"/>
  <c r="B32" i="12"/>
  <c r="J32" i="12"/>
  <c r="W153" i="1"/>
  <c r="W143" i="1"/>
  <c r="K115" i="12"/>
  <c r="CZ2" i="6"/>
  <c r="C105" i="12"/>
  <c r="CZ3" i="6" s="1"/>
  <c r="D23" i="12"/>
  <c r="V4" i="6" s="1"/>
  <c r="C23" i="12"/>
  <c r="V3" i="6" s="1"/>
  <c r="J23" i="12"/>
  <c r="V10" i="6" s="1"/>
  <c r="B23" i="12"/>
  <c r="I23" i="12"/>
  <c r="V9" i="6" s="1"/>
  <c r="H23" i="12"/>
  <c r="V8" i="6" s="1"/>
  <c r="G23" i="12"/>
  <c r="V7" i="6" s="1"/>
  <c r="E23" i="12"/>
  <c r="V5" i="6" s="1"/>
  <c r="F23" i="12"/>
  <c r="V6" i="6" s="1"/>
  <c r="K114" i="12"/>
  <c r="G132" i="12"/>
  <c r="W167" i="1"/>
  <c r="D128" i="12"/>
  <c r="C128" i="12"/>
  <c r="DW3" i="6" s="1"/>
  <c r="B128" i="12"/>
  <c r="J128" i="12"/>
  <c r="I128" i="12"/>
  <c r="H128" i="12"/>
  <c r="DW8" i="6" s="1"/>
  <c r="F128" i="12"/>
  <c r="DW6" i="6" s="1"/>
  <c r="G128" i="12"/>
  <c r="DW7" i="6" s="1"/>
  <c r="E128" i="12"/>
  <c r="DW5" i="6" s="1"/>
  <c r="K77" i="12"/>
  <c r="M152" i="1"/>
  <c r="H148" i="12"/>
  <c r="EG8" i="6" s="1"/>
  <c r="H7" i="12"/>
  <c r="G7" i="12"/>
  <c r="C7" i="12"/>
  <c r="F7" i="12"/>
  <c r="E7" i="12"/>
  <c r="B7" i="12"/>
  <c r="D7" i="12"/>
  <c r="I7" i="12"/>
  <c r="J7" i="12"/>
  <c r="C68" i="12"/>
  <c r="BN3" i="6" s="1"/>
  <c r="B68" i="12"/>
  <c r="I68" i="12"/>
  <c r="BO9" i="6" s="1"/>
  <c r="J68" i="12"/>
  <c r="H68" i="12"/>
  <c r="BO8" i="6" s="1"/>
  <c r="G68" i="12"/>
  <c r="BO7" i="6" s="1"/>
  <c r="F68" i="12"/>
  <c r="BO6" i="6" s="1"/>
  <c r="E68" i="12"/>
  <c r="BO5" i="6" s="1"/>
  <c r="D68" i="12"/>
  <c r="BO4" i="6" s="1"/>
  <c r="J13" i="12"/>
  <c r="L10" i="6" s="1"/>
  <c r="I13" i="12"/>
  <c r="E13" i="12"/>
  <c r="H13" i="12"/>
  <c r="D13" i="12"/>
  <c r="L4" i="6" s="1"/>
  <c r="G13" i="12"/>
  <c r="F13" i="12"/>
  <c r="L6" i="6" s="1"/>
  <c r="C13" i="12"/>
  <c r="L3" i="6" s="1"/>
  <c r="B13" i="12"/>
  <c r="D105" i="12"/>
  <c r="N172" i="1"/>
  <c r="K16" i="12"/>
  <c r="L135" i="1"/>
  <c r="K103" i="12"/>
  <c r="G51" i="12"/>
  <c r="AX7" i="6" s="1"/>
  <c r="K91" i="12"/>
  <c r="K121" i="12"/>
  <c r="X167" i="1"/>
  <c r="FS16" i="6"/>
  <c r="H166" i="12"/>
  <c r="F166" i="12"/>
  <c r="G166" i="12"/>
  <c r="FB7" i="6" s="1"/>
  <c r="C98" i="12"/>
  <c r="CR3" i="6" s="1"/>
  <c r="H98" i="12"/>
  <c r="G98" i="12"/>
  <c r="CS7" i="6" s="1"/>
  <c r="F98" i="12"/>
  <c r="K46" i="12"/>
  <c r="I81" i="12"/>
  <c r="M146" i="1"/>
  <c r="M135" i="1"/>
  <c r="K152" i="1"/>
  <c r="FN7" i="6"/>
  <c r="N123" i="1"/>
  <c r="G174" i="12"/>
  <c r="G151" i="12"/>
  <c r="ET7" i="6" s="1"/>
  <c r="X164" i="1"/>
  <c r="X137" i="1"/>
  <c r="FL16" i="6"/>
  <c r="FK16" i="6"/>
  <c r="D178" i="12"/>
  <c r="FU4" i="6" s="1"/>
  <c r="F178" i="12"/>
  <c r="FU6" i="6" s="1"/>
  <c r="I105" i="12"/>
  <c r="CZ9" i="6" s="1"/>
  <c r="EV16" i="6"/>
  <c r="K118" i="12"/>
  <c r="DM8" i="6"/>
  <c r="K117" i="12"/>
  <c r="I98" i="12"/>
  <c r="K52" i="12"/>
  <c r="M151" i="1"/>
  <c r="M143" i="1"/>
  <c r="E148" i="12"/>
  <c r="EG5" i="6" s="1"/>
  <c r="H174" i="12"/>
  <c r="FE8" i="6" s="1"/>
  <c r="H151" i="12"/>
  <c r="ET8" i="6" s="1"/>
  <c r="W142" i="1"/>
  <c r="X168" i="1"/>
  <c r="X144" i="1"/>
  <c r="X132" i="1"/>
  <c r="W159" i="1"/>
  <c r="W149" i="1"/>
  <c r="W137" i="1"/>
  <c r="X179" i="1"/>
  <c r="EZ16" i="6"/>
  <c r="ES16" i="6"/>
  <c r="FG16" i="6"/>
  <c r="D138" i="12"/>
  <c r="EG4" i="6" s="1"/>
  <c r="J138" i="12"/>
  <c r="DV10" i="6" s="1"/>
  <c r="I138" i="12"/>
  <c r="DV9" i="6" s="1"/>
  <c r="B138" i="12"/>
  <c r="DV2" i="6" s="1"/>
  <c r="G136" i="12"/>
  <c r="J56" i="12"/>
  <c r="BC10" i="6" s="1"/>
  <c r="I56" i="12"/>
  <c r="BC9" i="6" s="1"/>
  <c r="H56" i="12"/>
  <c r="BC8" i="6" s="1"/>
  <c r="G56" i="12"/>
  <c r="BC7" i="6" s="1"/>
  <c r="F56" i="12"/>
  <c r="BC6" i="6" s="1"/>
  <c r="E56" i="12"/>
  <c r="D56" i="12"/>
  <c r="BC4" i="6" s="1"/>
  <c r="C56" i="12"/>
  <c r="BC3" i="6" s="1"/>
  <c r="B56" i="12"/>
  <c r="D18" i="12"/>
  <c r="C18" i="12"/>
  <c r="B18" i="12"/>
  <c r="J18" i="12"/>
  <c r="Q10" i="6" s="1"/>
  <c r="I18" i="12"/>
  <c r="H18" i="12"/>
  <c r="Q8" i="6" s="1"/>
  <c r="G18" i="12"/>
  <c r="Q7" i="6" s="1"/>
  <c r="E18" i="12"/>
  <c r="F18" i="12"/>
  <c r="E12" i="12"/>
  <c r="K5" i="6" s="1"/>
  <c r="F35" i="12"/>
  <c r="AH6" i="6" s="1"/>
  <c r="E35" i="12"/>
  <c r="AH5" i="6" s="1"/>
  <c r="D35" i="12"/>
  <c r="AH4" i="6" s="1"/>
  <c r="C35" i="12"/>
  <c r="AH3" i="6" s="1"/>
  <c r="B35" i="12"/>
  <c r="J35" i="12"/>
  <c r="AH10" i="6" s="1"/>
  <c r="I35" i="12"/>
  <c r="AH9" i="6" s="1"/>
  <c r="H35" i="12"/>
  <c r="AH8" i="6" s="1"/>
  <c r="G35" i="12"/>
  <c r="AH7" i="6" s="1"/>
  <c r="H83" i="12"/>
  <c r="CD8" i="6" s="1"/>
  <c r="G83" i="12"/>
  <c r="CD7" i="6" s="1"/>
  <c r="C83" i="12"/>
  <c r="CD3" i="6" s="1"/>
  <c r="J83" i="12"/>
  <c r="CD10" i="6" s="1"/>
  <c r="I83" i="12"/>
  <c r="CD9" i="6" s="1"/>
  <c r="F83" i="12"/>
  <c r="CD6" i="6" s="1"/>
  <c r="E83" i="12"/>
  <c r="CD5" i="6" s="1"/>
  <c r="D83" i="12"/>
  <c r="CD4" i="6" s="1"/>
  <c r="B83" i="12"/>
  <c r="K109" i="12"/>
  <c r="DD4" i="6"/>
  <c r="E135" i="12"/>
  <c r="ED5" i="6" s="1"/>
  <c r="D135" i="12"/>
  <c r="ED4" i="6" s="1"/>
  <c r="B135" i="12"/>
  <c r="DR2" i="6" s="1"/>
  <c r="I135" i="12"/>
  <c r="ED9" i="6" s="1"/>
  <c r="H135" i="12"/>
  <c r="ED8" i="6" s="1"/>
  <c r="C135" i="12"/>
  <c r="ED3" i="6" s="1"/>
  <c r="J135" i="12"/>
  <c r="ED10" i="6" s="1"/>
  <c r="J17" i="12"/>
  <c r="H17" i="12"/>
  <c r="P8" i="6" s="1"/>
  <c r="I17" i="12"/>
  <c r="P9" i="6" s="1"/>
  <c r="G17" i="12"/>
  <c r="P7" i="6" s="1"/>
  <c r="F17" i="12"/>
  <c r="P6" i="6" s="1"/>
  <c r="E17" i="12"/>
  <c r="P5" i="6" s="1"/>
  <c r="D17" i="12"/>
  <c r="C17" i="12"/>
  <c r="B17" i="12"/>
  <c r="K172" i="1"/>
  <c r="L123" i="1"/>
  <c r="N117" i="1"/>
  <c r="D26" i="12"/>
  <c r="Y4" i="6" s="1"/>
  <c r="K82" i="12"/>
  <c r="B174" i="12"/>
  <c r="F174" i="12"/>
  <c r="FE6" i="6" s="1"/>
  <c r="B98" i="12"/>
  <c r="CR2" i="6" s="1"/>
  <c r="E74" i="12"/>
  <c r="K45" i="12"/>
  <c r="K22" i="12"/>
  <c r="L146" i="1"/>
  <c r="K126" i="1"/>
  <c r="I148" i="12"/>
  <c r="C151" i="12"/>
  <c r="ET3" i="6" s="1"/>
  <c r="X134" i="1"/>
  <c r="EK16" i="6"/>
  <c r="E165" i="12"/>
  <c r="FH5" i="6" s="1"/>
  <c r="I165" i="12"/>
  <c r="FH9" i="6" s="1"/>
  <c r="J165" i="12"/>
  <c r="FH10" i="6" s="1"/>
  <c r="H165" i="12"/>
  <c r="FH8" i="6" s="1"/>
  <c r="C165" i="12"/>
  <c r="FH3" i="6" s="1"/>
  <c r="B165" i="12"/>
  <c r="D165" i="12"/>
  <c r="FH4" i="6" s="1"/>
  <c r="C125" i="12"/>
  <c r="DT3" i="6" s="1"/>
  <c r="B125" i="12"/>
  <c r="I125" i="12"/>
  <c r="DT9" i="6" s="1"/>
  <c r="H125" i="12"/>
  <c r="DT8" i="6" s="1"/>
  <c r="G125" i="12"/>
  <c r="DT7" i="6" s="1"/>
  <c r="J125" i="12"/>
  <c r="DT10" i="6" s="1"/>
  <c r="F125" i="12"/>
  <c r="DT6" i="6" s="1"/>
  <c r="E125" i="12"/>
  <c r="DT5" i="6" s="1"/>
  <c r="D125" i="12"/>
  <c r="DT4" i="6" s="1"/>
  <c r="H111" i="12"/>
  <c r="DH8" i="6" s="1"/>
  <c r="J111" i="12"/>
  <c r="DG10" i="6" s="1"/>
  <c r="F111" i="12"/>
  <c r="DF6" i="6" s="1"/>
  <c r="D98" i="12"/>
  <c r="FJ16" i="6"/>
  <c r="K65" i="12"/>
  <c r="K54" i="12"/>
  <c r="W169" i="1"/>
  <c r="K127" i="12"/>
  <c r="C111" i="12"/>
  <c r="DH3" i="6" s="1"/>
  <c r="K69" i="12"/>
  <c r="BP3" i="6"/>
  <c r="L117" i="1"/>
  <c r="N152" i="1"/>
  <c r="K55" i="12"/>
  <c r="J98" i="12"/>
  <c r="CR10" i="6" s="1"/>
  <c r="C26" i="12"/>
  <c r="Y3" i="6" s="1"/>
  <c r="K43" i="12"/>
  <c r="K73" i="12"/>
  <c r="K100" i="12"/>
  <c r="K20" i="12"/>
  <c r="H81" i="12"/>
  <c r="BQ8" i="6" s="1"/>
  <c r="L152" i="1"/>
  <c r="G148" i="12"/>
  <c r="K153" i="12"/>
  <c r="J148" i="12"/>
  <c r="X149" i="1"/>
  <c r="F154" i="12"/>
  <c r="EE6" i="6" s="1"/>
  <c r="G154" i="12"/>
  <c r="H154" i="12"/>
  <c r="EE8" i="6" s="1"/>
  <c r="G19" i="12"/>
  <c r="AC7" i="6" s="1"/>
  <c r="F19" i="12"/>
  <c r="E19" i="12"/>
  <c r="D19" i="12"/>
  <c r="R4" i="6" s="1"/>
  <c r="C19" i="12"/>
  <c r="AC3" i="6" s="1"/>
  <c r="B19" i="12"/>
  <c r="J19" i="12"/>
  <c r="R10" i="6" s="1"/>
  <c r="I19" i="12"/>
  <c r="R9" i="6" s="1"/>
  <c r="H19" i="12"/>
  <c r="E116" i="12"/>
  <c r="DK5" i="6" s="1"/>
  <c r="D116" i="12"/>
  <c r="DK4" i="6" s="1"/>
  <c r="C116" i="12"/>
  <c r="DK3" i="6" s="1"/>
  <c r="B116" i="12"/>
  <c r="J116" i="12"/>
  <c r="DK10" i="6" s="1"/>
  <c r="I116" i="12"/>
  <c r="DK9" i="6" s="1"/>
  <c r="F116" i="12"/>
  <c r="DK6" i="6" s="1"/>
  <c r="H116" i="12"/>
  <c r="DK8" i="6" s="1"/>
  <c r="G116" i="12"/>
  <c r="DK7" i="6" s="1"/>
  <c r="J44" i="12"/>
  <c r="I44" i="12"/>
  <c r="AQ9" i="6" s="1"/>
  <c r="H44" i="12"/>
  <c r="G44" i="12"/>
  <c r="E44" i="12"/>
  <c r="D44" i="12"/>
  <c r="F44" i="12"/>
  <c r="AQ6" i="6" s="1"/>
  <c r="C44" i="12"/>
  <c r="AQ3" i="6" s="1"/>
  <c r="B44" i="12"/>
  <c r="D6" i="12"/>
  <c r="G4" i="6" s="1"/>
  <c r="C6" i="12"/>
  <c r="G3" i="6" s="1"/>
  <c r="B6" i="12"/>
  <c r="J6" i="12"/>
  <c r="G10" i="6" s="1"/>
  <c r="I6" i="12"/>
  <c r="E9" i="6" s="1"/>
  <c r="H6" i="12"/>
  <c r="G6" i="12"/>
  <c r="G7" i="6" s="1"/>
  <c r="F6" i="12"/>
  <c r="G6" i="6" s="1"/>
  <c r="E6" i="12"/>
  <c r="G5" i="6" s="1"/>
  <c r="K64" i="12"/>
  <c r="I5" i="12"/>
  <c r="D9" i="6" s="1"/>
  <c r="F5" i="12"/>
  <c r="D6" i="6" s="1"/>
  <c r="J5" i="12"/>
  <c r="D10" i="6" s="1"/>
  <c r="G5" i="12"/>
  <c r="D7" i="6" s="1"/>
  <c r="H5" i="12"/>
  <c r="D8" i="6" s="1"/>
  <c r="E5" i="12"/>
  <c r="D5" i="6" s="1"/>
  <c r="H11" i="12"/>
  <c r="G11" i="12"/>
  <c r="F11" i="12"/>
  <c r="J6" i="6" s="1"/>
  <c r="E11" i="12"/>
  <c r="B11" i="12"/>
  <c r="D11" i="12"/>
  <c r="C11" i="12"/>
  <c r="J3" i="6" s="1"/>
  <c r="J11" i="12"/>
  <c r="I11" i="12"/>
  <c r="J89" i="12"/>
  <c r="G89" i="12"/>
  <c r="CJ7" i="6" s="1"/>
  <c r="F89" i="12"/>
  <c r="CJ6" i="6" s="1"/>
  <c r="I89" i="12"/>
  <c r="H89" i="12"/>
  <c r="CJ8" i="6" s="1"/>
  <c r="E89" i="12"/>
  <c r="CJ5" i="6" s="1"/>
  <c r="D89" i="12"/>
  <c r="CJ4" i="6" s="1"/>
  <c r="C89" i="12"/>
  <c r="B89" i="12"/>
  <c r="E95" i="12"/>
  <c r="D95" i="12"/>
  <c r="CP4" i="6" s="1"/>
  <c r="C95" i="12"/>
  <c r="CP3" i="6" s="1"/>
  <c r="B95" i="12"/>
  <c r="G95" i="12"/>
  <c r="CP7" i="6" s="1"/>
  <c r="J95" i="12"/>
  <c r="CP10" i="6" s="1"/>
  <c r="I95" i="12"/>
  <c r="H95" i="12"/>
  <c r="F95" i="12"/>
  <c r="CP6" i="6" s="1"/>
  <c r="K61" i="12"/>
  <c r="K113" i="12"/>
  <c r="K40" i="12"/>
  <c r="K97" i="12"/>
  <c r="C51" i="12"/>
  <c r="AX3" i="6" s="1"/>
  <c r="J26" i="12"/>
  <c r="Y10" i="6" s="1"/>
  <c r="K85" i="12"/>
  <c r="K90" i="12"/>
  <c r="K31" i="12"/>
  <c r="J51" i="12"/>
  <c r="AX10" i="6" s="1"/>
  <c r="K41" i="12"/>
  <c r="K79" i="12"/>
  <c r="J74" i="12"/>
  <c r="K88" i="12"/>
  <c r="K58" i="12"/>
  <c r="E105" i="12"/>
  <c r="CZ5" i="6" s="1"/>
  <c r="D81" i="12"/>
  <c r="CB4" i="6" s="1"/>
  <c r="G147" i="12"/>
  <c r="FO7" i="6" s="1"/>
  <c r="K123" i="1"/>
  <c r="K159" i="12"/>
  <c r="C148" i="12"/>
  <c r="EG3" i="6" s="1"/>
  <c r="I151" i="12"/>
  <c r="ET9" i="6" s="1"/>
  <c r="X153" i="1"/>
  <c r="X141" i="1"/>
  <c r="W168" i="1"/>
  <c r="W144" i="1"/>
  <c r="W132" i="1"/>
  <c r="W134" i="1"/>
  <c r="EM16" i="6"/>
  <c r="B107" i="12"/>
  <c r="H107" i="12"/>
  <c r="DB8" i="6" s="1"/>
  <c r="G107" i="12"/>
  <c r="DB7" i="6" s="1"/>
  <c r="F107" i="12"/>
  <c r="DB6" i="6" s="1"/>
  <c r="I107" i="12"/>
  <c r="DB9" i="6" s="1"/>
  <c r="J107" i="12"/>
  <c r="DB10" i="6" s="1"/>
  <c r="E107" i="12"/>
  <c r="DB5" i="6" s="1"/>
  <c r="D107" i="12"/>
  <c r="DB4" i="6" s="1"/>
  <c r="C107" i="12"/>
  <c r="DB3" i="6" s="1"/>
  <c r="J81" i="12"/>
  <c r="CB10" i="6" s="1"/>
  <c r="E21" i="12"/>
  <c r="B21" i="12"/>
  <c r="D21" i="12"/>
  <c r="C21" i="12"/>
  <c r="T3" i="6" s="1"/>
  <c r="J21" i="12"/>
  <c r="I21" i="12"/>
  <c r="T9" i="6" s="1"/>
  <c r="H21" i="12"/>
  <c r="T8" i="6" s="1"/>
  <c r="G21" i="12"/>
  <c r="T7" i="6" s="1"/>
  <c r="F21" i="12"/>
  <c r="T6" i="6" s="1"/>
  <c r="L172" i="1"/>
  <c r="N143" i="1"/>
  <c r="L144" i="1"/>
  <c r="H176" i="12"/>
  <c r="FS8" i="6" s="1"/>
  <c r="G176" i="12"/>
  <c r="F176" i="12"/>
  <c r="D176" i="12"/>
  <c r="FS4" i="6" s="1"/>
  <c r="C176" i="12"/>
  <c r="FS3" i="6" s="1"/>
  <c r="B176" i="12"/>
  <c r="I176" i="12"/>
  <c r="J176" i="12"/>
  <c r="FS10" i="6" s="1"/>
  <c r="E176" i="12"/>
  <c r="B137" i="12"/>
  <c r="J137" i="12"/>
  <c r="EF10" i="6" s="1"/>
  <c r="I137" i="12"/>
  <c r="EF9" i="6" s="1"/>
  <c r="H137" i="12"/>
  <c r="EF8" i="6" s="1"/>
  <c r="G137" i="12"/>
  <c r="C137" i="12"/>
  <c r="D137" i="12"/>
  <c r="EF4" i="6" s="1"/>
  <c r="F137" i="12"/>
  <c r="E137" i="12"/>
  <c r="EF5" i="6" s="1"/>
  <c r="K146" i="1"/>
  <c r="K171" i="12"/>
  <c r="N146" i="1"/>
  <c r="H146" i="12"/>
  <c r="EO8" i="6" s="1"/>
  <c r="G146" i="12"/>
  <c r="EO7" i="6" s="1"/>
  <c r="D146" i="12"/>
  <c r="EO4" i="6" s="1"/>
  <c r="C146" i="12"/>
  <c r="EO3" i="6" s="1"/>
  <c r="B146" i="12"/>
  <c r="I146" i="12"/>
  <c r="EO9" i="6" s="1"/>
  <c r="J146" i="12"/>
  <c r="EO10" i="6" s="1"/>
  <c r="F146" i="12"/>
  <c r="EO6" i="6" s="1"/>
  <c r="E146" i="12"/>
  <c r="EO5" i="6" s="1"/>
  <c r="B155" i="12"/>
  <c r="J155" i="12"/>
  <c r="ES10" i="6" s="1"/>
  <c r="I155" i="12"/>
  <c r="H155" i="12"/>
  <c r="G155" i="12"/>
  <c r="ES7" i="6" s="1"/>
  <c r="C155" i="12"/>
  <c r="ES3" i="6" s="1"/>
  <c r="F155" i="12"/>
  <c r="E155" i="12"/>
  <c r="ES5" i="6" s="1"/>
  <c r="D155" i="12"/>
  <c r="K139" i="12"/>
  <c r="B151" i="12"/>
  <c r="J145" i="12"/>
  <c r="I145" i="12"/>
  <c r="F145" i="12"/>
  <c r="FT6" i="6" s="1"/>
  <c r="E145" i="12"/>
  <c r="FT5" i="6" s="1"/>
  <c r="D145" i="12"/>
  <c r="C145" i="12"/>
  <c r="FT3" i="6" s="1"/>
  <c r="G145" i="12"/>
  <c r="B145" i="12"/>
  <c r="H145" i="12"/>
  <c r="K162" i="12"/>
  <c r="K144" i="1"/>
  <c r="H134" i="12"/>
  <c r="G134" i="12"/>
  <c r="C134" i="12"/>
  <c r="B134" i="12"/>
  <c r="I134" i="12"/>
  <c r="DI9" i="6" s="1"/>
  <c r="E134" i="12"/>
  <c r="J134" i="12"/>
  <c r="DI10" i="6" s="1"/>
  <c r="D134" i="12"/>
  <c r="F134" i="12"/>
  <c r="L151" i="1"/>
  <c r="N151" i="1"/>
  <c r="K151" i="1"/>
  <c r="N126" i="1"/>
  <c r="H152" i="12"/>
  <c r="EU8" i="6" s="1"/>
  <c r="G152" i="12"/>
  <c r="EU7" i="6" s="1"/>
  <c r="D152" i="12"/>
  <c r="EU4" i="6" s="1"/>
  <c r="C152" i="12"/>
  <c r="EU3" i="6" s="1"/>
  <c r="B152" i="12"/>
  <c r="I152" i="12"/>
  <c r="J152" i="12"/>
  <c r="EU10" i="6" s="1"/>
  <c r="F152" i="12"/>
  <c r="EU6" i="6" s="1"/>
  <c r="E152" i="12"/>
  <c r="EU5" i="6" s="1"/>
  <c r="K144" i="12"/>
  <c r="M117" i="1"/>
  <c r="B143" i="12"/>
  <c r="J143" i="12"/>
  <c r="EL10" i="6" s="1"/>
  <c r="I143" i="12"/>
  <c r="H143" i="12"/>
  <c r="G143" i="12"/>
  <c r="C143" i="12"/>
  <c r="F143" i="12"/>
  <c r="EL6" i="6" s="1"/>
  <c r="E143" i="12"/>
  <c r="D143" i="12"/>
  <c r="EL4" i="6" s="1"/>
  <c r="B179" i="12"/>
  <c r="J179" i="12"/>
  <c r="I179" i="12"/>
  <c r="FV9" i="6" s="1"/>
  <c r="H179" i="12"/>
  <c r="FV8" i="6" s="1"/>
  <c r="G179" i="12"/>
  <c r="FV7" i="6" s="1"/>
  <c r="F179" i="12"/>
  <c r="FV6" i="6" s="1"/>
  <c r="E179" i="12"/>
  <c r="C179" i="12"/>
  <c r="FV3" i="6" s="1"/>
  <c r="D179" i="12"/>
  <c r="FV4" i="6" s="1"/>
  <c r="L143" i="1"/>
  <c r="K172" i="12"/>
  <c r="B161" i="12"/>
  <c r="J161" i="12"/>
  <c r="I161" i="12"/>
  <c r="FD9" i="6" s="1"/>
  <c r="H161" i="12"/>
  <c r="G161" i="12"/>
  <c r="C161" i="12"/>
  <c r="D161" i="12"/>
  <c r="F161" i="12"/>
  <c r="E161" i="12"/>
  <c r="J169" i="12"/>
  <c r="I169" i="12"/>
  <c r="F169" i="12"/>
  <c r="E169" i="12"/>
  <c r="D169" i="12"/>
  <c r="EQ4" i="6" s="1"/>
  <c r="C169" i="12"/>
  <c r="G169" i="12"/>
  <c r="B169" i="12"/>
  <c r="H169" i="12"/>
  <c r="K133" i="12"/>
  <c r="E151" i="12"/>
  <c r="ET5" i="6" s="1"/>
  <c r="K130" i="12"/>
  <c r="K177" i="12"/>
  <c r="K117" i="1"/>
  <c r="B131" i="12"/>
  <c r="I131" i="12"/>
  <c r="DZ9" i="6" s="1"/>
  <c r="H131" i="12"/>
  <c r="DZ8" i="6" s="1"/>
  <c r="G131" i="12"/>
  <c r="DZ7" i="6" s="1"/>
  <c r="C131" i="12"/>
  <c r="DZ3" i="6" s="1"/>
  <c r="E131" i="12"/>
  <c r="DZ5" i="6" s="1"/>
  <c r="D131" i="12"/>
  <c r="DZ4" i="6" s="1"/>
  <c r="J131" i="12"/>
  <c r="DZ10" i="6" s="1"/>
  <c r="F131" i="12"/>
  <c r="DZ6" i="6" s="1"/>
  <c r="K141" i="12"/>
  <c r="H140" i="12"/>
  <c r="G140" i="12"/>
  <c r="D140" i="12"/>
  <c r="EK4" i="6" s="1"/>
  <c r="C140" i="12"/>
  <c r="B140" i="12"/>
  <c r="I140" i="12"/>
  <c r="J140" i="12"/>
  <c r="EK10" i="6" s="1"/>
  <c r="F140" i="12"/>
  <c r="E140" i="12"/>
  <c r="H170" i="12"/>
  <c r="FM8" i="6" s="1"/>
  <c r="G170" i="12"/>
  <c r="D170" i="12"/>
  <c r="C170" i="12"/>
  <c r="FM3" i="6" s="1"/>
  <c r="B170" i="12"/>
  <c r="I170" i="12"/>
  <c r="J170" i="12"/>
  <c r="F170" i="12"/>
  <c r="E170" i="12"/>
  <c r="K168" i="12"/>
  <c r="B167" i="12"/>
  <c r="J167" i="12"/>
  <c r="FJ10" i="6" s="1"/>
  <c r="I167" i="12"/>
  <c r="FJ9" i="6" s="1"/>
  <c r="H167" i="12"/>
  <c r="FJ8" i="6" s="1"/>
  <c r="G167" i="12"/>
  <c r="C167" i="12"/>
  <c r="FJ3" i="6" s="1"/>
  <c r="F167" i="12"/>
  <c r="FJ6" i="6" s="1"/>
  <c r="E167" i="12"/>
  <c r="FJ5" i="6" s="1"/>
  <c r="D167" i="12"/>
  <c r="FJ4" i="6" s="1"/>
  <c r="K163" i="12"/>
  <c r="B173" i="12"/>
  <c r="J173" i="12"/>
  <c r="FP10" i="6" s="1"/>
  <c r="I173" i="12"/>
  <c r="FP9" i="6" s="1"/>
  <c r="H173" i="12"/>
  <c r="FP8" i="6" s="1"/>
  <c r="G173" i="12"/>
  <c r="FP7" i="6" s="1"/>
  <c r="F173" i="12"/>
  <c r="FP6" i="6" s="1"/>
  <c r="C173" i="12"/>
  <c r="FP3" i="6" s="1"/>
  <c r="E173" i="12"/>
  <c r="FP5" i="6" s="1"/>
  <c r="D173" i="12"/>
  <c r="FP4" i="6" s="1"/>
  <c r="K156" i="12"/>
  <c r="K175" i="12"/>
  <c r="K160" i="12"/>
  <c r="FN2" i="6"/>
  <c r="FU2" i="6"/>
  <c r="K157" i="12"/>
  <c r="H158" i="12"/>
  <c r="FA8" i="6" s="1"/>
  <c r="G158" i="12"/>
  <c r="FA7" i="6" s="1"/>
  <c r="D158" i="12"/>
  <c r="FA4" i="6" s="1"/>
  <c r="C158" i="12"/>
  <c r="FA3" i="6" s="1"/>
  <c r="B158" i="12"/>
  <c r="I158" i="12"/>
  <c r="FA9" i="6" s="1"/>
  <c r="E158" i="12"/>
  <c r="FA5" i="6" s="1"/>
  <c r="J158" i="12"/>
  <c r="FA10" i="6" s="1"/>
  <c r="F158" i="12"/>
  <c r="FA6" i="6" s="1"/>
  <c r="K166" i="12"/>
  <c r="B149" i="12"/>
  <c r="J149" i="12"/>
  <c r="I149" i="12"/>
  <c r="H149" i="12"/>
  <c r="G149" i="12"/>
  <c r="C149" i="12"/>
  <c r="F149" i="12"/>
  <c r="E149" i="12"/>
  <c r="D149" i="12"/>
  <c r="H164" i="12"/>
  <c r="G164" i="12"/>
  <c r="FG7" i="6" s="1"/>
  <c r="D164" i="12"/>
  <c r="FG4" i="6" s="1"/>
  <c r="C164" i="12"/>
  <c r="B164" i="12"/>
  <c r="I164" i="12"/>
  <c r="J164" i="12"/>
  <c r="F164" i="12"/>
  <c r="FG6" i="6" s="1"/>
  <c r="E164" i="12"/>
  <c r="FG5" i="6" s="1"/>
  <c r="K150" i="12"/>
  <c r="M126" i="1"/>
  <c r="L126" i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X67" i="9"/>
  <c r="AW67" i="9"/>
  <c r="AV67" i="9"/>
  <c r="AU67" i="9"/>
  <c r="AT67" i="9"/>
  <c r="AS67" i="9"/>
  <c r="AR67" i="9"/>
  <c r="AQ67" i="9"/>
  <c r="AP67" i="9"/>
  <c r="AO67" i="9"/>
  <c r="AN67" i="9"/>
  <c r="AM67" i="9"/>
  <c r="AL67" i="9"/>
  <c r="AX66" i="9"/>
  <c r="AW66" i="9"/>
  <c r="AV66" i="9"/>
  <c r="AU66" i="9"/>
  <c r="AT66" i="9"/>
  <c r="AS66" i="9"/>
  <c r="AR66" i="9"/>
  <c r="AQ66" i="9"/>
  <c r="AP66" i="9"/>
  <c r="AO66" i="9"/>
  <c r="AN66" i="9"/>
  <c r="AM66" i="9"/>
  <c r="AL66" i="9"/>
  <c r="AX65" i="9"/>
  <c r="AW65" i="9"/>
  <c r="AV65" i="9"/>
  <c r="AU65" i="9"/>
  <c r="AT65" i="9"/>
  <c r="AS65" i="9"/>
  <c r="AR65" i="9"/>
  <c r="AQ65" i="9"/>
  <c r="AP65" i="9"/>
  <c r="AO65" i="9"/>
  <c r="AN65" i="9"/>
  <c r="AM65" i="9"/>
  <c r="AL65" i="9"/>
  <c r="AX64" i="9"/>
  <c r="AW64" i="9"/>
  <c r="AV64" i="9"/>
  <c r="AU64" i="9"/>
  <c r="AT64" i="9"/>
  <c r="AS64" i="9"/>
  <c r="AR64" i="9"/>
  <c r="AQ64" i="9"/>
  <c r="AP64" i="9"/>
  <c r="AO64" i="9"/>
  <c r="AN64" i="9"/>
  <c r="AM64" i="9"/>
  <c r="AL64" i="9"/>
  <c r="AX63" i="9"/>
  <c r="AW63" i="9"/>
  <c r="AV63" i="9"/>
  <c r="AU63" i="9"/>
  <c r="AT63" i="9"/>
  <c r="AS63" i="9"/>
  <c r="AR63" i="9"/>
  <c r="AQ63" i="9"/>
  <c r="AP63" i="9"/>
  <c r="AO63" i="9"/>
  <c r="AN63" i="9"/>
  <c r="AM63" i="9"/>
  <c r="AL63" i="9"/>
  <c r="AX62" i="9"/>
  <c r="AW62" i="9"/>
  <c r="AV62" i="9"/>
  <c r="AU62" i="9"/>
  <c r="AT62" i="9"/>
  <c r="AS62" i="9"/>
  <c r="AR62" i="9"/>
  <c r="AQ62" i="9"/>
  <c r="AP62" i="9"/>
  <c r="AO62" i="9"/>
  <c r="AN62" i="9"/>
  <c r="AM62" i="9"/>
  <c r="AL62" i="9"/>
  <c r="AM61" i="9"/>
  <c r="AL61" i="9"/>
  <c r="AM60" i="9"/>
  <c r="AL60" i="9"/>
  <c r="AM59" i="9"/>
  <c r="AL59" i="9"/>
  <c r="AM58" i="9"/>
  <c r="AL58" i="9"/>
  <c r="AM57" i="9"/>
  <c r="AL57" i="9"/>
  <c r="AM56" i="9"/>
  <c r="AL56" i="9"/>
  <c r="AM55" i="9"/>
  <c r="AL55" i="9"/>
  <c r="AM54" i="9"/>
  <c r="AL54" i="9"/>
  <c r="AM52" i="9"/>
  <c r="AL52" i="9"/>
  <c r="AM51" i="9"/>
  <c r="AL51" i="9"/>
  <c r="AM50" i="9"/>
  <c r="AL50" i="9"/>
  <c r="AM49" i="9"/>
  <c r="AL49" i="9"/>
  <c r="AM48" i="9"/>
  <c r="AL48" i="9"/>
  <c r="AM47" i="9"/>
  <c r="AL47" i="9"/>
  <c r="AM46" i="9"/>
  <c r="AL46" i="9"/>
  <c r="AM45" i="9"/>
  <c r="AL45" i="9"/>
  <c r="AM43" i="9"/>
  <c r="AL43" i="9"/>
  <c r="AM42" i="9"/>
  <c r="AL42" i="9"/>
  <c r="AM41" i="9"/>
  <c r="AL41" i="9"/>
  <c r="AM40" i="9"/>
  <c r="AL40" i="9"/>
  <c r="AM39" i="9"/>
  <c r="AL39" i="9"/>
  <c r="AM38" i="9"/>
  <c r="AL38" i="9"/>
  <c r="AM37" i="9"/>
  <c r="AL37" i="9"/>
  <c r="AM36" i="9"/>
  <c r="AL36" i="9"/>
  <c r="AL34" i="9"/>
  <c r="AL33" i="9"/>
  <c r="AL32" i="9"/>
  <c r="AL31" i="9"/>
  <c r="AL30" i="9"/>
  <c r="AL29" i="9"/>
  <c r="AL28" i="9"/>
  <c r="AL27" i="9"/>
  <c r="AL26" i="9"/>
  <c r="AM25" i="9"/>
  <c r="AL25" i="9"/>
  <c r="AM24" i="9"/>
  <c r="AL24" i="9"/>
  <c r="AM23" i="9"/>
  <c r="AL23" i="9"/>
  <c r="AM22" i="9"/>
  <c r="AL22" i="9"/>
  <c r="AM21" i="9"/>
  <c r="AL21" i="9"/>
  <c r="AL19" i="9"/>
  <c r="AL18" i="9"/>
  <c r="AL17" i="9"/>
  <c r="AL16" i="9"/>
  <c r="AL15" i="9"/>
  <c r="AL14" i="9"/>
  <c r="AL13" i="9"/>
  <c r="AL12" i="9"/>
  <c r="AL11" i="9"/>
  <c r="AM8" i="9"/>
  <c r="AL8" i="9"/>
  <c r="AM7" i="9"/>
  <c r="AL7" i="9"/>
  <c r="AM6" i="9"/>
  <c r="AL6" i="9"/>
  <c r="AM5" i="9"/>
  <c r="AL5" i="9"/>
  <c r="AM4" i="9"/>
  <c r="AL4" i="9"/>
  <c r="AM2" i="9"/>
  <c r="AX1" i="9"/>
  <c r="AW1" i="9"/>
  <c r="AV1" i="9"/>
  <c r="AU1" i="9"/>
  <c r="AT1" i="9"/>
  <c r="AS1" i="9"/>
  <c r="AR1" i="9"/>
  <c r="AQ1" i="9"/>
  <c r="AP1" i="9"/>
  <c r="AO1" i="9"/>
  <c r="AN1" i="9"/>
  <c r="CQ4" i="6" l="1"/>
  <c r="FG9" i="6"/>
  <c r="EE2" i="6"/>
  <c r="R5" i="6"/>
  <c r="L8" i="6"/>
  <c r="AZ8" i="6"/>
  <c r="BK6" i="6"/>
  <c r="FB10" i="6"/>
  <c r="AO7" i="6"/>
  <c r="BQ10" i="6"/>
  <c r="BZ4" i="6"/>
  <c r="AO8" i="6"/>
  <c r="CW5" i="6"/>
  <c r="CQ3" i="6"/>
  <c r="FG3" i="6"/>
  <c r="EF3" i="6"/>
  <c r="FS6" i="6"/>
  <c r="J4" i="6"/>
  <c r="R6" i="6"/>
  <c r="P10" i="6"/>
  <c r="Q3" i="6"/>
  <c r="FK5" i="6"/>
  <c r="L5" i="6"/>
  <c r="AE3" i="6"/>
  <c r="EA6" i="6"/>
  <c r="BQ3" i="6"/>
  <c r="AR4" i="6"/>
  <c r="FO10" i="6"/>
  <c r="X8" i="6"/>
  <c r="AO2" i="6"/>
  <c r="BS9" i="6"/>
  <c r="X5" i="6"/>
  <c r="DO10" i="6"/>
  <c r="BS8" i="6"/>
  <c r="CX7" i="6"/>
  <c r="EE7" i="6"/>
  <c r="AE7" i="6"/>
  <c r="FS7" i="6"/>
  <c r="CJ3" i="6"/>
  <c r="R7" i="6"/>
  <c r="Q4" i="6"/>
  <c r="L9" i="6"/>
  <c r="EA7" i="6"/>
  <c r="AE8" i="6"/>
  <c r="BZ3" i="6"/>
  <c r="DH6" i="6"/>
  <c r="AC5" i="6"/>
  <c r="BE3" i="6"/>
  <c r="DO4" i="6"/>
  <c r="BZ5" i="6"/>
  <c r="X4" i="6"/>
  <c r="BS10" i="6"/>
  <c r="AR9" i="6"/>
  <c r="CQ8" i="6"/>
  <c r="CX8" i="6"/>
  <c r="BZ7" i="6"/>
  <c r="BZ6" i="6"/>
  <c r="BK10" i="6"/>
  <c r="DO7" i="6"/>
  <c r="AO4" i="6"/>
  <c r="FV5" i="6"/>
  <c r="AZ3" i="6"/>
  <c r="EA10" i="6"/>
  <c r="AC10" i="6"/>
  <c r="FK4" i="6"/>
  <c r="DV4" i="6"/>
  <c r="BE4" i="6"/>
  <c r="BS3" i="6"/>
  <c r="AC9" i="6"/>
  <c r="FB9" i="6"/>
  <c r="FG8" i="6"/>
  <c r="CJ9" i="6"/>
  <c r="J8" i="6"/>
  <c r="E8" i="6"/>
  <c r="R8" i="6"/>
  <c r="P3" i="6"/>
  <c r="Q6" i="6"/>
  <c r="BC5" i="6"/>
  <c r="BE5" i="6"/>
  <c r="CZ4" i="6"/>
  <c r="EA4" i="6"/>
  <c r="X6" i="6"/>
  <c r="BE8" i="6"/>
  <c r="CQ5" i="6"/>
  <c r="BZ8" i="6"/>
  <c r="DO8" i="6"/>
  <c r="BS6" i="6"/>
  <c r="AO6" i="6"/>
  <c r="AR3" i="6"/>
  <c r="EL8" i="6"/>
  <c r="ER6" i="6"/>
  <c r="FS5" i="6"/>
  <c r="P4" i="6"/>
  <c r="Q5" i="6"/>
  <c r="AE10" i="6"/>
  <c r="AZ5" i="6"/>
  <c r="X9" i="6"/>
  <c r="BZ9" i="6"/>
  <c r="DO6" i="6"/>
  <c r="CQ10" i="6"/>
  <c r="G8" i="6"/>
  <c r="BK7" i="6"/>
  <c r="BR3" i="6"/>
  <c r="CX10" i="6"/>
  <c r="DH10" i="6"/>
  <c r="BQ4" i="6"/>
  <c r="AR8" i="6"/>
  <c r="CX3" i="6"/>
  <c r="AC8" i="6"/>
  <c r="BZ10" i="6"/>
  <c r="FS9" i="6"/>
  <c r="FB5" i="6"/>
  <c r="DO5" i="6"/>
  <c r="AO10" i="6"/>
  <c r="FO9" i="6"/>
  <c r="BS7" i="6"/>
  <c r="BE10" i="6"/>
  <c r="AO5" i="6"/>
  <c r="BE6" i="6"/>
  <c r="CQ7" i="6"/>
  <c r="DO3" i="6"/>
  <c r="FL3" i="6"/>
  <c r="CJ10" i="6"/>
  <c r="FG10" i="6"/>
  <c r="FV10" i="6"/>
  <c r="R3" i="6"/>
  <c r="EA5" i="6"/>
  <c r="Q9" i="6"/>
  <c r="L7" i="6"/>
  <c r="AE4" i="6"/>
  <c r="CB7" i="6"/>
  <c r="CB5" i="6"/>
  <c r="DO9" i="6"/>
  <c r="AO3" i="6"/>
  <c r="BQ5" i="6"/>
  <c r="EA3" i="6"/>
  <c r="AC6" i="6"/>
  <c r="FO5" i="6"/>
  <c r="BS4" i="6"/>
  <c r="CQ6" i="6"/>
  <c r="G9" i="6"/>
  <c r="J10" i="6"/>
  <c r="AZ7" i="6"/>
  <c r="FB4" i="6"/>
  <c r="AC4" i="6"/>
  <c r="BK4" i="6"/>
  <c r="CT8" i="6"/>
  <c r="FO3" i="6"/>
  <c r="AO9" i="6"/>
  <c r="FO8" i="6"/>
  <c r="X10" i="6"/>
  <c r="CX6" i="6"/>
  <c r="BK5" i="6"/>
  <c r="AQ8" i="6"/>
  <c r="FL5" i="6"/>
  <c r="K142" i="12"/>
  <c r="E3" i="6"/>
  <c r="AQ5" i="6"/>
  <c r="CX5" i="6"/>
  <c r="EI3" i="6"/>
  <c r="DU9" i="6"/>
  <c r="BU6" i="6"/>
  <c r="S4" i="6"/>
  <c r="FL7" i="6"/>
  <c r="DF4" i="6"/>
  <c r="CY3" i="6"/>
  <c r="ER7" i="6"/>
  <c r="FM10" i="6"/>
  <c r="CS9" i="6"/>
  <c r="FQ4" i="6"/>
  <c r="EK6" i="6"/>
  <c r="F6" i="6"/>
  <c r="EI7" i="6"/>
  <c r="EC3" i="6"/>
  <c r="EN9" i="6"/>
  <c r="EQ7" i="6"/>
  <c r="AM9" i="6"/>
  <c r="ER10" i="6"/>
  <c r="FL6" i="6"/>
  <c r="CG9" i="6"/>
  <c r="EF6" i="6"/>
  <c r="N7" i="6"/>
  <c r="DY3" i="6"/>
  <c r="K136" i="12"/>
  <c r="EI9" i="6"/>
  <c r="DF7" i="6"/>
  <c r="DQ8" i="6"/>
  <c r="CH10" i="6"/>
  <c r="CC7" i="6"/>
  <c r="FM6" i="6"/>
  <c r="FD8" i="6"/>
  <c r="EC5" i="6"/>
  <c r="EN4" i="6"/>
  <c r="EX8" i="6"/>
  <c r="F4" i="6"/>
  <c r="K105" i="12"/>
  <c r="DN8" i="6"/>
  <c r="CY10" i="6"/>
  <c r="FI4" i="6"/>
  <c r="EY4" i="6"/>
  <c r="S3" i="6"/>
  <c r="EX9" i="6"/>
  <c r="DN3" i="6"/>
  <c r="EB6" i="6"/>
  <c r="AU5" i="6"/>
  <c r="AB6" i="6"/>
  <c r="BT3" i="6"/>
  <c r="EI8" i="6"/>
  <c r="EC7" i="6"/>
  <c r="EN10" i="6"/>
  <c r="EQ9" i="6"/>
  <c r="CS6" i="6"/>
  <c r="DN5" i="6"/>
  <c r="EH7" i="6"/>
  <c r="CG3" i="6"/>
  <c r="CC4" i="6"/>
  <c r="DU3" i="6"/>
  <c r="M10" i="6"/>
  <c r="K174" i="12"/>
  <c r="F7" i="6"/>
  <c r="CF10" i="6"/>
  <c r="N3" i="6"/>
  <c r="CH8" i="6"/>
  <c r="FL10" i="6"/>
  <c r="DW10" i="6"/>
  <c r="Z10" i="6"/>
  <c r="CC8" i="6"/>
  <c r="EW9" i="6"/>
  <c r="BN9" i="6"/>
  <c r="FD5" i="6"/>
  <c r="BH3" i="6"/>
  <c r="M3" i="6"/>
  <c r="BM10" i="6"/>
  <c r="EX5" i="6"/>
  <c r="FQ7" i="6"/>
  <c r="CY7" i="6"/>
  <c r="BH7" i="6"/>
  <c r="N9" i="6"/>
  <c r="EB7" i="6"/>
  <c r="FC8" i="6"/>
  <c r="EI6" i="6"/>
  <c r="EC6" i="6"/>
  <c r="E5" i="6"/>
  <c r="EW8" i="6"/>
  <c r="DW4" i="6"/>
  <c r="EB9" i="6"/>
  <c r="EN7" i="6"/>
  <c r="F10" i="6"/>
  <c r="DR8" i="6"/>
  <c r="BN7" i="6"/>
  <c r="BN5" i="6"/>
  <c r="K6" i="6"/>
  <c r="EM5" i="6"/>
  <c r="J9" i="6"/>
  <c r="M9" i="6"/>
  <c r="CC3" i="6"/>
  <c r="Z8" i="6"/>
  <c r="EB8" i="6"/>
  <c r="FJ7" i="6"/>
  <c r="FC7" i="6"/>
  <c r="FM4" i="6"/>
  <c r="FL9" i="6"/>
  <c r="EL5" i="6"/>
  <c r="EC8" i="6"/>
  <c r="T10" i="6"/>
  <c r="AM10" i="6"/>
  <c r="E4" i="6"/>
  <c r="CB8" i="6"/>
  <c r="BT8" i="6"/>
  <c r="DF3" i="6"/>
  <c r="DG3" i="6"/>
  <c r="EH9" i="6"/>
  <c r="FQ6" i="6"/>
  <c r="F5" i="6"/>
  <c r="DN4" i="6"/>
  <c r="DU7" i="6"/>
  <c r="DQ6" i="6"/>
  <c r="P2" i="7"/>
  <c r="FI10" i="6"/>
  <c r="DU6" i="6"/>
  <c r="AM6" i="6"/>
  <c r="EM3" i="6"/>
  <c r="DQ5" i="6"/>
  <c r="AB8" i="6"/>
  <c r="EZ10" i="6"/>
  <c r="FQ10" i="6"/>
  <c r="AU7" i="6"/>
  <c r="AB9" i="6"/>
  <c r="CG7" i="6"/>
  <c r="DY4" i="6"/>
  <c r="Z6" i="6"/>
  <c r="EY10" i="6"/>
  <c r="EK9" i="6"/>
  <c r="BH6" i="6"/>
  <c r="N8" i="6"/>
  <c r="EZ7" i="6"/>
  <c r="DU8" i="6"/>
  <c r="AV8" i="6"/>
  <c r="DI8" i="6"/>
  <c r="FE7" i="6"/>
  <c r="CC6" i="6"/>
  <c r="CG8" i="6"/>
  <c r="ES8" i="6"/>
  <c r="AV6" i="6"/>
  <c r="EY8" i="6"/>
  <c r="AM3" i="6"/>
  <c r="EY5" i="6"/>
  <c r="CF3" i="6"/>
  <c r="AV5" i="6"/>
  <c r="EH8" i="6"/>
  <c r="EZ3" i="6"/>
  <c r="EY3" i="6"/>
  <c r="FT9" i="6"/>
  <c r="EW3" i="6"/>
  <c r="AV9" i="6"/>
  <c r="K10" i="6"/>
  <c r="DI3" i="6"/>
  <c r="FO2" i="6"/>
  <c r="EX4" i="6"/>
  <c r="ES4" i="6"/>
  <c r="F3" i="6"/>
  <c r="FQ3" i="6"/>
  <c r="EK7" i="6"/>
  <c r="BF10" i="6"/>
  <c r="BH10" i="6"/>
  <c r="CY8" i="6"/>
  <c r="BR8" i="6"/>
  <c r="BM8" i="6"/>
  <c r="K3" i="6"/>
  <c r="CG6" i="6"/>
  <c r="EH3" i="6"/>
  <c r="BT10" i="6"/>
  <c r="DG6" i="6"/>
  <c r="BM4" i="6"/>
  <c r="CF4" i="6"/>
  <c r="FC5" i="6"/>
  <c r="CH5" i="6"/>
  <c r="DY5" i="6"/>
  <c r="BU8" i="6"/>
  <c r="CH6" i="6"/>
  <c r="FC6" i="6"/>
  <c r="AU9" i="6"/>
  <c r="DE9" i="6"/>
  <c r="EL3" i="6"/>
  <c r="T4" i="6"/>
  <c r="AM4" i="6"/>
  <c r="ER4" i="6"/>
  <c r="EI5" i="6"/>
  <c r="FD6" i="6"/>
  <c r="EL7" i="6"/>
  <c r="EU9" i="6"/>
  <c r="EM9" i="6"/>
  <c r="EN8" i="6"/>
  <c r="FT8" i="6"/>
  <c r="EF7" i="6"/>
  <c r="CS8" i="6"/>
  <c r="DW9" i="6"/>
  <c r="DN6" i="6"/>
  <c r="AT8" i="6"/>
  <c r="EK8" i="6"/>
  <c r="CY9" i="6"/>
  <c r="BR9" i="6"/>
  <c r="BM9" i="6"/>
  <c r="BU4" i="6"/>
  <c r="BM5" i="6"/>
  <c r="EH6" i="6"/>
  <c r="BU3" i="6"/>
  <c r="DQ3" i="6"/>
  <c r="BD3" i="6"/>
  <c r="N5" i="6"/>
  <c r="AU6" i="6"/>
  <c r="CH4" i="6"/>
  <c r="DX6" i="6"/>
  <c r="Z4" i="6"/>
  <c r="EZ9" i="6"/>
  <c r="CG10" i="6"/>
  <c r="EW10" i="6"/>
  <c r="EH5" i="6"/>
  <c r="EK5" i="6"/>
  <c r="DE4" i="6"/>
  <c r="S2" i="6"/>
  <c r="AU3" i="6"/>
  <c r="AT6" i="6"/>
  <c r="AG6" i="6"/>
  <c r="S7" i="6"/>
  <c r="CB9" i="6"/>
  <c r="BT9" i="6"/>
  <c r="M131" i="1"/>
  <c r="FD4" i="6"/>
  <c r="EX6" i="6"/>
  <c r="BU10" i="6"/>
  <c r="J5" i="6"/>
  <c r="CS3" i="6"/>
  <c r="BO10" i="6"/>
  <c r="BN10" i="6"/>
  <c r="F8" i="6"/>
  <c r="DN7" i="6"/>
  <c r="AT9" i="6"/>
  <c r="AG9" i="6"/>
  <c r="CY4" i="6"/>
  <c r="EB2" i="6"/>
  <c r="DE3" i="6"/>
  <c r="CG4" i="6"/>
  <c r="K7" i="6"/>
  <c r="DA4" i="6"/>
  <c r="BH4" i="6"/>
  <c r="K9" i="6"/>
  <c r="N6" i="6"/>
  <c r="CC5" i="6"/>
  <c r="EM7" i="6"/>
  <c r="N10" i="6"/>
  <c r="EM4" i="6"/>
  <c r="M8" i="6"/>
  <c r="AV4" i="6"/>
  <c r="S10" i="6"/>
  <c r="DX7" i="6"/>
  <c r="CG5" i="6"/>
  <c r="DR3" i="6"/>
  <c r="CR8" i="6"/>
  <c r="AU4" i="6"/>
  <c r="AB4" i="6"/>
  <c r="DF8" i="6"/>
  <c r="DG8" i="6"/>
  <c r="FI5" i="6"/>
  <c r="DN9" i="6"/>
  <c r="ER5" i="6"/>
  <c r="T5" i="6"/>
  <c r="AM5" i="6"/>
  <c r="AQ4" i="6"/>
  <c r="FD3" i="6"/>
  <c r="EL9" i="6"/>
  <c r="EC4" i="6"/>
  <c r="EX3" i="6"/>
  <c r="E6" i="6"/>
  <c r="FQ8" i="6"/>
  <c r="DN10" i="6"/>
  <c r="CB6" i="6"/>
  <c r="BT6" i="6"/>
  <c r="AT10" i="6"/>
  <c r="AG10" i="6"/>
  <c r="FI3" i="6"/>
  <c r="CY5" i="6"/>
  <c r="AU8" i="6"/>
  <c r="CH9" i="6"/>
  <c r="EB4" i="6"/>
  <c r="DR6" i="6"/>
  <c r="CH7" i="6"/>
  <c r="FO4" i="6"/>
  <c r="CR9" i="6"/>
  <c r="DI7" i="6"/>
  <c r="EH4" i="6"/>
  <c r="Z7" i="6"/>
  <c r="FE4" i="6"/>
  <c r="DU4" i="6"/>
  <c r="BH5" i="6"/>
  <c r="M5" i="6"/>
  <c r="EY9" i="6"/>
  <c r="DQ7" i="6"/>
  <c r="DY9" i="6"/>
  <c r="DI5" i="6"/>
  <c r="BU9" i="6"/>
  <c r="AT7" i="6"/>
  <c r="AG7" i="6"/>
  <c r="EB10" i="6"/>
  <c r="EI10" i="6"/>
  <c r="FL8" i="6"/>
  <c r="EW7" i="6"/>
  <c r="FI7" i="6"/>
  <c r="EQ8" i="6"/>
  <c r="ER3" i="6"/>
  <c r="FM5" i="6"/>
  <c r="FD7" i="6"/>
  <c r="EC10" i="6"/>
  <c r="EN3" i="6"/>
  <c r="EX7" i="6"/>
  <c r="CP8" i="6"/>
  <c r="CF8" i="6"/>
  <c r="J7" i="6"/>
  <c r="M7" i="6"/>
  <c r="E7" i="6"/>
  <c r="AQ7" i="6"/>
  <c r="EW6" i="6"/>
  <c r="CS10" i="6"/>
  <c r="BU5" i="6"/>
  <c r="L133" i="1"/>
  <c r="EQ5" i="6"/>
  <c r="FI6" i="6"/>
  <c r="FB6" i="6"/>
  <c r="AZ10" i="6"/>
  <c r="AV10" i="6"/>
  <c r="EG7" i="6"/>
  <c r="CY6" i="6"/>
  <c r="AM7" i="6"/>
  <c r="EM10" i="6"/>
  <c r="EM6" i="6"/>
  <c r="DR5" i="6"/>
  <c r="DU10" i="6"/>
  <c r="AV7" i="6"/>
  <c r="FI9" i="6"/>
  <c r="AM8" i="6"/>
  <c r="AV3" i="6"/>
  <c r="BN6" i="6"/>
  <c r="DP7" i="6"/>
  <c r="BM7" i="6"/>
  <c r="CR7" i="6"/>
  <c r="CH3" i="6"/>
  <c r="EW4" i="6"/>
  <c r="DQ9" i="6"/>
  <c r="FM7" i="6"/>
  <c r="FI8" i="6"/>
  <c r="FB8" i="6"/>
  <c r="BO3" i="6"/>
  <c r="AU10" i="6"/>
  <c r="CS5" i="6"/>
  <c r="FC3" i="6"/>
  <c r="K8" i="6"/>
  <c r="Z3" i="6"/>
  <c r="DG7" i="6"/>
  <c r="DP2" i="6"/>
  <c r="CF7" i="6"/>
  <c r="AB7" i="6"/>
  <c r="BH8" i="6"/>
  <c r="FT4" i="6"/>
  <c r="DR4" i="6"/>
  <c r="BT7" i="6"/>
  <c r="CR6" i="6"/>
  <c r="CC9" i="6"/>
  <c r="DI4" i="6"/>
  <c r="DY6" i="6"/>
  <c r="M6" i="6"/>
  <c r="CU8" i="6"/>
  <c r="FU5" i="6"/>
  <c r="FQ5" i="6"/>
  <c r="ER8" i="6"/>
  <c r="EC9" i="6"/>
  <c r="EQ3" i="6"/>
  <c r="EQ10" i="6"/>
  <c r="EG10" i="6"/>
  <c r="DQ4" i="6"/>
  <c r="FC10" i="6"/>
  <c r="FT10" i="6"/>
  <c r="EQ6" i="6"/>
  <c r="M4" i="6"/>
  <c r="BU7" i="6"/>
  <c r="DF5" i="6"/>
  <c r="FU10" i="6"/>
  <c r="DU5" i="6"/>
  <c r="EM8" i="6"/>
  <c r="DQ10" i="6"/>
  <c r="N4" i="6"/>
  <c r="AB10" i="6"/>
  <c r="BM3" i="6"/>
  <c r="DV3" i="6"/>
  <c r="ES6" i="6"/>
  <c r="Z9" i="6"/>
  <c r="DG4" i="6"/>
  <c r="DY8" i="6"/>
  <c r="DX8" i="6"/>
  <c r="CF6" i="6"/>
  <c r="BT4" i="6"/>
  <c r="FT7" i="6"/>
  <c r="DI6" i="6"/>
  <c r="CP5" i="6"/>
  <c r="CF5" i="6"/>
  <c r="CP9" i="6"/>
  <c r="CF9" i="6"/>
  <c r="CS4" i="6"/>
  <c r="CR4" i="6"/>
  <c r="EG9" i="6"/>
  <c r="AT3" i="6"/>
  <c r="AG3" i="6"/>
  <c r="EN5" i="6"/>
  <c r="AT4" i="6"/>
  <c r="AG4" i="6"/>
  <c r="ER9" i="6"/>
  <c r="FM9" i="6"/>
  <c r="EI4" i="6"/>
  <c r="FL4" i="6"/>
  <c r="FD10" i="6"/>
  <c r="EN6" i="6"/>
  <c r="EX10" i="6"/>
  <c r="E10" i="6"/>
  <c r="AQ10" i="6"/>
  <c r="DF10" i="6"/>
  <c r="F9" i="6"/>
  <c r="DF9" i="6"/>
  <c r="AT5" i="6"/>
  <c r="AG5" i="6"/>
  <c r="AB3" i="6"/>
  <c r="FC4" i="6"/>
  <c r="DY7" i="6"/>
  <c r="DY10" i="6"/>
  <c r="EZ6" i="6"/>
  <c r="DR9" i="6"/>
  <c r="EW5" i="6"/>
  <c r="FO6" i="6"/>
  <c r="K4" i="6"/>
  <c r="DX2" i="6"/>
  <c r="BM6" i="6"/>
  <c r="FC9" i="6"/>
  <c r="Z5" i="6"/>
  <c r="BT5" i="6"/>
  <c r="DE2" i="6"/>
  <c r="ES9" i="6"/>
  <c r="BH9" i="6"/>
  <c r="EK3" i="6"/>
  <c r="CC10" i="6"/>
  <c r="FB3" i="6"/>
  <c r="EH10" i="6"/>
  <c r="DR10" i="6"/>
  <c r="DE5" i="6"/>
  <c r="FQ9" i="6"/>
  <c r="BN8" i="6"/>
  <c r="BN4" i="6"/>
  <c r="AB5" i="6"/>
  <c r="K119" i="12"/>
  <c r="ED2" i="6"/>
  <c r="M124" i="1"/>
  <c r="ED13" i="6" s="1"/>
  <c r="N124" i="1"/>
  <c r="ED14" i="6" s="1"/>
  <c r="K44" i="12"/>
  <c r="K7" i="12"/>
  <c r="EY2" i="6"/>
  <c r="K165" i="12"/>
  <c r="P2" i="6"/>
  <c r="K17" i="12"/>
  <c r="K51" i="12"/>
  <c r="K5" i="12"/>
  <c r="K156" i="1"/>
  <c r="K163" i="1"/>
  <c r="FF2" i="6"/>
  <c r="K133" i="1"/>
  <c r="K11" i="12"/>
  <c r="K116" i="12"/>
  <c r="EZ2" i="6"/>
  <c r="K104" i="12"/>
  <c r="N114" i="1"/>
  <c r="K89" i="12"/>
  <c r="AR2" i="6"/>
  <c r="K53" i="12"/>
  <c r="K12" i="12"/>
  <c r="K138" i="12"/>
  <c r="K13" i="12"/>
  <c r="K114" i="1"/>
  <c r="K111" i="12"/>
  <c r="K124" i="1"/>
  <c r="ED11" i="6" s="1"/>
  <c r="K83" i="12"/>
  <c r="BS2" i="6"/>
  <c r="K80" i="12"/>
  <c r="K107" i="12"/>
  <c r="K98" i="12"/>
  <c r="M132" i="1"/>
  <c r="K139" i="1"/>
  <c r="K154" i="12"/>
  <c r="AH2" i="6"/>
  <c r="K35" i="12"/>
  <c r="K18" i="12"/>
  <c r="K23" i="12"/>
  <c r="K32" i="12"/>
  <c r="EP7" i="6"/>
  <c r="K101" i="12"/>
  <c r="EG2" i="6"/>
  <c r="M133" i="1"/>
  <c r="K128" i="12"/>
  <c r="K59" i="12"/>
  <c r="BK2" i="6"/>
  <c r="K71" i="12"/>
  <c r="K148" i="12"/>
  <c r="L114" i="1"/>
  <c r="K135" i="12"/>
  <c r="FE2" i="6"/>
  <c r="L124" i="1"/>
  <c r="ED12" i="6" s="1"/>
  <c r="K125" i="12"/>
  <c r="K68" i="12"/>
  <c r="K47" i="12"/>
  <c r="N167" i="1"/>
  <c r="K147" i="12"/>
  <c r="K164" i="1"/>
  <c r="FR2" i="6"/>
  <c r="BC2" i="6"/>
  <c r="K56" i="12"/>
  <c r="BQ2" i="6"/>
  <c r="K81" i="12"/>
  <c r="N133" i="1"/>
  <c r="K26" i="12"/>
  <c r="K178" i="12"/>
  <c r="K162" i="1"/>
  <c r="K177" i="1"/>
  <c r="K132" i="12"/>
  <c r="M114" i="1"/>
  <c r="K95" i="12"/>
  <c r="G2" i="6"/>
  <c r="K6" i="12"/>
  <c r="AC2" i="6"/>
  <c r="K19" i="12"/>
  <c r="BZ2" i="6"/>
  <c r="K92" i="12"/>
  <c r="K21" i="12"/>
  <c r="EF2" i="6"/>
  <c r="K137" i="12"/>
  <c r="L155" i="1"/>
  <c r="N155" i="1"/>
  <c r="K151" i="12"/>
  <c r="ET2" i="6"/>
  <c r="K170" i="12"/>
  <c r="K140" i="12"/>
  <c r="EK2" i="6"/>
  <c r="K140" i="1"/>
  <c r="K169" i="12"/>
  <c r="N131" i="1"/>
  <c r="K131" i="1"/>
  <c r="L131" i="1"/>
  <c r="K176" i="12"/>
  <c r="FA2" i="6"/>
  <c r="K158" i="12"/>
  <c r="L162" i="1"/>
  <c r="M162" i="1"/>
  <c r="N162" i="1"/>
  <c r="K131" i="12"/>
  <c r="K145" i="12"/>
  <c r="K146" i="12"/>
  <c r="K155" i="12"/>
  <c r="K161" i="12"/>
  <c r="K143" i="12"/>
  <c r="K164" i="12"/>
  <c r="FG2" i="6"/>
  <c r="K167" i="12"/>
  <c r="FJ2" i="6"/>
  <c r="M155" i="1"/>
  <c r="N177" i="1"/>
  <c r="M177" i="1"/>
  <c r="L177" i="1"/>
  <c r="L150" i="1"/>
  <c r="N150" i="1"/>
  <c r="K150" i="1"/>
  <c r="M150" i="1"/>
  <c r="K149" i="12"/>
  <c r="K142" i="1"/>
  <c r="N164" i="1"/>
  <c r="M164" i="1"/>
  <c r="L164" i="1"/>
  <c r="FP2" i="6"/>
  <c r="K173" i="12"/>
  <c r="K179" i="12"/>
  <c r="FV2" i="6"/>
  <c r="L121" i="1"/>
  <c r="N121" i="1"/>
  <c r="M121" i="1"/>
  <c r="K155" i="1"/>
  <c r="K132" i="1"/>
  <c r="L132" i="1"/>
  <c r="N132" i="1"/>
  <c r="N139" i="1"/>
  <c r="M139" i="1"/>
  <c r="L139" i="1"/>
  <c r="L159" i="1"/>
  <c r="N159" i="1"/>
  <c r="M159" i="1"/>
  <c r="K159" i="1"/>
  <c r="K134" i="12"/>
  <c r="K121" i="1"/>
  <c r="L156" i="1"/>
  <c r="N156" i="1"/>
  <c r="M156" i="1"/>
  <c r="N163" i="1"/>
  <c r="FF14" i="6" s="1"/>
  <c r="M163" i="1"/>
  <c r="L163" i="1"/>
  <c r="K152" i="12"/>
  <c r="L118" i="1"/>
  <c r="M118" i="1"/>
  <c r="N118" i="1"/>
  <c r="K118" i="1"/>
  <c r="H2" i="9"/>
  <c r="G2" i="9"/>
  <c r="F2" i="9"/>
  <c r="E2" i="9"/>
  <c r="I2" i="9"/>
  <c r="C20" i="6"/>
  <c r="FF12" i="6" l="1"/>
  <c r="EA2" i="6"/>
  <c r="DB2" i="6"/>
  <c r="CX2" i="6"/>
  <c r="FF11" i="6"/>
  <c r="AU2" i="6"/>
  <c r="V2" i="6"/>
  <c r="X2" i="6"/>
  <c r="BE2" i="6"/>
  <c r="CV2" i="6"/>
  <c r="CQ2" i="6"/>
  <c r="EM2" i="6"/>
  <c r="FO14" i="6"/>
  <c r="FB2" i="6"/>
  <c r="FF13" i="6"/>
  <c r="DK2" i="6"/>
  <c r="DO2" i="6"/>
  <c r="FK2" i="6"/>
  <c r="E2" i="6"/>
  <c r="K141" i="1"/>
  <c r="FC2" i="6"/>
  <c r="FD2" i="6"/>
  <c r="O31" i="7" a="1"/>
  <c r="O31" i="7" s="1"/>
  <c r="K171" i="1"/>
  <c r="FN11" i="6" s="1"/>
  <c r="EL2" i="6"/>
  <c r="N29" i="7" a="1"/>
  <c r="N29" i="7" s="1"/>
  <c r="N27" i="7" a="1"/>
  <c r="N27" i="7" s="1"/>
  <c r="O27" i="7" a="1"/>
  <c r="O27" i="7" s="1"/>
  <c r="O30" i="7" a="1"/>
  <c r="O30" i="7" s="1"/>
  <c r="N30" i="7" a="1"/>
  <c r="N30" i="7" s="1"/>
  <c r="O33" i="7" a="1"/>
  <c r="O33" i="7" s="1"/>
  <c r="O34" i="7" a="1"/>
  <c r="O34" i="7" s="1"/>
  <c r="O29" i="7" a="1"/>
  <c r="O29" i="7" s="1"/>
  <c r="O32" i="7" a="1"/>
  <c r="O32" i="7" s="1"/>
  <c r="EN2" i="6"/>
  <c r="K160" i="1"/>
  <c r="CY2" i="6"/>
  <c r="K169" i="1"/>
  <c r="FT11" i="6" s="1"/>
  <c r="N31" i="7" a="1"/>
  <c r="N31" i="7" s="1"/>
  <c r="FI2" i="6"/>
  <c r="N33" i="7" a="1"/>
  <c r="N33" i="7" s="1"/>
  <c r="CD2" i="6"/>
  <c r="CH2" i="6"/>
  <c r="DN2" i="6"/>
  <c r="DF2" i="6"/>
  <c r="N34" i="7" a="1"/>
  <c r="N34" i="7" s="1"/>
  <c r="N28" i="7" a="1"/>
  <c r="N28" i="7" s="1"/>
  <c r="O28" i="7" a="1"/>
  <c r="O28" i="7" s="1"/>
  <c r="DW2" i="6"/>
  <c r="DY2" i="6"/>
  <c r="DT2" i="6"/>
  <c r="DU2" i="6"/>
  <c r="CB2" i="6"/>
  <c r="BT2" i="6"/>
  <c r="CP2" i="6"/>
  <c r="CF2" i="6"/>
  <c r="FL2" i="6"/>
  <c r="DZ2" i="6"/>
  <c r="DQ2" i="6"/>
  <c r="N171" i="1"/>
  <c r="FN14" i="6" s="1"/>
  <c r="T2" i="6"/>
  <c r="AM2" i="6"/>
  <c r="L2" i="6"/>
  <c r="K2" i="6"/>
  <c r="J2" i="6"/>
  <c r="M2" i="6"/>
  <c r="CJ2" i="6"/>
  <c r="CG2" i="6"/>
  <c r="FE11" i="6"/>
  <c r="FT2" i="6"/>
  <c r="AE2" i="6"/>
  <c r="AB2" i="6"/>
  <c r="CS2" i="6"/>
  <c r="EX2" i="6"/>
  <c r="ES2" i="6"/>
  <c r="CM2" i="6"/>
  <c r="CC2" i="6"/>
  <c r="F2" i="6"/>
  <c r="AT2" i="6"/>
  <c r="AG2" i="6"/>
  <c r="N32" i="7" a="1"/>
  <c r="N32" i="7" s="1"/>
  <c r="BF2" i="6"/>
  <c r="BH2" i="6"/>
  <c r="AZ2" i="6"/>
  <c r="AV2" i="6"/>
  <c r="AQ2" i="6"/>
  <c r="BR2" i="6"/>
  <c r="BM2" i="6"/>
  <c r="EW2" i="6"/>
  <c r="K147" i="1"/>
  <c r="R2" i="6"/>
  <c r="Z2" i="6"/>
  <c r="EC2" i="6"/>
  <c r="DI2" i="6"/>
  <c r="ER2" i="6"/>
  <c r="EO2" i="6"/>
  <c r="EH2" i="6"/>
  <c r="BO2" i="6"/>
  <c r="BN2" i="6"/>
  <c r="Q2" i="6"/>
  <c r="N2" i="6"/>
  <c r="CA2" i="6"/>
  <c r="BU2" i="6"/>
  <c r="EQ2" i="6"/>
  <c r="K129" i="1"/>
  <c r="EI11" i="6" s="1"/>
  <c r="EI2" i="6"/>
  <c r="EP2" i="6"/>
  <c r="L167" i="1"/>
  <c r="M167" i="1"/>
  <c r="K167" i="1"/>
  <c r="FH2" i="6"/>
  <c r="M165" i="1"/>
  <c r="FH13" i="6" s="1"/>
  <c r="N165" i="1"/>
  <c r="FH14" i="6" s="1"/>
  <c r="K165" i="1"/>
  <c r="FH11" i="6" s="1"/>
  <c r="L165" i="1"/>
  <c r="FH12" i="6" s="1"/>
  <c r="K161" i="1"/>
  <c r="EU2" i="6"/>
  <c r="K157" i="1"/>
  <c r="FJ11" i="6" s="1"/>
  <c r="K176" i="1"/>
  <c r="L148" i="1"/>
  <c r="FM2" i="6"/>
  <c r="K149" i="1"/>
  <c r="FS2" i="6"/>
  <c r="M125" i="1"/>
  <c r="L125" i="1"/>
  <c r="K175" i="1"/>
  <c r="K125" i="1"/>
  <c r="M171" i="1"/>
  <c r="FN13" i="6" s="1"/>
  <c r="FQ2" i="6"/>
  <c r="L171" i="1"/>
  <c r="FN12" i="6" s="1"/>
  <c r="N154" i="1"/>
  <c r="L154" i="1"/>
  <c r="M154" i="1"/>
  <c r="N134" i="1"/>
  <c r="N119" i="1"/>
  <c r="M119" i="1"/>
  <c r="L136" i="1"/>
  <c r="EW12" i="6" s="1"/>
  <c r="M136" i="1"/>
  <c r="N136" i="1"/>
  <c r="N142" i="1"/>
  <c r="L142" i="1"/>
  <c r="M142" i="1"/>
  <c r="N147" i="1"/>
  <c r="EF14" i="6" s="1"/>
  <c r="L147" i="1"/>
  <c r="M147" i="1"/>
  <c r="EF13" i="6" s="1"/>
  <c r="K136" i="1"/>
  <c r="N125" i="1"/>
  <c r="N137" i="1"/>
  <c r="L137" i="1"/>
  <c r="M137" i="1"/>
  <c r="L149" i="1"/>
  <c r="N149" i="1"/>
  <c r="M149" i="1"/>
  <c r="N175" i="1"/>
  <c r="L175" i="1"/>
  <c r="M175" i="1"/>
  <c r="L134" i="1"/>
  <c r="N145" i="1"/>
  <c r="M145" i="1"/>
  <c r="L145" i="1"/>
  <c r="N176" i="1"/>
  <c r="L176" i="1"/>
  <c r="M176" i="1"/>
  <c r="L119" i="1"/>
  <c r="N141" i="1"/>
  <c r="L141" i="1"/>
  <c r="M141" i="1"/>
  <c r="M148" i="1"/>
  <c r="L160" i="1"/>
  <c r="N160" i="1"/>
  <c r="M160" i="1"/>
  <c r="L161" i="1"/>
  <c r="M161" i="1"/>
  <c r="N161" i="1"/>
  <c r="K134" i="1"/>
  <c r="K119" i="1"/>
  <c r="N148" i="1"/>
  <c r="K137" i="1"/>
  <c r="K148" i="1"/>
  <c r="N169" i="1"/>
  <c r="L169" i="1"/>
  <c r="M169" i="1"/>
  <c r="K145" i="1"/>
  <c r="N157" i="1"/>
  <c r="FJ14" i="6" s="1"/>
  <c r="L157" i="1"/>
  <c r="FJ12" i="6" s="1"/>
  <c r="M157" i="1"/>
  <c r="FJ13" i="6" s="1"/>
  <c r="M134" i="1"/>
  <c r="N140" i="1"/>
  <c r="FL14" i="6" s="1"/>
  <c r="L140" i="1"/>
  <c r="M140" i="1"/>
  <c r="FL13" i="6" s="1"/>
  <c r="L129" i="1"/>
  <c r="EI12" i="6" s="1"/>
  <c r="N129" i="1"/>
  <c r="M129" i="1"/>
  <c r="K154" i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AG182" i="1" l="1"/>
  <c r="AG211" i="1"/>
  <c r="AG186" i="1"/>
  <c r="AG189" i="1"/>
  <c r="AG199" i="1"/>
  <c r="AG219" i="1"/>
  <c r="AG188" i="1"/>
  <c r="AG187" i="1"/>
  <c r="AG185" i="1"/>
  <c r="AG213" i="1"/>
  <c r="AG196" i="1"/>
  <c r="AG202" i="1"/>
  <c r="AG183" i="1"/>
  <c r="AG197" i="1"/>
  <c r="AG181" i="1"/>
  <c r="AG204" i="1"/>
  <c r="AG205" i="1"/>
  <c r="AG217" i="1"/>
  <c r="AG215" i="1"/>
  <c r="AG201" i="1"/>
  <c r="AG193" i="1"/>
  <c r="AG192" i="1"/>
  <c r="AG190" i="1"/>
  <c r="AG200" i="1"/>
  <c r="AG203" i="1"/>
  <c r="AG212" i="1"/>
  <c r="AG210" i="1"/>
  <c r="AG207" i="1"/>
  <c r="AG198" i="1"/>
  <c r="AG195" i="1"/>
  <c r="AG206" i="1"/>
  <c r="AG209" i="1"/>
  <c r="AG194" i="1"/>
  <c r="AG216" i="1"/>
  <c r="AG208" i="1"/>
  <c r="AG214" i="1"/>
  <c r="AG218" i="1"/>
  <c r="AG180" i="1"/>
  <c r="AG191" i="1"/>
  <c r="AG184" i="1"/>
  <c r="AG167" i="1"/>
  <c r="AG175" i="1"/>
  <c r="AG177" i="1"/>
  <c r="AG163" i="1"/>
  <c r="AG144" i="1"/>
  <c r="AG168" i="1"/>
  <c r="AG140" i="1"/>
  <c r="AG164" i="1"/>
  <c r="AG165" i="1"/>
  <c r="AG179" i="1"/>
  <c r="AG166" i="1"/>
  <c r="AG149" i="1"/>
  <c r="AG148" i="1"/>
  <c r="AG138" i="1"/>
  <c r="AG159" i="1"/>
  <c r="AG169" i="1"/>
  <c r="AG133" i="1"/>
  <c r="AG151" i="1"/>
  <c r="AG136" i="1"/>
  <c r="AG157" i="1"/>
  <c r="AG156" i="1"/>
  <c r="AG153" i="1"/>
  <c r="AG154" i="1"/>
  <c r="AG132" i="1"/>
  <c r="AG135" i="1"/>
  <c r="AG147" i="1"/>
  <c r="AG176" i="1"/>
  <c r="AG178" i="1"/>
  <c r="AG158" i="1"/>
  <c r="AG131" i="1"/>
  <c r="AG174" i="1"/>
  <c r="AG173" i="1"/>
  <c r="AG161" i="1"/>
  <c r="AG152" i="1"/>
  <c r="AG160" i="1"/>
  <c r="AG134" i="1"/>
  <c r="AG172" i="1"/>
  <c r="AG141" i="1"/>
  <c r="AG162" i="1"/>
  <c r="AG137" i="1"/>
  <c r="AG150" i="1"/>
  <c r="AG145" i="1"/>
  <c r="AG171" i="1"/>
  <c r="AG170" i="1"/>
  <c r="AG146" i="1"/>
  <c r="AG142" i="1"/>
  <c r="AG155" i="1"/>
  <c r="AG139" i="1"/>
  <c r="AG143" i="1"/>
  <c r="AF209" i="1"/>
  <c r="AF191" i="1"/>
  <c r="AF182" i="1"/>
  <c r="AF217" i="1"/>
  <c r="AF188" i="1"/>
  <c r="AF211" i="1"/>
  <c r="AF218" i="1"/>
  <c r="AF212" i="1"/>
  <c r="AF186" i="1"/>
  <c r="AF201" i="1"/>
  <c r="AF180" i="1"/>
  <c r="AF185" i="1"/>
  <c r="AF200" i="1"/>
  <c r="AF194" i="1"/>
  <c r="AF190" i="1"/>
  <c r="AF181" i="1"/>
  <c r="AF184" i="1"/>
  <c r="AF208" i="1"/>
  <c r="AF202" i="1"/>
  <c r="AF197" i="1"/>
  <c r="AF215" i="1"/>
  <c r="AF203" i="1"/>
  <c r="AF196" i="1"/>
  <c r="AF219" i="1"/>
  <c r="AF192" i="1"/>
  <c r="AF210" i="1"/>
  <c r="AF198" i="1"/>
  <c r="AF213" i="1"/>
  <c r="AF193" i="1"/>
  <c r="AF187" i="1"/>
  <c r="AF216" i="1"/>
  <c r="AF205" i="1"/>
  <c r="AF206" i="1"/>
  <c r="AF207" i="1"/>
  <c r="AF195" i="1"/>
  <c r="AF199" i="1"/>
  <c r="AF214" i="1"/>
  <c r="AF204" i="1"/>
  <c r="AF183" i="1"/>
  <c r="AF189" i="1"/>
  <c r="AF135" i="1"/>
  <c r="AF140" i="1"/>
  <c r="AF168" i="1"/>
  <c r="AF155" i="1"/>
  <c r="AF177" i="1"/>
  <c r="AF176" i="1"/>
  <c r="AF134" i="1"/>
  <c r="AF150" i="1"/>
  <c r="AF159" i="1"/>
  <c r="AF149" i="1"/>
  <c r="AF162" i="1"/>
  <c r="AF166" i="1"/>
  <c r="AF146" i="1"/>
  <c r="AF148" i="1"/>
  <c r="AF160" i="1"/>
  <c r="AF163" i="1"/>
  <c r="AF141" i="1"/>
  <c r="AF153" i="1"/>
  <c r="AF137" i="1"/>
  <c r="AF142" i="1"/>
  <c r="AF161" i="1"/>
  <c r="AF147" i="1"/>
  <c r="AF158" i="1"/>
  <c r="AF164" i="1"/>
  <c r="AF152" i="1"/>
  <c r="AF154" i="1"/>
  <c r="AF143" i="1"/>
  <c r="AF171" i="1"/>
  <c r="AF174" i="1"/>
  <c r="AF156" i="1"/>
  <c r="AF138" i="1"/>
  <c r="AF179" i="1"/>
  <c r="AF131" i="1"/>
  <c r="AF145" i="1"/>
  <c r="AF170" i="1"/>
  <c r="AF167" i="1"/>
  <c r="AF175" i="1"/>
  <c r="AF157" i="1"/>
  <c r="AF136" i="1"/>
  <c r="AF172" i="1"/>
  <c r="AF165" i="1"/>
  <c r="AF144" i="1"/>
  <c r="AF178" i="1"/>
  <c r="AF139" i="1"/>
  <c r="AF173" i="1"/>
  <c r="AF133" i="1"/>
  <c r="AF132" i="1"/>
  <c r="AF169" i="1"/>
  <c r="AF151" i="1"/>
  <c r="AE194" i="1"/>
  <c r="AE182" i="1"/>
  <c r="AE200" i="1"/>
  <c r="AE191" i="1"/>
  <c r="AE216" i="1"/>
  <c r="AE186" i="1"/>
  <c r="AE203" i="1"/>
  <c r="AE183" i="1"/>
  <c r="AE190" i="1"/>
  <c r="AE185" i="1"/>
  <c r="AE215" i="1"/>
  <c r="AE210" i="1"/>
  <c r="AE202" i="1"/>
  <c r="AE211" i="1"/>
  <c r="AE197" i="1"/>
  <c r="AE218" i="1"/>
  <c r="AE180" i="1"/>
  <c r="AE189" i="1"/>
  <c r="AE206" i="1"/>
  <c r="AE219" i="1"/>
  <c r="AE184" i="1"/>
  <c r="AE205" i="1"/>
  <c r="AE195" i="1"/>
  <c r="AE212" i="1"/>
  <c r="AE199" i="1"/>
  <c r="AE209" i="1"/>
  <c r="AE217" i="1"/>
  <c r="AE196" i="1"/>
  <c r="AE204" i="1"/>
  <c r="AE193" i="1"/>
  <c r="AE187" i="1"/>
  <c r="AE214" i="1"/>
  <c r="AE208" i="1"/>
  <c r="AE188" i="1"/>
  <c r="AE201" i="1"/>
  <c r="AE213" i="1"/>
  <c r="AE207" i="1"/>
  <c r="AE192" i="1"/>
  <c r="AE181" i="1"/>
  <c r="AE198" i="1"/>
  <c r="AE152" i="1"/>
  <c r="AE146" i="1"/>
  <c r="AE177" i="1"/>
  <c r="AE145" i="1"/>
  <c r="AE149" i="1"/>
  <c r="AE134" i="1"/>
  <c r="AE164" i="1"/>
  <c r="AE173" i="1"/>
  <c r="AE153" i="1"/>
  <c r="AE151" i="1"/>
  <c r="AE161" i="1"/>
  <c r="AE141" i="1"/>
  <c r="AE179" i="1"/>
  <c r="AE169" i="1"/>
  <c r="AE172" i="1"/>
  <c r="AE131" i="1"/>
  <c r="AE135" i="1"/>
  <c r="AE175" i="1"/>
  <c r="AE162" i="1"/>
  <c r="AE137" i="1"/>
  <c r="AE168" i="1"/>
  <c r="AE170" i="1"/>
  <c r="AE167" i="1"/>
  <c r="AE159" i="1"/>
  <c r="AE171" i="1"/>
  <c r="AE148" i="1"/>
  <c r="AE136" i="1"/>
  <c r="AE166" i="1"/>
  <c r="AE143" i="1"/>
  <c r="AE174" i="1"/>
  <c r="AE158" i="1"/>
  <c r="AE142" i="1"/>
  <c r="AE163" i="1"/>
  <c r="AE150" i="1"/>
  <c r="AE154" i="1"/>
  <c r="AE155" i="1"/>
  <c r="AE178" i="1"/>
  <c r="AE140" i="1"/>
  <c r="AE133" i="1"/>
  <c r="AE157" i="1"/>
  <c r="AE165" i="1"/>
  <c r="AE147" i="1"/>
  <c r="AE132" i="1"/>
  <c r="AE156" i="1"/>
  <c r="AE144" i="1"/>
  <c r="AE160" i="1"/>
  <c r="AE138" i="1"/>
  <c r="AE139" i="1"/>
  <c r="AE176" i="1"/>
  <c r="AD209" i="1"/>
  <c r="AD214" i="1"/>
  <c r="AD182" i="1"/>
  <c r="AD203" i="1"/>
  <c r="AD206" i="1"/>
  <c r="AD194" i="1"/>
  <c r="AD191" i="1"/>
  <c r="AD188" i="1"/>
  <c r="AD181" i="1"/>
  <c r="AD218" i="1"/>
  <c r="AD204" i="1"/>
  <c r="AD180" i="1"/>
  <c r="AD215" i="1"/>
  <c r="AD205" i="1"/>
  <c r="AD193" i="1"/>
  <c r="AD184" i="1"/>
  <c r="AD190" i="1"/>
  <c r="AD185" i="1"/>
  <c r="AD212" i="1"/>
  <c r="AD207" i="1"/>
  <c r="AD199" i="1"/>
  <c r="AD187" i="1"/>
  <c r="AD208" i="1"/>
  <c r="AD186" i="1"/>
  <c r="AD200" i="1"/>
  <c r="AD211" i="1"/>
  <c r="AD217" i="1"/>
  <c r="AD197" i="1"/>
  <c r="AD210" i="1"/>
  <c r="AD198" i="1"/>
  <c r="AD195" i="1"/>
  <c r="AD189" i="1"/>
  <c r="AD216" i="1"/>
  <c r="AD213" i="1"/>
  <c r="AD196" i="1"/>
  <c r="AD202" i="1"/>
  <c r="AD219" i="1"/>
  <c r="AD192" i="1"/>
  <c r="AD183" i="1"/>
  <c r="AD201" i="1"/>
  <c r="AD146" i="1"/>
  <c r="AD152" i="1"/>
  <c r="AD173" i="1"/>
  <c r="AD138" i="1"/>
  <c r="AD142" i="1"/>
  <c r="AD132" i="1"/>
  <c r="AD140" i="1"/>
  <c r="AD171" i="1"/>
  <c r="AD148" i="1"/>
  <c r="AD165" i="1"/>
  <c r="AD175" i="1"/>
  <c r="AD157" i="1"/>
  <c r="AD154" i="1"/>
  <c r="AD170" i="1"/>
  <c r="AD153" i="1"/>
  <c r="AD178" i="1"/>
  <c r="AD163" i="1"/>
  <c r="AD134" i="1"/>
  <c r="AD179" i="1"/>
  <c r="AD131" i="1"/>
  <c r="AD143" i="1"/>
  <c r="AD174" i="1"/>
  <c r="AD160" i="1"/>
  <c r="AD133" i="1"/>
  <c r="AD155" i="1"/>
  <c r="AD172" i="1"/>
  <c r="AD136" i="1"/>
  <c r="AD156" i="1"/>
  <c r="AD159" i="1"/>
  <c r="AD176" i="1"/>
  <c r="AD158" i="1"/>
  <c r="AD137" i="1"/>
  <c r="AD166" i="1"/>
  <c r="AD164" i="1"/>
  <c r="AD150" i="1"/>
  <c r="AD169" i="1"/>
  <c r="AD167" i="1"/>
  <c r="AD135" i="1"/>
  <c r="AD177" i="1"/>
  <c r="AD139" i="1"/>
  <c r="AD144" i="1"/>
  <c r="AD162" i="1"/>
  <c r="AD147" i="1"/>
  <c r="AD145" i="1"/>
  <c r="AD141" i="1"/>
  <c r="AD151" i="1"/>
  <c r="AD149" i="1"/>
  <c r="AD168" i="1"/>
  <c r="AD161" i="1"/>
  <c r="AC206" i="1"/>
  <c r="AC185" i="1"/>
  <c r="AC182" i="1"/>
  <c r="AC217" i="1"/>
  <c r="AC197" i="1"/>
  <c r="AC211" i="1"/>
  <c r="AC213" i="1"/>
  <c r="AC212" i="1"/>
  <c r="AC204" i="1"/>
  <c r="AC196" i="1"/>
  <c r="AC219" i="1"/>
  <c r="AC205" i="1"/>
  <c r="AC208" i="1"/>
  <c r="AC194" i="1"/>
  <c r="AC218" i="1"/>
  <c r="AC193" i="1"/>
  <c r="AC189" i="1"/>
  <c r="AC187" i="1"/>
  <c r="AC199" i="1"/>
  <c r="AC184" i="1"/>
  <c r="AC198" i="1"/>
  <c r="AC180" i="1"/>
  <c r="AC210" i="1"/>
  <c r="AC183" i="1"/>
  <c r="AC215" i="1"/>
  <c r="AC186" i="1"/>
  <c r="AC203" i="1"/>
  <c r="AC202" i="1"/>
  <c r="AC188" i="1"/>
  <c r="AC200" i="1"/>
  <c r="AC192" i="1"/>
  <c r="AC216" i="1"/>
  <c r="AC207" i="1"/>
  <c r="AC190" i="1"/>
  <c r="AC195" i="1"/>
  <c r="AC191" i="1"/>
  <c r="AC201" i="1"/>
  <c r="AC209" i="1"/>
  <c r="AC181" i="1"/>
  <c r="AC214" i="1"/>
  <c r="AC132" i="1"/>
  <c r="AC157" i="1"/>
  <c r="AC155" i="1"/>
  <c r="AC175" i="1"/>
  <c r="AC135" i="1"/>
  <c r="AC136" i="1"/>
  <c r="AC134" i="1"/>
  <c r="AC169" i="1"/>
  <c r="AC140" i="1"/>
  <c r="AC168" i="1"/>
  <c r="AC144" i="1"/>
  <c r="AC176" i="1"/>
  <c r="AC167" i="1"/>
  <c r="AC137" i="1"/>
  <c r="AC177" i="1"/>
  <c r="AC159" i="1"/>
  <c r="AC141" i="1"/>
  <c r="AC178" i="1"/>
  <c r="AC145" i="1"/>
  <c r="AC179" i="1"/>
  <c r="AC164" i="1"/>
  <c r="AC163" i="1"/>
  <c r="AC153" i="1"/>
  <c r="AC146" i="1"/>
  <c r="AC138" i="1"/>
  <c r="AC150" i="1"/>
  <c r="AC133" i="1"/>
  <c r="AC143" i="1"/>
  <c r="AC131" i="1"/>
  <c r="AC172" i="1"/>
  <c r="AC154" i="1"/>
  <c r="AC160" i="1"/>
  <c r="AC162" i="1"/>
  <c r="AC170" i="1"/>
  <c r="AC152" i="1"/>
  <c r="AC174" i="1"/>
  <c r="AC161" i="1"/>
  <c r="AC139" i="1"/>
  <c r="AC173" i="1"/>
  <c r="AC156" i="1"/>
  <c r="AC158" i="1"/>
  <c r="AC151" i="1"/>
  <c r="AC166" i="1"/>
  <c r="AC147" i="1"/>
  <c r="AC171" i="1"/>
  <c r="AC165" i="1"/>
  <c r="AC142" i="1"/>
  <c r="AC148" i="1"/>
  <c r="AC149" i="1"/>
  <c r="AB200" i="1"/>
  <c r="AB182" i="1"/>
  <c r="AB211" i="1"/>
  <c r="AB217" i="1"/>
  <c r="AB203" i="1"/>
  <c r="AB213" i="1"/>
  <c r="AB193" i="1"/>
  <c r="AB196" i="1"/>
  <c r="AB190" i="1"/>
  <c r="AB194" i="1"/>
  <c r="AB209" i="1"/>
  <c r="AB206" i="1"/>
  <c r="AB218" i="1"/>
  <c r="AB212" i="1"/>
  <c r="AB186" i="1"/>
  <c r="AB201" i="1"/>
  <c r="AB180" i="1"/>
  <c r="AB214" i="1"/>
  <c r="AB181" i="1"/>
  <c r="AB184" i="1"/>
  <c r="AB208" i="1"/>
  <c r="AB202" i="1"/>
  <c r="AB197" i="1"/>
  <c r="AB183" i="1"/>
  <c r="AB185" i="1"/>
  <c r="AB215" i="1"/>
  <c r="AB204" i="1"/>
  <c r="AB207" i="1"/>
  <c r="AB189" i="1"/>
  <c r="AB187" i="1"/>
  <c r="AB195" i="1"/>
  <c r="AB216" i="1"/>
  <c r="AB199" i="1"/>
  <c r="AB205" i="1"/>
  <c r="AB191" i="1"/>
  <c r="AB219" i="1"/>
  <c r="AB198" i="1"/>
  <c r="AB188" i="1"/>
  <c r="AB192" i="1"/>
  <c r="AB210" i="1"/>
  <c r="AB166" i="1"/>
  <c r="AB163" i="1"/>
  <c r="AB169" i="1"/>
  <c r="AB175" i="1"/>
  <c r="AB165" i="1"/>
  <c r="AB136" i="1"/>
  <c r="AB155" i="1"/>
  <c r="AB179" i="1"/>
  <c r="AB151" i="1"/>
  <c r="AB144" i="1"/>
  <c r="AB149" i="1"/>
  <c r="AB132" i="1"/>
  <c r="AB168" i="1"/>
  <c r="AB167" i="1"/>
  <c r="AB159" i="1"/>
  <c r="AB131" i="1"/>
  <c r="AB172" i="1"/>
  <c r="AB134" i="1"/>
  <c r="AB133" i="1"/>
  <c r="AB137" i="1"/>
  <c r="AB143" i="1"/>
  <c r="AB174" i="1"/>
  <c r="AB162" i="1"/>
  <c r="AB173" i="1"/>
  <c r="AB164" i="1"/>
  <c r="AB177" i="1"/>
  <c r="AB158" i="1"/>
  <c r="AB170" i="1"/>
  <c r="AB171" i="1"/>
  <c r="AB152" i="1"/>
  <c r="AB147" i="1"/>
  <c r="AB154" i="1"/>
  <c r="AB140" i="1"/>
  <c r="AB142" i="1"/>
  <c r="AB150" i="1"/>
  <c r="AB146" i="1"/>
  <c r="AB135" i="1"/>
  <c r="AB148" i="1"/>
  <c r="AB156" i="1"/>
  <c r="AB138" i="1"/>
  <c r="AB139" i="1"/>
  <c r="AB178" i="1"/>
  <c r="AB161" i="1"/>
  <c r="AB160" i="1"/>
  <c r="AB141" i="1"/>
  <c r="AB176" i="1"/>
  <c r="AB157" i="1"/>
  <c r="AB145" i="1"/>
  <c r="AB153" i="1"/>
  <c r="AA197" i="1"/>
  <c r="AA182" i="1"/>
  <c r="AA217" i="1"/>
  <c r="AA193" i="1"/>
  <c r="AA205" i="1"/>
  <c r="AA191" i="1"/>
  <c r="AA211" i="1"/>
  <c r="AA213" i="1"/>
  <c r="AA199" i="1"/>
  <c r="AA186" i="1"/>
  <c r="AA189" i="1"/>
  <c r="AA202" i="1"/>
  <c r="AA196" i="1"/>
  <c r="AA200" i="1"/>
  <c r="AA194" i="1"/>
  <c r="AA192" i="1"/>
  <c r="AA204" i="1"/>
  <c r="AA180" i="1"/>
  <c r="AA185" i="1"/>
  <c r="AA203" i="1"/>
  <c r="AA216" i="1"/>
  <c r="AA184" i="1"/>
  <c r="AA190" i="1"/>
  <c r="AA206" i="1"/>
  <c r="AA214" i="1"/>
  <c r="AA212" i="1"/>
  <c r="AA181" i="1"/>
  <c r="AA198" i="1"/>
  <c r="AA201" i="1"/>
  <c r="AA208" i="1"/>
  <c r="AA188" i="1"/>
  <c r="AA210" i="1"/>
  <c r="AA207" i="1"/>
  <c r="AA195" i="1"/>
  <c r="AA219" i="1"/>
  <c r="AA215" i="1"/>
  <c r="AA209" i="1"/>
  <c r="AA183" i="1"/>
  <c r="AA187" i="1"/>
  <c r="AA218" i="1"/>
  <c r="AA167" i="1"/>
  <c r="AA155" i="1"/>
  <c r="AA145" i="1"/>
  <c r="AA152" i="1"/>
  <c r="AA151" i="1"/>
  <c r="AA165" i="1"/>
  <c r="AA161" i="1"/>
  <c r="AA179" i="1"/>
  <c r="AA144" i="1"/>
  <c r="AA175" i="1"/>
  <c r="AA147" i="1"/>
  <c r="AA157" i="1"/>
  <c r="AA137" i="1"/>
  <c r="AA169" i="1"/>
  <c r="AA131" i="1"/>
  <c r="AA174" i="1"/>
  <c r="AA160" i="1"/>
  <c r="AA158" i="1"/>
  <c r="AA172" i="1"/>
  <c r="AA162" i="1"/>
  <c r="AA154" i="1"/>
  <c r="AA159" i="1"/>
  <c r="AA134" i="1"/>
  <c r="AA170" i="1"/>
  <c r="AA140" i="1"/>
  <c r="AA150" i="1"/>
  <c r="AA173" i="1"/>
  <c r="AA133" i="1"/>
  <c r="AA178" i="1"/>
  <c r="AA148" i="1"/>
  <c r="AA149" i="1"/>
  <c r="AA139" i="1"/>
  <c r="AA176" i="1"/>
  <c r="AA168" i="1"/>
  <c r="AA143" i="1"/>
  <c r="AA156" i="1"/>
  <c r="AA135" i="1"/>
  <c r="AA166" i="1"/>
  <c r="AA136" i="1"/>
  <c r="AA177" i="1"/>
  <c r="AA164" i="1"/>
  <c r="AA132" i="1"/>
  <c r="AA153" i="1"/>
  <c r="AA146" i="1"/>
  <c r="AA138" i="1"/>
  <c r="AA141" i="1"/>
  <c r="AA171" i="1"/>
  <c r="AA163" i="1"/>
  <c r="AA142" i="1"/>
  <c r="Z209" i="1"/>
  <c r="Z182" i="1"/>
  <c r="Z217" i="1"/>
  <c r="Z197" i="1"/>
  <c r="Z211" i="1"/>
  <c r="Z208" i="1"/>
  <c r="Z198" i="1"/>
  <c r="Z183" i="1"/>
  <c r="Z180" i="1"/>
  <c r="Z184" i="1"/>
  <c r="Z215" i="1"/>
  <c r="Z204" i="1"/>
  <c r="Z193" i="1"/>
  <c r="Z190" i="1"/>
  <c r="Z205" i="1"/>
  <c r="Z206" i="1"/>
  <c r="Z199" i="1"/>
  <c r="Z194" i="1"/>
  <c r="Z210" i="1"/>
  <c r="Z195" i="1"/>
  <c r="Z200" i="1"/>
  <c r="Z188" i="1"/>
  <c r="Z218" i="1"/>
  <c r="Z213" i="1"/>
  <c r="Z196" i="1"/>
  <c r="Z201" i="1"/>
  <c r="Z191" i="1"/>
  <c r="Z203" i="1"/>
  <c r="Z189" i="1"/>
  <c r="Z185" i="1"/>
  <c r="Z219" i="1"/>
  <c r="Z216" i="1"/>
  <c r="Z192" i="1"/>
  <c r="Z202" i="1"/>
  <c r="Z186" i="1"/>
  <c r="Z214" i="1"/>
  <c r="Z212" i="1"/>
  <c r="Z181" i="1"/>
  <c r="Z187" i="1"/>
  <c r="Z207" i="1"/>
  <c r="Z165" i="1"/>
  <c r="Z138" i="1"/>
  <c r="Z133" i="1"/>
  <c r="Z132" i="1"/>
  <c r="Z175" i="1"/>
  <c r="Z146" i="1"/>
  <c r="Z145" i="1"/>
  <c r="Z134" i="1"/>
  <c r="Z168" i="1"/>
  <c r="Z141" i="1"/>
  <c r="Z170" i="1"/>
  <c r="Z143" i="1"/>
  <c r="Z178" i="1"/>
  <c r="Z151" i="1"/>
  <c r="Z164" i="1"/>
  <c r="Z152" i="1"/>
  <c r="Z174" i="1"/>
  <c r="Z173" i="1"/>
  <c r="Z137" i="1"/>
  <c r="Z144" i="1"/>
  <c r="Z136" i="1"/>
  <c r="Z156" i="1"/>
  <c r="Z147" i="1"/>
  <c r="Z140" i="1"/>
  <c r="Z139" i="1"/>
  <c r="Z159" i="1"/>
  <c r="Z160" i="1"/>
  <c r="Z157" i="1"/>
  <c r="Z150" i="1"/>
  <c r="Z172" i="1"/>
  <c r="Z161" i="1"/>
  <c r="Z155" i="1"/>
  <c r="Z163" i="1"/>
  <c r="Z154" i="1"/>
  <c r="Z149" i="1"/>
  <c r="Z167" i="1"/>
  <c r="Z166" i="1"/>
  <c r="Z171" i="1"/>
  <c r="Z131" i="1"/>
  <c r="Z169" i="1"/>
  <c r="Z162" i="1"/>
  <c r="Z177" i="1"/>
  <c r="Z148" i="1"/>
  <c r="Z179" i="1"/>
  <c r="Z176" i="1"/>
  <c r="Z142" i="1"/>
  <c r="Z135" i="1"/>
  <c r="Z158" i="1"/>
  <c r="Z153" i="1"/>
  <c r="Y182" i="1"/>
  <c r="Y209" i="1"/>
  <c r="Y201" i="1"/>
  <c r="Y206" i="1"/>
  <c r="Y219" i="1"/>
  <c r="Y212" i="1"/>
  <c r="Y200" i="1"/>
  <c r="Y192" i="1"/>
  <c r="Y181" i="1"/>
  <c r="Y190" i="1"/>
  <c r="Y180" i="1"/>
  <c r="Y196" i="1"/>
  <c r="Y189" i="1"/>
  <c r="Y194" i="1"/>
  <c r="Y215" i="1"/>
  <c r="Y199" i="1"/>
  <c r="Y218" i="1"/>
  <c r="Y183" i="1"/>
  <c r="Y211" i="1"/>
  <c r="Y208" i="1"/>
  <c r="Y203" i="1"/>
  <c r="Y213" i="1"/>
  <c r="Y195" i="1"/>
  <c r="Y205" i="1"/>
  <c r="Y207" i="1"/>
  <c r="Y188" i="1"/>
  <c r="Y185" i="1"/>
  <c r="Y184" i="1"/>
  <c r="Y214" i="1"/>
  <c r="Y216" i="1"/>
  <c r="Y204" i="1"/>
  <c r="Y186" i="1"/>
  <c r="Y217" i="1"/>
  <c r="Y191" i="1"/>
  <c r="Y210" i="1"/>
  <c r="Y193" i="1"/>
  <c r="Y198" i="1"/>
  <c r="Y187" i="1"/>
  <c r="Y202" i="1"/>
  <c r="Y197" i="1"/>
  <c r="Y163" i="1"/>
  <c r="Y142" i="1"/>
  <c r="Y165" i="1"/>
  <c r="Y161" i="1"/>
  <c r="Y136" i="1"/>
  <c r="Y172" i="1"/>
  <c r="Y155" i="1"/>
  <c r="Y149" i="1"/>
  <c r="Y150" i="1"/>
  <c r="Y173" i="1"/>
  <c r="Y167" i="1"/>
  <c r="Y145" i="1"/>
  <c r="Y133" i="1"/>
  <c r="Y166" i="1"/>
  <c r="Y162" i="1"/>
  <c r="Y146" i="1"/>
  <c r="Y178" i="1"/>
  <c r="Y140" i="1"/>
  <c r="Y168" i="1"/>
  <c r="Y153" i="1"/>
  <c r="Y160" i="1"/>
  <c r="Y175" i="1"/>
  <c r="Y151" i="1"/>
  <c r="Y144" i="1"/>
  <c r="Y141" i="1"/>
  <c r="Y177" i="1"/>
  <c r="Y148" i="1"/>
  <c r="Y157" i="1"/>
  <c r="Y171" i="1"/>
  <c r="Y158" i="1"/>
  <c r="Y132" i="1"/>
  <c r="Y174" i="1"/>
  <c r="Y170" i="1"/>
  <c r="Y179" i="1"/>
  <c r="Y176" i="1"/>
  <c r="Y131" i="1"/>
  <c r="Y169" i="1"/>
  <c r="Y147" i="1"/>
  <c r="Y152" i="1"/>
  <c r="Y138" i="1"/>
  <c r="Y159" i="1"/>
  <c r="Y156" i="1"/>
  <c r="Y137" i="1"/>
  <c r="Y135" i="1"/>
  <c r="Y143" i="1"/>
  <c r="Y164" i="1"/>
  <c r="Y139" i="1"/>
  <c r="Y154" i="1"/>
  <c r="Y134" i="1"/>
  <c r="ET14" i="6"/>
  <c r="EJ14" i="6"/>
  <c r="EP11" i="6"/>
  <c r="EP14" i="6"/>
  <c r="EF11" i="6"/>
  <c r="ET11" i="6"/>
  <c r="EJ11" i="6"/>
  <c r="EK13" i="6"/>
  <c r="EP13" i="6"/>
  <c r="EF12" i="6"/>
  <c r="EP12" i="6"/>
  <c r="EQ11" i="6"/>
  <c r="ET12" i="6"/>
  <c r="EJ12" i="6"/>
  <c r="ET13" i="6"/>
  <c r="EJ13" i="6"/>
  <c r="EW14" i="6"/>
  <c r="FO11" i="6"/>
  <c r="EL11" i="6"/>
  <c r="EN13" i="6"/>
  <c r="EI14" i="6"/>
  <c r="FB12" i="6"/>
  <c r="FO13" i="6"/>
  <c r="FB11" i="6"/>
  <c r="FB13" i="6"/>
  <c r="EQ12" i="6"/>
  <c r="FO12" i="6"/>
  <c r="FB14" i="6"/>
  <c r="EN14" i="6"/>
  <c r="FD11" i="6"/>
  <c r="O26" i="7" a="1"/>
  <c r="O26" i="7" s="1"/>
  <c r="EQ13" i="6"/>
  <c r="EL14" i="6"/>
  <c r="ER13" i="6"/>
  <c r="N26" i="7" a="1"/>
  <c r="N26" i="7" s="1"/>
  <c r="EK11" i="6"/>
  <c r="EC11" i="6"/>
  <c r="EC12" i="6"/>
  <c r="FD13" i="6"/>
  <c r="EY12" i="6"/>
  <c r="EY13" i="6"/>
  <c r="FD12" i="6"/>
  <c r="EY14" i="6"/>
  <c r="ER11" i="6"/>
  <c r="FC14" i="6"/>
  <c r="ER14" i="6"/>
  <c r="EK12" i="6"/>
  <c r="EK14" i="6"/>
  <c r="EO11" i="6"/>
  <c r="EH11" i="6"/>
  <c r="EQ14" i="6"/>
  <c r="FD14" i="6"/>
  <c r="EX12" i="6"/>
  <c r="ES12" i="6"/>
  <c r="EO12" i="6"/>
  <c r="EH12" i="6"/>
  <c r="FC11" i="6"/>
  <c r="EU11" i="6"/>
  <c r="EM11" i="6"/>
  <c r="EX13" i="6"/>
  <c r="ES13" i="6"/>
  <c r="EU13" i="6"/>
  <c r="EM13" i="6"/>
  <c r="EU12" i="6"/>
  <c r="EM12" i="6"/>
  <c r="EX14" i="6"/>
  <c r="ES14" i="6"/>
  <c r="EO13" i="6"/>
  <c r="EH13" i="6"/>
  <c r="FC12" i="6"/>
  <c r="FE14" i="6"/>
  <c r="FE13" i="6"/>
  <c r="EU14" i="6"/>
  <c r="EM14" i="6"/>
  <c r="EL12" i="6"/>
  <c r="EC13" i="6"/>
  <c r="EL13" i="6"/>
  <c r="EO14" i="6"/>
  <c r="EH14" i="6"/>
  <c r="EC14" i="6"/>
  <c r="FT13" i="6"/>
  <c r="FT14" i="6"/>
  <c r="EY11" i="6"/>
  <c r="EI13" i="6"/>
  <c r="EN12" i="6"/>
  <c r="FC13" i="6"/>
  <c r="EW11" i="6"/>
  <c r="EW13" i="6"/>
  <c r="EN11" i="6"/>
  <c r="EX11" i="6"/>
  <c r="ES11" i="6"/>
  <c r="FE12" i="6"/>
  <c r="FL12" i="6"/>
  <c r="ER12" i="6"/>
  <c r="FT12" i="6"/>
  <c r="FL11" i="6"/>
  <c r="AL3" i="9"/>
  <c r="A5" i="8"/>
  <c r="B25" i="7" s="1"/>
  <c r="A4" i="8"/>
  <c r="B24" i="7" s="1"/>
  <c r="A3" i="8"/>
  <c r="B23" i="7" s="1"/>
  <c r="A2" i="8"/>
  <c r="B22" i="7" s="1"/>
  <c r="A1" i="8"/>
  <c r="B21" i="7" s="1"/>
  <c r="AM3" i="9"/>
  <c r="K4" i="1" l="1"/>
  <c r="C11" i="6" s="1"/>
  <c r="M4" i="1"/>
  <c r="C13" i="6" s="1"/>
  <c r="N4" i="1"/>
  <c r="C14" i="6" s="1"/>
  <c r="L4" i="1"/>
  <c r="C12" i="6" s="1"/>
  <c r="DY21" i="6" l="1"/>
  <c r="DY20" i="6"/>
  <c r="DY19" i="6"/>
  <c r="DY18" i="6"/>
  <c r="DX21" i="6"/>
  <c r="DX20" i="6"/>
  <c r="DX19" i="6"/>
  <c r="DX18" i="6"/>
  <c r="DW21" i="6"/>
  <c r="DW20" i="6"/>
  <c r="DW19" i="6"/>
  <c r="DW18" i="6"/>
  <c r="DV21" i="6"/>
  <c r="DV20" i="6"/>
  <c r="DV19" i="6"/>
  <c r="DV18" i="6"/>
  <c r="DU21" i="6"/>
  <c r="DU20" i="6"/>
  <c r="DU19" i="6"/>
  <c r="DU18" i="6"/>
  <c r="DT21" i="6"/>
  <c r="DT20" i="6"/>
  <c r="DT19" i="6"/>
  <c r="DT18" i="6"/>
  <c r="DS21" i="6"/>
  <c r="DS20" i="6"/>
  <c r="DS19" i="6"/>
  <c r="DS18" i="6"/>
  <c r="DR21" i="6"/>
  <c r="DR20" i="6"/>
  <c r="DR19" i="6"/>
  <c r="DR18" i="6"/>
  <c r="DQ21" i="6"/>
  <c r="DQ20" i="6"/>
  <c r="DQ19" i="6"/>
  <c r="DQ18" i="6"/>
  <c r="DP21" i="6"/>
  <c r="DP20" i="6"/>
  <c r="DP19" i="6"/>
  <c r="DP18" i="6"/>
  <c r="DO21" i="6"/>
  <c r="DO20" i="6"/>
  <c r="DO19" i="6"/>
  <c r="DO18" i="6"/>
  <c r="DN21" i="6"/>
  <c r="DN20" i="6"/>
  <c r="DN19" i="6"/>
  <c r="DN18" i="6"/>
  <c r="DM21" i="6"/>
  <c r="DM20" i="6"/>
  <c r="DM19" i="6"/>
  <c r="DM18" i="6"/>
  <c r="DL21" i="6"/>
  <c r="DL20" i="6"/>
  <c r="DL19" i="6"/>
  <c r="DL18" i="6"/>
  <c r="DK21" i="6"/>
  <c r="DK20" i="6"/>
  <c r="DK19" i="6"/>
  <c r="DK18" i="6"/>
  <c r="DJ21" i="6"/>
  <c r="DJ20" i="6"/>
  <c r="DJ19" i="6"/>
  <c r="DJ18" i="6"/>
  <c r="DI21" i="6"/>
  <c r="DI20" i="6"/>
  <c r="DI19" i="6"/>
  <c r="DI18" i="6"/>
  <c r="DH21" i="6"/>
  <c r="DH20" i="6"/>
  <c r="DH19" i="6"/>
  <c r="DH18" i="6"/>
  <c r="DG21" i="6"/>
  <c r="DG20" i="6"/>
  <c r="DG19" i="6"/>
  <c r="DG18" i="6"/>
  <c r="DF21" i="6"/>
  <c r="DF20" i="6"/>
  <c r="DF19" i="6"/>
  <c r="DF18" i="6"/>
  <c r="DE21" i="6"/>
  <c r="DE20" i="6"/>
  <c r="DE19" i="6"/>
  <c r="DE18" i="6"/>
  <c r="DD21" i="6"/>
  <c r="DD20" i="6"/>
  <c r="DD19" i="6"/>
  <c r="DD18" i="6"/>
  <c r="DC21" i="6"/>
  <c r="DC20" i="6"/>
  <c r="DC19" i="6"/>
  <c r="DC18" i="6"/>
  <c r="DB21" i="6"/>
  <c r="DB20" i="6"/>
  <c r="DB19" i="6"/>
  <c r="DB18" i="6"/>
  <c r="DA21" i="6"/>
  <c r="DA20" i="6"/>
  <c r="DA19" i="6"/>
  <c r="DA18" i="6"/>
  <c r="CZ21" i="6"/>
  <c r="CZ20" i="6"/>
  <c r="CZ19" i="6"/>
  <c r="CZ18" i="6"/>
  <c r="CY21" i="6"/>
  <c r="CY20" i="6"/>
  <c r="CY19" i="6"/>
  <c r="CY18" i="6"/>
  <c r="CX21" i="6"/>
  <c r="CX20" i="6"/>
  <c r="CX19" i="6"/>
  <c r="CX18" i="6"/>
  <c r="CW21" i="6"/>
  <c r="CW20" i="6"/>
  <c r="CW19" i="6"/>
  <c r="CW18" i="6"/>
  <c r="CV21" i="6"/>
  <c r="CV20" i="6"/>
  <c r="CV19" i="6"/>
  <c r="CV18" i="6"/>
  <c r="CU21" i="6"/>
  <c r="CU20" i="6"/>
  <c r="CU19" i="6"/>
  <c r="CU18" i="6"/>
  <c r="CT21" i="6"/>
  <c r="CT20" i="6"/>
  <c r="CT19" i="6"/>
  <c r="CT18" i="6"/>
  <c r="CS21" i="6"/>
  <c r="CS20" i="6"/>
  <c r="CS19" i="6"/>
  <c r="CS18" i="6"/>
  <c r="CR21" i="6"/>
  <c r="CR20" i="6"/>
  <c r="CR19" i="6"/>
  <c r="CR18" i="6"/>
  <c r="CQ21" i="6"/>
  <c r="CQ20" i="6"/>
  <c r="CQ19" i="6"/>
  <c r="CQ18" i="6"/>
  <c r="CP21" i="6"/>
  <c r="CP20" i="6"/>
  <c r="CP19" i="6"/>
  <c r="CP18" i="6"/>
  <c r="CO21" i="6"/>
  <c r="CO20" i="6"/>
  <c r="CO19" i="6"/>
  <c r="CO18" i="6"/>
  <c r="CN21" i="6"/>
  <c r="CN20" i="6"/>
  <c r="CN19" i="6"/>
  <c r="CN18" i="6"/>
  <c r="CM21" i="6"/>
  <c r="CM20" i="6"/>
  <c r="CM19" i="6"/>
  <c r="CM18" i="6"/>
  <c r="CL21" i="6"/>
  <c r="CL20" i="6"/>
  <c r="CL19" i="6"/>
  <c r="CL18" i="6"/>
  <c r="CK21" i="6"/>
  <c r="CK20" i="6"/>
  <c r="CK19" i="6"/>
  <c r="CK18" i="6"/>
  <c r="CJ21" i="6"/>
  <c r="CJ20" i="6"/>
  <c r="CJ19" i="6"/>
  <c r="CJ18" i="6"/>
  <c r="CI21" i="6"/>
  <c r="CI20" i="6"/>
  <c r="CI19" i="6"/>
  <c r="CI18" i="6"/>
  <c r="CH21" i="6"/>
  <c r="CH20" i="6"/>
  <c r="CH19" i="6"/>
  <c r="CH18" i="6"/>
  <c r="CG21" i="6"/>
  <c r="CG20" i="6"/>
  <c r="CG19" i="6"/>
  <c r="CG18" i="6"/>
  <c r="CF21" i="6"/>
  <c r="CF20" i="6"/>
  <c r="CF19" i="6"/>
  <c r="CF18" i="6"/>
  <c r="CE21" i="6"/>
  <c r="CE20" i="6"/>
  <c r="CE19" i="6"/>
  <c r="CE18" i="6"/>
  <c r="CD21" i="6"/>
  <c r="CD20" i="6"/>
  <c r="CD19" i="6"/>
  <c r="CD18" i="6"/>
  <c r="CC21" i="6"/>
  <c r="CC20" i="6"/>
  <c r="CC19" i="6"/>
  <c r="CC18" i="6"/>
  <c r="CB21" i="6"/>
  <c r="CB20" i="6"/>
  <c r="CB19" i="6"/>
  <c r="CB18" i="6"/>
  <c r="CA21" i="6"/>
  <c r="CA20" i="6"/>
  <c r="CA19" i="6"/>
  <c r="CA18" i="6"/>
  <c r="BZ21" i="6"/>
  <c r="BZ20" i="6"/>
  <c r="BZ19" i="6"/>
  <c r="BZ18" i="6"/>
  <c r="BY21" i="6"/>
  <c r="BY20" i="6"/>
  <c r="BY19" i="6"/>
  <c r="BY18" i="6"/>
  <c r="BX21" i="6"/>
  <c r="BX20" i="6"/>
  <c r="BX19" i="6"/>
  <c r="BX18" i="6"/>
  <c r="BW21" i="6"/>
  <c r="BW20" i="6"/>
  <c r="BW19" i="6"/>
  <c r="BW18" i="6"/>
  <c r="BV21" i="6"/>
  <c r="BV20" i="6"/>
  <c r="BV19" i="6"/>
  <c r="BV18" i="6"/>
  <c r="BU21" i="6"/>
  <c r="BU20" i="6"/>
  <c r="BU19" i="6"/>
  <c r="BU18" i="6"/>
  <c r="BT21" i="6"/>
  <c r="BT20" i="6"/>
  <c r="BT19" i="6"/>
  <c r="BT18" i="6"/>
  <c r="BS21" i="6"/>
  <c r="BS20" i="6"/>
  <c r="BS19" i="6"/>
  <c r="BS18" i="6"/>
  <c r="BR21" i="6"/>
  <c r="BR20" i="6"/>
  <c r="BR19" i="6"/>
  <c r="BR18" i="6"/>
  <c r="BQ21" i="6"/>
  <c r="BQ20" i="6"/>
  <c r="BQ19" i="6"/>
  <c r="BQ18" i="6"/>
  <c r="BP21" i="6"/>
  <c r="BP20" i="6"/>
  <c r="BP19" i="6"/>
  <c r="BP18" i="6"/>
  <c r="BO21" i="6"/>
  <c r="BO20" i="6"/>
  <c r="BO19" i="6"/>
  <c r="BO18" i="6"/>
  <c r="BN21" i="6"/>
  <c r="BN20" i="6"/>
  <c r="BN19" i="6"/>
  <c r="BN18" i="6"/>
  <c r="BM21" i="6"/>
  <c r="BM20" i="6"/>
  <c r="BM19" i="6"/>
  <c r="BM18" i="6"/>
  <c r="BL21" i="6"/>
  <c r="BL20" i="6"/>
  <c r="BL19" i="6"/>
  <c r="BL18" i="6"/>
  <c r="BK21" i="6"/>
  <c r="BK20" i="6"/>
  <c r="BK19" i="6"/>
  <c r="BK18" i="6"/>
  <c r="BJ21" i="6"/>
  <c r="BJ20" i="6"/>
  <c r="BJ19" i="6"/>
  <c r="BJ18" i="6"/>
  <c r="BI21" i="6"/>
  <c r="BI20" i="6"/>
  <c r="BI19" i="6"/>
  <c r="BI18" i="6"/>
  <c r="BH21" i="6"/>
  <c r="BH20" i="6"/>
  <c r="BH19" i="6"/>
  <c r="BH18" i="6"/>
  <c r="BG21" i="6"/>
  <c r="BG20" i="6"/>
  <c r="BG19" i="6"/>
  <c r="BG18" i="6"/>
  <c r="BF21" i="6"/>
  <c r="BF20" i="6"/>
  <c r="BF19" i="6"/>
  <c r="BF18" i="6"/>
  <c r="BE21" i="6"/>
  <c r="BE20" i="6"/>
  <c r="BE19" i="6"/>
  <c r="BE18" i="6"/>
  <c r="BD21" i="6"/>
  <c r="BD20" i="6"/>
  <c r="BD19" i="6"/>
  <c r="BD18" i="6"/>
  <c r="BC21" i="6"/>
  <c r="BC20" i="6"/>
  <c r="BC19" i="6"/>
  <c r="BC18" i="6"/>
  <c r="BB21" i="6"/>
  <c r="BB20" i="6"/>
  <c r="BB19" i="6"/>
  <c r="BB18" i="6"/>
  <c r="BA21" i="6"/>
  <c r="BA20" i="6"/>
  <c r="BA19" i="6"/>
  <c r="BA18" i="6"/>
  <c r="AZ21" i="6"/>
  <c r="AZ20" i="6"/>
  <c r="AZ19" i="6"/>
  <c r="AZ18" i="6"/>
  <c r="AY21" i="6"/>
  <c r="AY20" i="6"/>
  <c r="AY19" i="6"/>
  <c r="AY18" i="6"/>
  <c r="AX21" i="6"/>
  <c r="AX20" i="6"/>
  <c r="AX19" i="6"/>
  <c r="AX18" i="6"/>
  <c r="AW21" i="6"/>
  <c r="AW20" i="6"/>
  <c r="AW19" i="6"/>
  <c r="AW18" i="6"/>
  <c r="AV21" i="6"/>
  <c r="AV20" i="6"/>
  <c r="AV19" i="6"/>
  <c r="AV18" i="6"/>
  <c r="AU21" i="6"/>
  <c r="AU20" i="6"/>
  <c r="AU19" i="6"/>
  <c r="AU18" i="6"/>
  <c r="AT21" i="6"/>
  <c r="AT20" i="6"/>
  <c r="AT19" i="6"/>
  <c r="AT18" i="6"/>
  <c r="AS21" i="6"/>
  <c r="AS20" i="6"/>
  <c r="AS19" i="6"/>
  <c r="AS18" i="6"/>
  <c r="AR21" i="6"/>
  <c r="AR20" i="6"/>
  <c r="AR19" i="6"/>
  <c r="AR18" i="6"/>
  <c r="AQ21" i="6"/>
  <c r="AQ20" i="6"/>
  <c r="AQ19" i="6"/>
  <c r="AQ18" i="6"/>
  <c r="AP21" i="6"/>
  <c r="AP20" i="6"/>
  <c r="AP19" i="6"/>
  <c r="AP18" i="6"/>
  <c r="AO21" i="6"/>
  <c r="AO20" i="6"/>
  <c r="AO19" i="6"/>
  <c r="AO18" i="6"/>
  <c r="AN21" i="6"/>
  <c r="AN20" i="6"/>
  <c r="AN19" i="6"/>
  <c r="AN18" i="6"/>
  <c r="AM21" i="6"/>
  <c r="AM20" i="6"/>
  <c r="AM19" i="6"/>
  <c r="AM18" i="6"/>
  <c r="AL21" i="6"/>
  <c r="AL20" i="6"/>
  <c r="AL19" i="6"/>
  <c r="AL18" i="6"/>
  <c r="AK21" i="6"/>
  <c r="AK20" i="6"/>
  <c r="AK19" i="6"/>
  <c r="AK18" i="6"/>
  <c r="AJ21" i="6"/>
  <c r="AJ20" i="6"/>
  <c r="AJ19" i="6"/>
  <c r="AJ18" i="6"/>
  <c r="AI21" i="6"/>
  <c r="AI20" i="6"/>
  <c r="AI19" i="6"/>
  <c r="AI18" i="6"/>
  <c r="AH21" i="6"/>
  <c r="AH20" i="6"/>
  <c r="AH19" i="6"/>
  <c r="AH18" i="6"/>
  <c r="AG21" i="6"/>
  <c r="AG20" i="6"/>
  <c r="AG19" i="6"/>
  <c r="AG18" i="6"/>
  <c r="AF21" i="6"/>
  <c r="AF20" i="6"/>
  <c r="AF19" i="6"/>
  <c r="AF18" i="6"/>
  <c r="AE21" i="6"/>
  <c r="AE20" i="6"/>
  <c r="AE19" i="6"/>
  <c r="AE18" i="6"/>
  <c r="AD21" i="6"/>
  <c r="AD20" i="6"/>
  <c r="AD19" i="6"/>
  <c r="AD18" i="6"/>
  <c r="AC21" i="6"/>
  <c r="AC20" i="6"/>
  <c r="AC19" i="6"/>
  <c r="AC18" i="6"/>
  <c r="AB21" i="6"/>
  <c r="AB20" i="6"/>
  <c r="AB19" i="6"/>
  <c r="AB18" i="6"/>
  <c r="AA21" i="6"/>
  <c r="AA20" i="6"/>
  <c r="AA19" i="6"/>
  <c r="AA18" i="6"/>
  <c r="Z21" i="6"/>
  <c r="Z20" i="6"/>
  <c r="Z19" i="6"/>
  <c r="Z18" i="6"/>
  <c r="Y21" i="6"/>
  <c r="Y20" i="6"/>
  <c r="Y19" i="6"/>
  <c r="Y18" i="6"/>
  <c r="X21" i="6"/>
  <c r="X20" i="6"/>
  <c r="X19" i="6"/>
  <c r="X18" i="6"/>
  <c r="W21" i="6"/>
  <c r="W20" i="6"/>
  <c r="W19" i="6"/>
  <c r="W18" i="6"/>
  <c r="V21" i="6"/>
  <c r="V20" i="6"/>
  <c r="V19" i="6"/>
  <c r="V18" i="6"/>
  <c r="U21" i="6"/>
  <c r="U20" i="6"/>
  <c r="U19" i="6"/>
  <c r="U18" i="6"/>
  <c r="T21" i="6"/>
  <c r="T20" i="6"/>
  <c r="T19" i="6"/>
  <c r="T18" i="6"/>
  <c r="S21" i="6"/>
  <c r="S20" i="6"/>
  <c r="S19" i="6"/>
  <c r="S18" i="6"/>
  <c r="R21" i="6"/>
  <c r="R20" i="6"/>
  <c r="R19" i="6"/>
  <c r="R18" i="6"/>
  <c r="Q21" i="6"/>
  <c r="Q20" i="6"/>
  <c r="Q19" i="6"/>
  <c r="Q18" i="6"/>
  <c r="P21" i="6"/>
  <c r="P20" i="6"/>
  <c r="P19" i="6"/>
  <c r="P18" i="6"/>
  <c r="O21" i="6"/>
  <c r="O20" i="6"/>
  <c r="O19" i="6"/>
  <c r="O18" i="6"/>
  <c r="N21" i="6"/>
  <c r="N20" i="6"/>
  <c r="N19" i="6"/>
  <c r="N18" i="6"/>
  <c r="M21" i="6"/>
  <c r="M20" i="6"/>
  <c r="M19" i="6"/>
  <c r="M18" i="6"/>
  <c r="L21" i="6"/>
  <c r="L20" i="6"/>
  <c r="L19" i="6"/>
  <c r="L18" i="6"/>
  <c r="K21" i="6"/>
  <c r="K20" i="6"/>
  <c r="K19" i="6"/>
  <c r="K18" i="6"/>
  <c r="J21" i="6"/>
  <c r="J20" i="6"/>
  <c r="J19" i="6"/>
  <c r="J18" i="6"/>
  <c r="I21" i="6"/>
  <c r="I20" i="6"/>
  <c r="I19" i="6"/>
  <c r="I18" i="6"/>
  <c r="H21" i="6"/>
  <c r="H20" i="6"/>
  <c r="H19" i="6"/>
  <c r="H18" i="6"/>
  <c r="G21" i="6"/>
  <c r="G20" i="6"/>
  <c r="G19" i="6"/>
  <c r="G18" i="6"/>
  <c r="F21" i="6"/>
  <c r="F20" i="6"/>
  <c r="F19" i="6"/>
  <c r="F18" i="6"/>
  <c r="E21" i="6"/>
  <c r="E20" i="6"/>
  <c r="E19" i="6"/>
  <c r="E18" i="6"/>
  <c r="D21" i="6"/>
  <c r="D20" i="6"/>
  <c r="D19" i="6"/>
  <c r="D18" i="6"/>
  <c r="C21" i="6"/>
  <c r="C19" i="6"/>
  <c r="C18" i="6"/>
  <c r="B21" i="6"/>
  <c r="B20" i="6"/>
  <c r="B19" i="6"/>
  <c r="B18" i="6"/>
  <c r="A21" i="6"/>
  <c r="A20" i="6"/>
  <c r="A19" i="6"/>
  <c r="R2" i="1"/>
  <c r="A18" i="6" s="1"/>
  <c r="G1" i="1"/>
  <c r="F1" i="1"/>
  <c r="E1" i="1"/>
  <c r="CE17" i="6" l="1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AM14" i="9"/>
  <c r="C3" i="8"/>
  <c r="AM15" i="9"/>
  <c r="AM30" i="9"/>
  <c r="AM31" i="9"/>
  <c r="AM16" i="9"/>
  <c r="AM33" i="9"/>
  <c r="AM18" i="9"/>
  <c r="AM34" i="9"/>
  <c r="AM19" i="9"/>
  <c r="AM17" i="9"/>
  <c r="AM32" i="9"/>
  <c r="AM26" i="9"/>
  <c r="AM11" i="9"/>
  <c r="AM12" i="9"/>
  <c r="AM27" i="9"/>
  <c r="AM28" i="9"/>
  <c r="AM13" i="9"/>
  <c r="B1" i="1"/>
  <c r="O3" i="7" l="1" a="1"/>
  <c r="O3" i="7" s="1"/>
  <c r="N3" i="7" a="1"/>
  <c r="N3" i="7" s="1"/>
  <c r="X85" i="1"/>
  <c r="AA128" i="1"/>
  <c r="AG56" i="1"/>
  <c r="AA66" i="1"/>
  <c r="AD56" i="1"/>
  <c r="Y11" i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42" i="7"/>
  <c r="O36" i="7"/>
  <c r="N42" i="7"/>
  <c r="N36" i="7"/>
  <c r="N41" i="7"/>
  <c r="O41" i="7"/>
  <c r="O40" i="7"/>
  <c r="N40" i="7"/>
  <c r="O39" i="7"/>
  <c r="N39" i="7"/>
  <c r="O38" i="7"/>
  <c r="N38" i="7"/>
  <c r="O43" i="7"/>
  <c r="O37" i="7"/>
  <c r="N43" i="7"/>
  <c r="N37" i="7"/>
  <c r="AD111" i="1"/>
  <c r="C2" i="7"/>
  <c r="AN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AM29" i="9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K60" i="1"/>
  <c r="L60" i="1"/>
  <c r="M60" i="1"/>
  <c r="N60" i="1"/>
  <c r="BA2" i="8" s="1"/>
  <c r="GE3" i="8"/>
  <c r="GE2" i="8"/>
  <c r="N91" i="1"/>
  <c r="L91" i="1"/>
  <c r="M91" i="1"/>
  <c r="K91" i="1"/>
  <c r="N92" i="1"/>
  <c r="L92" i="1"/>
  <c r="K92" i="1"/>
  <c r="M92" i="1"/>
  <c r="N42" i="1"/>
  <c r="AT51" i="1" s="1"/>
  <c r="L42" i="1"/>
  <c r="M42" i="1"/>
  <c r="K42" i="1"/>
  <c r="N10" i="1"/>
  <c r="L10" i="1"/>
  <c r="K10" i="1"/>
  <c r="M10" i="1"/>
  <c r="AT185" i="1"/>
  <c r="GB3" i="8"/>
  <c r="FD3" i="8"/>
  <c r="AT161" i="1"/>
  <c r="ER3" i="8"/>
  <c r="AT149" i="1"/>
  <c r="L77" i="1"/>
  <c r="M77" i="1"/>
  <c r="K77" i="1"/>
  <c r="N77" i="1"/>
  <c r="L50" i="1"/>
  <c r="N50" i="1"/>
  <c r="K50" i="1"/>
  <c r="M50" i="1"/>
  <c r="FW3" i="8"/>
  <c r="AT180" i="1"/>
  <c r="L41" i="1"/>
  <c r="M41" i="1"/>
  <c r="K41" i="1"/>
  <c r="N41" i="1"/>
  <c r="FY3" i="8"/>
  <c r="AT182" i="1"/>
  <c r="EC5" i="8"/>
  <c r="EC3" i="8"/>
  <c r="AT134" i="1"/>
  <c r="L80" i="1"/>
  <c r="M80" i="1"/>
  <c r="K80" i="1"/>
  <c r="N80" i="1"/>
  <c r="FT3" i="8"/>
  <c r="AT165" i="1"/>
  <c r="FH3" i="8"/>
  <c r="N64" i="1"/>
  <c r="L64" i="1"/>
  <c r="M64" i="1"/>
  <c r="K64" i="1"/>
  <c r="L98" i="1"/>
  <c r="N98" i="1"/>
  <c r="M98" i="1"/>
  <c r="K98" i="1"/>
  <c r="L106" i="1"/>
  <c r="M106" i="1"/>
  <c r="N106" i="1"/>
  <c r="K106" i="1"/>
  <c r="L86" i="1"/>
  <c r="N86" i="1"/>
  <c r="K86" i="1"/>
  <c r="M86" i="1"/>
  <c r="FQ4" i="8"/>
  <c r="L81" i="1"/>
  <c r="K81" i="1"/>
  <c r="M81" i="1"/>
  <c r="N81" i="1"/>
  <c r="L47" i="1"/>
  <c r="K47" i="1"/>
  <c r="N47" i="1"/>
  <c r="M47" i="1"/>
  <c r="L25" i="1"/>
  <c r="K25" i="1"/>
  <c r="N25" i="1"/>
  <c r="M25" i="1"/>
  <c r="K37" i="1"/>
  <c r="L37" i="1"/>
  <c r="M37" i="1"/>
  <c r="N37" i="1"/>
  <c r="EI3" i="8"/>
  <c r="EI4" i="8"/>
  <c r="AT140" i="1"/>
  <c r="M20" i="1"/>
  <c r="K20" i="1"/>
  <c r="L20" i="1"/>
  <c r="N20" i="1"/>
  <c r="L3" i="1"/>
  <c r="N3" i="1"/>
  <c r="K3" i="1"/>
  <c r="M3" i="1"/>
  <c r="AT183" i="1"/>
  <c r="FZ3" i="8"/>
  <c r="N44" i="1"/>
  <c r="L44" i="1"/>
  <c r="M44" i="1"/>
  <c r="K44" i="1"/>
  <c r="L14" i="1"/>
  <c r="M14" i="1"/>
  <c r="N14" i="1"/>
  <c r="K14" i="1"/>
  <c r="L16" i="1"/>
  <c r="K16" i="1"/>
  <c r="M16" i="1"/>
  <c r="N16" i="1"/>
  <c r="GD3" i="8"/>
  <c r="K93" i="1"/>
  <c r="L93" i="1"/>
  <c r="N93" i="1"/>
  <c r="M93" i="1"/>
  <c r="L108" i="1"/>
  <c r="M108" i="1"/>
  <c r="K108" i="1"/>
  <c r="N108" i="1"/>
  <c r="N168" i="1"/>
  <c r="AT104" i="1" s="1"/>
  <c r="L168" i="1"/>
  <c r="FK5" i="8" s="1"/>
  <c r="M168" i="1"/>
  <c r="FK3" i="8" s="1"/>
  <c r="K168" i="1"/>
  <c r="N66" i="1"/>
  <c r="L66" i="1"/>
  <c r="M66" i="1"/>
  <c r="K66" i="1"/>
  <c r="N24" i="1"/>
  <c r="L24" i="1"/>
  <c r="M24" i="1"/>
  <c r="K24" i="1"/>
  <c r="L71" i="1"/>
  <c r="N71" i="1"/>
  <c r="AY71" i="1" s="1"/>
  <c r="K71" i="1"/>
  <c r="M71" i="1"/>
  <c r="L35" i="1"/>
  <c r="N35" i="1"/>
  <c r="K35" i="1"/>
  <c r="M35" i="1"/>
  <c r="L55" i="1"/>
  <c r="K55" i="1"/>
  <c r="N55" i="1"/>
  <c r="M55" i="1"/>
  <c r="K111" i="1"/>
  <c r="L111" i="1"/>
  <c r="M111" i="1"/>
  <c r="N111" i="1"/>
  <c r="M82" i="1"/>
  <c r="K82" i="1"/>
  <c r="N82" i="1"/>
  <c r="L82" i="1"/>
  <c r="L13" i="1"/>
  <c r="M13" i="1"/>
  <c r="K13" i="1"/>
  <c r="N13" i="1"/>
  <c r="AT168" i="1"/>
  <c r="L100" i="1"/>
  <c r="K100" i="1"/>
  <c r="N100" i="1"/>
  <c r="M100" i="1"/>
  <c r="L76" i="1"/>
  <c r="K76" i="1"/>
  <c r="N76" i="1"/>
  <c r="M76" i="1"/>
  <c r="K8" i="1"/>
  <c r="L8" i="1"/>
  <c r="M8" i="1"/>
  <c r="N8" i="1"/>
  <c r="AX8" i="1" s="1"/>
  <c r="GR2" i="8"/>
  <c r="GR3" i="8"/>
  <c r="GJ3" i="8"/>
  <c r="AT193" i="1"/>
  <c r="GL3" i="8"/>
  <c r="N166" i="1"/>
  <c r="DS2" i="8" s="1"/>
  <c r="L166" i="1"/>
  <c r="M166" i="1"/>
  <c r="K166" i="1"/>
  <c r="DR11" i="6" s="1"/>
  <c r="N67" i="1"/>
  <c r="L67" i="1"/>
  <c r="M67" i="1"/>
  <c r="K67" i="1"/>
  <c r="N63" i="1"/>
  <c r="AV65" i="1" s="1"/>
  <c r="L63" i="1"/>
  <c r="K63" i="1"/>
  <c r="M63" i="1"/>
  <c r="L107" i="1"/>
  <c r="N107" i="1"/>
  <c r="K107" i="1"/>
  <c r="M107" i="1"/>
  <c r="L68" i="1"/>
  <c r="N68" i="1"/>
  <c r="BB75" i="1" s="1"/>
  <c r="M68" i="1"/>
  <c r="K68" i="1"/>
  <c r="L78" i="1"/>
  <c r="K78" i="1"/>
  <c r="N78" i="1"/>
  <c r="M78" i="1"/>
  <c r="K48" i="1"/>
  <c r="L48" i="1"/>
  <c r="N48" i="1"/>
  <c r="BB33" i="1" s="1"/>
  <c r="M48" i="1"/>
  <c r="L62" i="1"/>
  <c r="M62" i="1"/>
  <c r="K62" i="1"/>
  <c r="BI11" i="6" s="1"/>
  <c r="N62" i="1"/>
  <c r="N97" i="1"/>
  <c r="L97" i="1"/>
  <c r="M97" i="1"/>
  <c r="K97" i="1"/>
  <c r="EQ3" i="8"/>
  <c r="L96" i="1"/>
  <c r="N96" i="1"/>
  <c r="AV101" i="1" s="1"/>
  <c r="M96" i="1"/>
  <c r="K96" i="1"/>
  <c r="GC3" i="8"/>
  <c r="ES3" i="8"/>
  <c r="L56" i="1"/>
  <c r="K56" i="1"/>
  <c r="M56" i="1"/>
  <c r="N56" i="1"/>
  <c r="FX3" i="8"/>
  <c r="EN5" i="8"/>
  <c r="EN3" i="8"/>
  <c r="AT145" i="1"/>
  <c r="M83" i="1"/>
  <c r="K83" i="1"/>
  <c r="N83" i="1"/>
  <c r="L83" i="1"/>
  <c r="M21" i="1"/>
  <c r="K21" i="1"/>
  <c r="N21" i="1"/>
  <c r="L21" i="1"/>
  <c r="AT159" i="1"/>
  <c r="FB3" i="8"/>
  <c r="N65" i="1"/>
  <c r="L65" i="1"/>
  <c r="M65" i="1"/>
  <c r="K65" i="1"/>
  <c r="L138" i="1"/>
  <c r="K138" i="1"/>
  <c r="DT11" i="6" s="1"/>
  <c r="N138" i="1"/>
  <c r="M138" i="1"/>
  <c r="L120" i="1"/>
  <c r="K120" i="1"/>
  <c r="M120" i="1"/>
  <c r="N120" i="1"/>
  <c r="GI3" i="8"/>
  <c r="L17" i="1"/>
  <c r="W12" i="6" s="1"/>
  <c r="N17" i="1"/>
  <c r="M17" i="1"/>
  <c r="K17" i="1"/>
  <c r="K104" i="1"/>
  <c r="L104" i="1"/>
  <c r="M104" i="1"/>
  <c r="N104" i="1"/>
  <c r="K94" i="1"/>
  <c r="L94" i="1"/>
  <c r="M94" i="1"/>
  <c r="N94" i="1"/>
  <c r="GK5" i="8"/>
  <c r="GK3" i="8"/>
  <c r="AT194" i="1"/>
  <c r="EO3" i="8"/>
  <c r="EO2" i="8"/>
  <c r="GA5" i="8"/>
  <c r="AT184" i="1"/>
  <c r="GA3" i="8"/>
  <c r="L15" i="1"/>
  <c r="N15" i="1"/>
  <c r="M15" i="1"/>
  <c r="K15" i="1"/>
  <c r="EL3" i="8"/>
  <c r="AT143" i="1"/>
  <c r="K28" i="1"/>
  <c r="L28" i="1"/>
  <c r="M28" i="1"/>
  <c r="N28" i="1"/>
  <c r="M32" i="1"/>
  <c r="K32" i="1"/>
  <c r="N32" i="1"/>
  <c r="L32" i="1"/>
  <c r="AT154" i="1"/>
  <c r="EW3" i="8"/>
  <c r="AT197" i="1"/>
  <c r="GN3" i="8"/>
  <c r="L36" i="1"/>
  <c r="AI12" i="6" s="1"/>
  <c r="M36" i="1"/>
  <c r="N36" i="1"/>
  <c r="AI14" i="6" s="1"/>
  <c r="K36" i="1"/>
  <c r="AI11" i="6" s="1"/>
  <c r="K115" i="1"/>
  <c r="EB11" i="6" s="1"/>
  <c r="L115" i="1"/>
  <c r="EB12" i="6" s="1"/>
  <c r="M115" i="1"/>
  <c r="N115" i="1"/>
  <c r="K23" i="1"/>
  <c r="L23" i="1"/>
  <c r="M23" i="1"/>
  <c r="N23" i="1"/>
  <c r="BD23" i="1" s="1"/>
  <c r="AT141" i="1"/>
  <c r="EJ3" i="8"/>
  <c r="N122" i="1"/>
  <c r="DZ14" i="6" s="1"/>
  <c r="L122" i="1"/>
  <c r="DZ12" i="6" s="1"/>
  <c r="M122" i="1"/>
  <c r="DZ13" i="6" s="1"/>
  <c r="K122" i="1"/>
  <c r="L46" i="1"/>
  <c r="N46" i="1"/>
  <c r="K46" i="1"/>
  <c r="M46" i="1"/>
  <c r="L40" i="1"/>
  <c r="AU5" i="8" s="1"/>
  <c r="K40" i="1"/>
  <c r="M40" i="1"/>
  <c r="N40" i="1"/>
  <c r="AY44" i="1" s="1"/>
  <c r="GO5" i="8"/>
  <c r="GO3" i="8"/>
  <c r="AT198" i="1"/>
  <c r="K72" i="1"/>
  <c r="L72" i="1"/>
  <c r="M72" i="1"/>
  <c r="N72" i="1"/>
  <c r="K73" i="1"/>
  <c r="L73" i="1"/>
  <c r="M73" i="1"/>
  <c r="N73" i="1"/>
  <c r="BC71" i="1" s="1"/>
  <c r="N116" i="1"/>
  <c r="AU112" i="1" s="1"/>
  <c r="L116" i="1"/>
  <c r="M116" i="1"/>
  <c r="K116" i="1"/>
  <c r="N85" i="1"/>
  <c r="L85" i="1"/>
  <c r="M85" i="1"/>
  <c r="K85" i="1"/>
  <c r="N69" i="1"/>
  <c r="L69" i="1"/>
  <c r="M69" i="1"/>
  <c r="K69" i="1"/>
  <c r="N26" i="1"/>
  <c r="L26" i="1"/>
  <c r="K26" i="1"/>
  <c r="M26" i="1"/>
  <c r="N12" i="1"/>
  <c r="AW18" i="1" s="1"/>
  <c r="L12" i="1"/>
  <c r="M12" i="1"/>
  <c r="K12" i="1"/>
  <c r="FP3" i="8"/>
  <c r="EF5" i="8"/>
  <c r="AT137" i="1"/>
  <c r="EF3" i="8"/>
  <c r="L22" i="1"/>
  <c r="M22" i="1"/>
  <c r="K22" i="1"/>
  <c r="N22" i="1"/>
  <c r="L103" i="1"/>
  <c r="M103" i="1"/>
  <c r="K103" i="1"/>
  <c r="DC11" i="6" s="1"/>
  <c r="N103" i="1"/>
  <c r="FF4" i="8"/>
  <c r="FF2" i="8"/>
  <c r="FF3" i="8"/>
  <c r="K74" i="1"/>
  <c r="L74" i="1"/>
  <c r="N74" i="1"/>
  <c r="BB81" i="1" s="1"/>
  <c r="M74" i="1"/>
  <c r="L174" i="1"/>
  <c r="M174" i="1"/>
  <c r="K174" i="1"/>
  <c r="N174" i="1"/>
  <c r="FQ14" i="6" s="1"/>
  <c r="L18" i="1"/>
  <c r="M18" i="1"/>
  <c r="K18" i="1"/>
  <c r="N18" i="1"/>
  <c r="AV18" i="1" s="1"/>
  <c r="L173" i="1"/>
  <c r="FP12" i="6" s="1"/>
  <c r="M173" i="1"/>
  <c r="K173" i="1"/>
  <c r="FP11" i="6" s="1"/>
  <c r="N173" i="1"/>
  <c r="FP14" i="6" s="1"/>
  <c r="AT189" i="1"/>
  <c r="GF3" i="8"/>
  <c r="N113" i="1"/>
  <c r="L113" i="1"/>
  <c r="M113" i="1"/>
  <c r="K113" i="1"/>
  <c r="N49" i="1"/>
  <c r="L49" i="1"/>
  <c r="M49" i="1"/>
  <c r="K49" i="1"/>
  <c r="AT160" i="1"/>
  <c r="FC3" i="8"/>
  <c r="EX3" i="8"/>
  <c r="AT155" i="1"/>
  <c r="L57" i="1"/>
  <c r="K57" i="1"/>
  <c r="M57" i="1"/>
  <c r="N57" i="1"/>
  <c r="L11" i="1"/>
  <c r="K11" i="1"/>
  <c r="N11" i="1"/>
  <c r="M11" i="1"/>
  <c r="L7" i="1"/>
  <c r="K7" i="1"/>
  <c r="M7" i="1"/>
  <c r="N7" i="1"/>
  <c r="BC6" i="1" s="1"/>
  <c r="AT135" i="1"/>
  <c r="ED3" i="8"/>
  <c r="N130" i="1"/>
  <c r="L130" i="1"/>
  <c r="M130" i="1"/>
  <c r="K130" i="1"/>
  <c r="N84" i="1"/>
  <c r="AU100" i="1" s="1"/>
  <c r="L84" i="1"/>
  <c r="M84" i="1"/>
  <c r="K84" i="1"/>
  <c r="EY4" i="8"/>
  <c r="EY5" i="8"/>
  <c r="EY3" i="8"/>
  <c r="AT144" i="1"/>
  <c r="EM3" i="8"/>
  <c r="L31" i="1"/>
  <c r="M31" i="1"/>
  <c r="K31" i="1"/>
  <c r="N31" i="1"/>
  <c r="L102" i="1"/>
  <c r="M102" i="1"/>
  <c r="K102" i="1"/>
  <c r="N102" i="1"/>
  <c r="L109" i="1"/>
  <c r="M109" i="1"/>
  <c r="K109" i="1"/>
  <c r="N109" i="1"/>
  <c r="L27" i="1"/>
  <c r="M27" i="1"/>
  <c r="K27" i="1"/>
  <c r="N27" i="1"/>
  <c r="BA34" i="1" s="1"/>
  <c r="L79" i="1"/>
  <c r="K79" i="1"/>
  <c r="N79" i="1"/>
  <c r="M79" i="1"/>
  <c r="K170" i="1"/>
  <c r="FM11" i="6" s="1"/>
  <c r="L170" i="1"/>
  <c r="FM12" i="6" s="1"/>
  <c r="M170" i="1"/>
  <c r="N170" i="1"/>
  <c r="K19" i="1"/>
  <c r="L19" i="1"/>
  <c r="M19" i="1"/>
  <c r="N19" i="1"/>
  <c r="EU3" i="8"/>
  <c r="AT152" i="1"/>
  <c r="M112" i="1"/>
  <c r="K112" i="1"/>
  <c r="N112" i="1"/>
  <c r="L112" i="1"/>
  <c r="M153" i="1"/>
  <c r="EV13" i="6" s="1"/>
  <c r="K153" i="1"/>
  <c r="N153" i="1"/>
  <c r="EV14" i="6" s="1"/>
  <c r="L153" i="1"/>
  <c r="M51" i="1"/>
  <c r="K51" i="1"/>
  <c r="BC11" i="6" s="1"/>
  <c r="N51" i="1"/>
  <c r="L51" i="1"/>
  <c r="L53" i="1"/>
  <c r="M53" i="1"/>
  <c r="K53" i="1"/>
  <c r="N53" i="1"/>
  <c r="AU21" i="1" s="1"/>
  <c r="L95" i="1"/>
  <c r="K95" i="1"/>
  <c r="N95" i="1"/>
  <c r="M95" i="1"/>
  <c r="L43" i="1"/>
  <c r="N43" i="1"/>
  <c r="AW42" i="1" s="1"/>
  <c r="M43" i="1"/>
  <c r="K43" i="1"/>
  <c r="K89" i="1"/>
  <c r="L89" i="1"/>
  <c r="N89" i="1"/>
  <c r="BC83" i="1" s="1"/>
  <c r="M89" i="1"/>
  <c r="AT196" i="1"/>
  <c r="GM3" i="8"/>
  <c r="L61" i="1"/>
  <c r="N61" i="1"/>
  <c r="K61" i="1"/>
  <c r="M61" i="1"/>
  <c r="L70" i="1"/>
  <c r="N70" i="1"/>
  <c r="K70" i="1"/>
  <c r="M70" i="1"/>
  <c r="L110" i="1"/>
  <c r="DI12" i="6" s="1"/>
  <c r="K110" i="1"/>
  <c r="N110" i="1"/>
  <c r="M110" i="1"/>
  <c r="FL4" i="8"/>
  <c r="FL3" i="8"/>
  <c r="AT169" i="1"/>
  <c r="GQ3" i="8"/>
  <c r="GQ4" i="8"/>
  <c r="GQ2" i="8"/>
  <c r="AT171" i="1"/>
  <c r="FN3" i="8"/>
  <c r="EP3" i="8"/>
  <c r="AT190" i="1"/>
  <c r="GG3" i="8"/>
  <c r="EK3" i="8"/>
  <c r="N178" i="1"/>
  <c r="AU88" i="1" s="1"/>
  <c r="L178" i="1"/>
  <c r="K178" i="1"/>
  <c r="M178" i="1"/>
  <c r="N59" i="1"/>
  <c r="L59" i="1"/>
  <c r="M59" i="1"/>
  <c r="K59" i="1"/>
  <c r="L39" i="1"/>
  <c r="N39" i="1"/>
  <c r="O48" i="7" s="1"/>
  <c r="M39" i="1"/>
  <c r="K39" i="1"/>
  <c r="K105" i="1"/>
  <c r="L105" i="1"/>
  <c r="N105" i="1"/>
  <c r="M105" i="1"/>
  <c r="L34" i="1"/>
  <c r="M34" i="1"/>
  <c r="K34" i="1"/>
  <c r="N34" i="1"/>
  <c r="AY33" i="1" s="1"/>
  <c r="N75" i="1"/>
  <c r="L75" i="1"/>
  <c r="M75" i="1"/>
  <c r="K75" i="1"/>
  <c r="N9" i="1"/>
  <c r="L9" i="1"/>
  <c r="M9" i="1"/>
  <c r="K9" i="1"/>
  <c r="H11" i="6" s="1"/>
  <c r="AT172" i="1"/>
  <c r="FO3" i="8"/>
  <c r="L158" i="1"/>
  <c r="FA12" i="6" s="1"/>
  <c r="N158" i="1"/>
  <c r="FA14" i="6" s="1"/>
  <c r="M158" i="1"/>
  <c r="FA13" i="6" s="1"/>
  <c r="K158" i="1"/>
  <c r="L127" i="1"/>
  <c r="EG12" i="6" s="1"/>
  <c r="K127" i="1"/>
  <c r="N127" i="1"/>
  <c r="M127" i="1"/>
  <c r="L179" i="1"/>
  <c r="BY12" i="6" s="1"/>
  <c r="K179" i="1"/>
  <c r="M179" i="1"/>
  <c r="N179" i="1"/>
  <c r="AT179" i="1" s="1"/>
  <c r="K38" i="1"/>
  <c r="L38" i="1"/>
  <c r="M38" i="1"/>
  <c r="N38" i="1"/>
  <c r="BD37" i="1" s="1"/>
  <c r="K99" i="1"/>
  <c r="DP11" i="6" s="1"/>
  <c r="L99" i="1"/>
  <c r="DP12" i="6" s="1"/>
  <c r="M99" i="1"/>
  <c r="N99" i="1"/>
  <c r="DP14" i="6" s="1"/>
  <c r="M128" i="1"/>
  <c r="K128" i="1"/>
  <c r="DW11" i="6" s="1"/>
  <c r="N128" i="1"/>
  <c r="DW14" i="6" s="1"/>
  <c r="L128" i="1"/>
  <c r="DW12" i="6" s="1"/>
  <c r="M6" i="1"/>
  <c r="K6" i="1"/>
  <c r="L6" i="1"/>
  <c r="N6" i="1"/>
  <c r="AW6" i="1" s="1"/>
  <c r="N33" i="1"/>
  <c r="L33" i="1"/>
  <c r="M33" i="1"/>
  <c r="K33" i="1"/>
  <c r="L90" i="1"/>
  <c r="K90" i="1"/>
  <c r="N90" i="1"/>
  <c r="M90" i="1"/>
  <c r="L5" i="1"/>
  <c r="D12" i="6" s="1"/>
  <c r="M5" i="1"/>
  <c r="K5" i="1"/>
  <c r="N5" i="1"/>
  <c r="AV5" i="1" s="1"/>
  <c r="ET3" i="8"/>
  <c r="AT151" i="1"/>
  <c r="K52" i="1"/>
  <c r="L52" i="1"/>
  <c r="M52" i="1"/>
  <c r="N52" i="1"/>
  <c r="BA46" i="1" s="1"/>
  <c r="N45" i="1"/>
  <c r="AU40" i="1" s="1"/>
  <c r="L45" i="1"/>
  <c r="M45" i="1"/>
  <c r="K45" i="1"/>
  <c r="GH3" i="8"/>
  <c r="AT167" i="1"/>
  <c r="FJ3" i="8"/>
  <c r="L54" i="1"/>
  <c r="M54" i="1"/>
  <c r="K54" i="1"/>
  <c r="N54" i="1"/>
  <c r="AW54" i="1" s="1"/>
  <c r="L29" i="1"/>
  <c r="V12" i="6" s="1"/>
  <c r="K29" i="1"/>
  <c r="V11" i="6" s="1"/>
  <c r="N29" i="1"/>
  <c r="BC23" i="1" s="1"/>
  <c r="M29" i="1"/>
  <c r="AT162" i="1"/>
  <c r="FE3" i="8"/>
  <c r="M87" i="1"/>
  <c r="K87" i="1"/>
  <c r="N87" i="1"/>
  <c r="L87" i="1"/>
  <c r="L58" i="1"/>
  <c r="M58" i="1"/>
  <c r="K58" i="1"/>
  <c r="BG11" i="6" s="1"/>
  <c r="N58" i="1"/>
  <c r="EH3" i="8"/>
  <c r="AT139" i="1"/>
  <c r="L101" i="1"/>
  <c r="N101" i="1"/>
  <c r="M101" i="1"/>
  <c r="K101" i="1"/>
  <c r="L88" i="1"/>
  <c r="N88" i="1"/>
  <c r="BA58" i="1" s="1"/>
  <c r="K88" i="1"/>
  <c r="BK11" i="6" s="1"/>
  <c r="M88" i="1"/>
  <c r="L30" i="1"/>
  <c r="K30" i="1"/>
  <c r="N30" i="1"/>
  <c r="M30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A81" i="1"/>
  <c r="AV33" i="1"/>
  <c r="BC33" i="1"/>
  <c r="BA33" i="1"/>
  <c r="BD33" i="1"/>
  <c r="AZ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AZ23" i="1"/>
  <c r="AX23" i="1"/>
  <c r="AW23" i="1"/>
  <c r="AV23" i="1"/>
  <c r="AU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C49" i="1"/>
  <c r="BB49" i="1"/>
  <c r="AY49" i="1"/>
  <c r="AX49" i="1"/>
  <c r="AW49" i="1"/>
  <c r="AW39" i="1"/>
  <c r="AV39" i="1"/>
  <c r="AU39" i="1"/>
  <c r="BC39" i="1"/>
  <c r="BA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Z112" i="1"/>
  <c r="BB112" i="1"/>
  <c r="AW112" i="1"/>
  <c r="AV112" i="1"/>
  <c r="BC40" i="1"/>
  <c r="AX40" i="1"/>
  <c r="AW40" i="1"/>
  <c r="AV40" i="1"/>
  <c r="BD40" i="1"/>
  <c r="BB40" i="1"/>
  <c r="BA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BB83" i="1"/>
  <c r="BD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Z162" i="1"/>
  <c r="AU162" i="1"/>
  <c r="BA162" i="1"/>
  <c r="BD162" i="1"/>
  <c r="AX162" i="1"/>
  <c r="AW162" i="1"/>
  <c r="AV162" i="1"/>
  <c r="BC162" i="1"/>
  <c r="AY162" i="1"/>
  <c r="BB162" i="1"/>
  <c r="AV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V54" i="1"/>
  <c r="AU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B71" i="1"/>
  <c r="AV71" i="1"/>
  <c r="BA71" i="1"/>
  <c r="AZ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BD101" i="1"/>
  <c r="AY29" i="1"/>
  <c r="AX29" i="1"/>
  <c r="AW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BC88" i="1"/>
  <c r="BB88" i="1"/>
  <c r="AW88" i="1"/>
  <c r="AY88" i="1"/>
  <c r="AX88" i="1"/>
  <c r="AX16" i="1"/>
  <c r="AW16" i="1"/>
  <c r="BD16" i="1"/>
  <c r="AV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BC59" i="1"/>
  <c r="AU157" i="1"/>
  <c r="BB157" i="1"/>
  <c r="BA157" i="1"/>
  <c r="AZ157" i="1"/>
  <c r="AV157" i="1"/>
  <c r="BD157" i="1"/>
  <c r="AX157" i="1"/>
  <c r="AW157" i="1"/>
  <c r="BC157" i="1"/>
  <c r="AY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AW94" i="1"/>
  <c r="AV94" i="1"/>
  <c r="AW34" i="1"/>
  <c r="BD34" i="1"/>
  <c r="BC34" i="1"/>
  <c r="BB34" i="1"/>
  <c r="AU34" i="1"/>
  <c r="AZ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X104" i="1"/>
  <c r="AV104" i="1"/>
  <c r="BA104" i="1"/>
  <c r="BD104" i="1"/>
  <c r="BC104" i="1"/>
  <c r="BB104" i="1"/>
  <c r="AZ104" i="1"/>
  <c r="AY104" i="1"/>
  <c r="AW104" i="1"/>
  <c r="AU104" i="1"/>
  <c r="AZ82" i="1"/>
  <c r="AX82" i="1"/>
  <c r="AU82" i="1"/>
  <c r="BC82" i="1"/>
  <c r="AW82" i="1"/>
  <c r="AY82" i="1"/>
  <c r="BD82" i="1"/>
  <c r="BB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BD136" i="1"/>
  <c r="AY136" i="1"/>
  <c r="BB136" i="1"/>
  <c r="BA136" i="1"/>
  <c r="AZ136" i="1"/>
  <c r="BC136" i="1"/>
  <c r="AX136" i="1"/>
  <c r="AW136" i="1"/>
  <c r="AV136" i="1"/>
  <c r="BC64" i="1"/>
  <c r="BB64" i="1"/>
  <c r="AW64" i="1"/>
  <c r="BA64" i="1"/>
  <c r="AZ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EF2" i="8"/>
  <c r="EG4" i="8"/>
  <c r="FW5" i="8"/>
  <c r="EU4" i="8"/>
  <c r="GI4" i="8"/>
  <c r="AU4" i="8"/>
  <c r="EL4" i="8"/>
  <c r="AJ5" i="8"/>
  <c r="FL5" i="8"/>
  <c r="EF4" i="8"/>
  <c r="FH4" i="8"/>
  <c r="C4" i="8"/>
  <c r="FF5" i="8"/>
  <c r="GA4" i="8"/>
  <c r="ES4" i="8"/>
  <c r="GL4" i="8"/>
  <c r="AE4" i="8"/>
  <c r="BX4" i="8"/>
  <c r="EO5" i="8"/>
  <c r="FN4" i="8"/>
  <c r="FM4" i="8"/>
  <c r="GI5" i="8"/>
  <c r="FT5" i="8"/>
  <c r="EX4" i="8"/>
  <c r="EW5" i="8"/>
  <c r="EQ2" i="8"/>
  <c r="EK5" i="8"/>
  <c r="FC5" i="8"/>
  <c r="GL2" i="8"/>
  <c r="FS4" i="8"/>
  <c r="EW2" i="8"/>
  <c r="FS2" i="8"/>
  <c r="GH4" i="8"/>
  <c r="C2" i="8"/>
  <c r="GF5" i="8"/>
  <c r="FG2" i="8"/>
  <c r="FO2" i="8"/>
  <c r="FN5" i="8"/>
  <c r="CT4" i="8"/>
  <c r="EN4" i="8"/>
  <c r="ED5" i="8"/>
  <c r="FS5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X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U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U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X37" i="9" s="1"/>
  <c r="AG49" i="1"/>
  <c r="Y130" i="1"/>
  <c r="AB124" i="1"/>
  <c r="X95" i="1"/>
  <c r="AD92" i="1"/>
  <c r="AE49" i="1"/>
  <c r="AB39" i="1"/>
  <c r="AC23" i="1"/>
  <c r="AX2" i="9"/>
  <c r="W77" i="1"/>
  <c r="Y48" i="1"/>
  <c r="AA31" i="1"/>
  <c r="AG86" i="1"/>
  <c r="AA103" i="1"/>
  <c r="W71" i="1"/>
  <c r="AE51" i="1"/>
  <c r="W29" i="1"/>
  <c r="K38" i="7"/>
  <c r="AV38" i="9" s="1"/>
  <c r="D43" i="7"/>
  <c r="AO43" i="9" s="1"/>
  <c r="Z103" i="1"/>
  <c r="X96" i="1"/>
  <c r="AB86" i="1"/>
  <c r="AD75" i="1"/>
  <c r="AD51" i="1"/>
  <c r="X48" i="1"/>
  <c r="AF46" i="1"/>
  <c r="AB38" i="1"/>
  <c r="Z31" i="1"/>
  <c r="L38" i="7"/>
  <c r="AW38" i="9" s="1"/>
  <c r="H42" i="7"/>
  <c r="AS42" i="9" s="1"/>
  <c r="L43" i="7"/>
  <c r="AW43" i="9" s="1"/>
  <c r="AN36" i="9"/>
  <c r="J39" i="7"/>
  <c r="AU39" i="9" s="1"/>
  <c r="AN40" i="9"/>
  <c r="AG21" i="1"/>
  <c r="AG77" i="1"/>
  <c r="Y96" i="1"/>
  <c r="AC86" i="1"/>
  <c r="AE75" i="1"/>
  <c r="AC38" i="1"/>
  <c r="J43" i="7"/>
  <c r="AU43" i="9" s="1"/>
  <c r="H36" i="7"/>
  <c r="AS36" i="9" s="1"/>
  <c r="AG48" i="1"/>
  <c r="Y103" i="1"/>
  <c r="W96" i="1"/>
  <c r="AA86" i="1"/>
  <c r="AC75" i="1"/>
  <c r="AC51" i="1"/>
  <c r="W48" i="1"/>
  <c r="AE46" i="1"/>
  <c r="AA38" i="1"/>
  <c r="Y31" i="1"/>
  <c r="M38" i="7"/>
  <c r="AX38" i="9" s="1"/>
  <c r="J42" i="7"/>
  <c r="AU42" i="9" s="1"/>
  <c r="I43" i="7"/>
  <c r="AT43" i="9" s="1"/>
  <c r="AP2" i="9"/>
  <c r="F36" i="7"/>
  <c r="AQ36" i="9" s="1"/>
  <c r="G42" i="7"/>
  <c r="AR42" i="9" s="1"/>
  <c r="AT2" i="9"/>
  <c r="AG71" i="1"/>
  <c r="AF71" i="1"/>
  <c r="L37" i="7"/>
  <c r="AW37" i="9" s="1"/>
  <c r="Z86" i="1"/>
  <c r="AB75" i="1"/>
  <c r="Z38" i="1"/>
  <c r="G39" i="7"/>
  <c r="AR39" i="9" s="1"/>
  <c r="AE125" i="1"/>
  <c r="W103" i="1"/>
  <c r="Y86" i="1"/>
  <c r="AE77" i="1"/>
  <c r="AA75" i="1"/>
  <c r="AE71" i="1"/>
  <c r="AA51" i="1"/>
  <c r="AC46" i="1"/>
  <c r="Y38" i="1"/>
  <c r="W31" i="1"/>
  <c r="AE29" i="1"/>
  <c r="AN38" i="9"/>
  <c r="J41" i="7"/>
  <c r="AU41" i="9" s="1"/>
  <c r="K49" i="7"/>
  <c r="AV49" i="9" s="1"/>
  <c r="M39" i="7"/>
  <c r="AX39" i="9" s="1"/>
  <c r="E40" i="7"/>
  <c r="AP40" i="9" s="1"/>
  <c r="L42" i="7"/>
  <c r="AW42" i="9" s="1"/>
  <c r="AN43" i="9"/>
  <c r="J36" i="7"/>
  <c r="AU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O38" i="9" s="1"/>
  <c r="H40" i="7"/>
  <c r="AS40" i="9" s="1"/>
  <c r="E43" i="7"/>
  <c r="AP43" i="9" s="1"/>
  <c r="I36" i="7"/>
  <c r="AT36" i="9" s="1"/>
  <c r="L40" i="7"/>
  <c r="AW40" i="9" s="1"/>
  <c r="AW2" i="9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P38" i="9" s="1"/>
  <c r="H41" i="7"/>
  <c r="AS41" i="9" s="1"/>
  <c r="AQ2" i="9"/>
  <c r="I39" i="7"/>
  <c r="AT39" i="9" s="1"/>
  <c r="F42" i="7"/>
  <c r="AQ42" i="9" s="1"/>
  <c r="AG46" i="1"/>
  <c r="AG79" i="1"/>
  <c r="AF125" i="1"/>
  <c r="AD46" i="1"/>
  <c r="X31" i="1"/>
  <c r="G41" i="7"/>
  <c r="AR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Q38" i="9" s="1"/>
  <c r="M41" i="7"/>
  <c r="AX41" i="9" s="1"/>
  <c r="M43" i="7"/>
  <c r="AX43" i="9" s="1"/>
  <c r="E41" i="7"/>
  <c r="AP41" i="9" s="1"/>
  <c r="G37" i="7"/>
  <c r="AR37" i="9" s="1"/>
  <c r="I40" i="7"/>
  <c r="AT40" i="9" s="1"/>
  <c r="AA77" i="1"/>
  <c r="W75" i="1"/>
  <c r="AA71" i="1"/>
  <c r="W51" i="1"/>
  <c r="Y46" i="1"/>
  <c r="AE31" i="1"/>
  <c r="AA29" i="1"/>
  <c r="G38" i="7"/>
  <c r="AR38" i="9" s="1"/>
  <c r="I42" i="7"/>
  <c r="AT42" i="9" s="1"/>
  <c r="K39" i="7"/>
  <c r="AV39" i="9" s="1"/>
  <c r="AN41" i="9"/>
  <c r="F39" i="7"/>
  <c r="AQ39" i="9" s="1"/>
  <c r="AG96" i="1"/>
  <c r="M42" i="7"/>
  <c r="AX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S38" i="9" s="1"/>
  <c r="F43" i="7"/>
  <c r="AQ43" i="9" s="1"/>
  <c r="M40" i="7"/>
  <c r="AX40" i="9" s="1"/>
  <c r="H43" i="7"/>
  <c r="AS43" i="9" s="1"/>
  <c r="K42" i="7"/>
  <c r="AV42" i="9" s="1"/>
  <c r="D37" i="7"/>
  <c r="AO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T38" i="9" s="1"/>
  <c r="D42" i="7"/>
  <c r="AO42" i="9" s="1"/>
  <c r="F47" i="7"/>
  <c r="AQ47" i="9" s="1"/>
  <c r="F41" i="7"/>
  <c r="AQ41" i="9" s="1"/>
  <c r="J47" i="7"/>
  <c r="AU47" i="9" s="1"/>
  <c r="K40" i="7"/>
  <c r="AV40" i="9" s="1"/>
  <c r="AV2" i="9"/>
  <c r="AG57" i="1"/>
  <c r="AG31" i="1"/>
  <c r="AG125" i="1"/>
  <c r="G43" i="7"/>
  <c r="AR43" i="9" s="1"/>
  <c r="H37" i="7"/>
  <c r="AS37" i="9" s="1"/>
  <c r="K36" i="7"/>
  <c r="AV36" i="9" s="1"/>
  <c r="E37" i="7"/>
  <c r="AP37" i="9" s="1"/>
  <c r="K41" i="7"/>
  <c r="AV41" i="9" s="1"/>
  <c r="L39" i="7"/>
  <c r="AW39" i="9" s="1"/>
  <c r="I37" i="7"/>
  <c r="AT37" i="9" s="1"/>
  <c r="AU2" i="9"/>
  <c r="H39" i="7"/>
  <c r="AS39" i="9" s="1"/>
  <c r="L41" i="7"/>
  <c r="AW41" i="9" s="1"/>
  <c r="G36" i="7"/>
  <c r="AR36" i="9" s="1"/>
  <c r="F37" i="7"/>
  <c r="AQ37" i="9" s="1"/>
  <c r="F48" i="7"/>
  <c r="AQ48" i="9" s="1"/>
  <c r="F40" i="7"/>
  <c r="AQ40" i="9" s="1"/>
  <c r="AO2" i="9"/>
  <c r="D36" i="7"/>
  <c r="AO36" i="9" s="1"/>
  <c r="L36" i="7"/>
  <c r="AW36" i="9" s="1"/>
  <c r="D41" i="7"/>
  <c r="AO41" i="9" s="1"/>
  <c r="E36" i="7"/>
  <c r="AP36" i="9" s="1"/>
  <c r="J40" i="7"/>
  <c r="AU40" i="9" s="1"/>
  <c r="AN42" i="9"/>
  <c r="AN37" i="9"/>
  <c r="D40" i="7"/>
  <c r="AO40" i="9" s="1"/>
  <c r="AN39" i="9"/>
  <c r="K37" i="7"/>
  <c r="AV37" i="9" s="1"/>
  <c r="I41" i="7"/>
  <c r="AT41" i="9" s="1"/>
  <c r="E42" i="7"/>
  <c r="AP42" i="9" s="1"/>
  <c r="AS2" i="9"/>
  <c r="G40" i="7"/>
  <c r="AR40" i="9" s="1"/>
  <c r="AR2" i="9"/>
  <c r="E39" i="7"/>
  <c r="AP39" i="9" s="1"/>
  <c r="K43" i="7"/>
  <c r="AV43" i="9" s="1"/>
  <c r="D39" i="7"/>
  <c r="AO39" i="9" s="1"/>
  <c r="M48" i="7"/>
  <c r="AX48" i="9" s="1"/>
  <c r="J1" i="1"/>
  <c r="I1" i="1"/>
  <c r="H1" i="1"/>
  <c r="D1" i="1"/>
  <c r="C1" i="1"/>
  <c r="FI11" i="6" l="1"/>
  <c r="FA11" i="6"/>
  <c r="FA5" i="8"/>
  <c r="AZ38" i="1"/>
  <c r="FP4" i="8"/>
  <c r="CD5" i="8"/>
  <c r="EV3" i="8"/>
  <c r="AU53" i="1"/>
  <c r="AU52" i="1"/>
  <c r="AT153" i="1"/>
  <c r="FV11" i="6"/>
  <c r="FQ11" i="6"/>
  <c r="AT174" i="1"/>
  <c r="CV11" i="6"/>
  <c r="E12" i="6"/>
  <c r="FV3" i="8"/>
  <c r="FQ13" i="6"/>
  <c r="U5" i="8"/>
  <c r="FQ3" i="8"/>
  <c r="FV12" i="6"/>
  <c r="FQ12" i="6"/>
  <c r="FS14" i="6"/>
  <c r="FM14" i="6"/>
  <c r="FS13" i="6"/>
  <c r="FM13" i="6"/>
  <c r="I5" i="8"/>
  <c r="N51" i="7"/>
  <c r="AU16" i="1"/>
  <c r="AD4" i="8"/>
  <c r="O51" i="7"/>
  <c r="FM3" i="8"/>
  <c r="BC73" i="1"/>
  <c r="BC60" i="1"/>
  <c r="AT158" i="1"/>
  <c r="AT170" i="1"/>
  <c r="FK11" i="6"/>
  <c r="EV11" i="6"/>
  <c r="AY34" i="1"/>
  <c r="AN11" i="6"/>
  <c r="FK12" i="6"/>
  <c r="EV12" i="6"/>
  <c r="FR13" i="6"/>
  <c r="FP13" i="6"/>
  <c r="FA3" i="8"/>
  <c r="AT83" i="1"/>
  <c r="O45" i="7"/>
  <c r="AT108" i="1"/>
  <c r="N49" i="7"/>
  <c r="D5" i="8"/>
  <c r="P11" i="6"/>
  <c r="CD2" i="8"/>
  <c r="AL11" i="6"/>
  <c r="G48" i="7"/>
  <c r="AR48" i="9" s="1"/>
  <c r="DH12" i="6"/>
  <c r="BU5" i="8"/>
  <c r="AL12" i="6"/>
  <c r="CK2" i="8"/>
  <c r="N50" i="7"/>
  <c r="BC54" i="1"/>
  <c r="AZ39" i="1"/>
  <c r="FU13" i="6"/>
  <c r="FV13" i="6"/>
  <c r="DC12" i="6"/>
  <c r="EA13" i="6"/>
  <c r="EB13" i="6"/>
  <c r="AT59" i="1"/>
  <c r="BO12" i="6"/>
  <c r="AP11" i="6"/>
  <c r="AT136" i="1"/>
  <c r="EG14" i="6"/>
  <c r="AE11" i="6"/>
  <c r="AT96" i="1"/>
  <c r="P12" i="6"/>
  <c r="CG12" i="6"/>
  <c r="AT19" i="1"/>
  <c r="AT138" i="1"/>
  <c r="EE13" i="6"/>
  <c r="EG13" i="6"/>
  <c r="EE4" i="8"/>
  <c r="EG11" i="6"/>
  <c r="AT157" i="1"/>
  <c r="FK14" i="6"/>
  <c r="AT12" i="6"/>
  <c r="AT64" i="1"/>
  <c r="EB3" i="8"/>
  <c r="EG3" i="8"/>
  <c r="G12" i="6"/>
  <c r="FG13" i="6"/>
  <c r="FI13" i="6"/>
  <c r="EZ13" i="6"/>
  <c r="FK13" i="6"/>
  <c r="FI3" i="8"/>
  <c r="T11" i="6"/>
  <c r="G11" i="6"/>
  <c r="AJ12" i="6"/>
  <c r="FG14" i="6"/>
  <c r="FI14" i="6"/>
  <c r="AT166" i="1"/>
  <c r="I11" i="6"/>
  <c r="AJ11" i="6"/>
  <c r="FG12" i="6"/>
  <c r="FI12" i="6"/>
  <c r="DK14" i="6"/>
  <c r="I12" i="6"/>
  <c r="I14" i="6"/>
  <c r="FU14" i="6"/>
  <c r="FV14" i="6"/>
  <c r="BC12" i="6"/>
  <c r="N46" i="7"/>
  <c r="EB14" i="6"/>
  <c r="CV12" i="6"/>
  <c r="DH11" i="6"/>
  <c r="BA12" i="6"/>
  <c r="X12" i="6"/>
  <c r="W11" i="6"/>
  <c r="CM14" i="6"/>
  <c r="R2" i="8"/>
  <c r="CQ12" i="6"/>
  <c r="CZ11" i="6"/>
  <c r="AT12" i="1"/>
  <c r="CZ12" i="6"/>
  <c r="AV12" i="6"/>
  <c r="BA11" i="6"/>
  <c r="AN12" i="6"/>
  <c r="BT12" i="6"/>
  <c r="DF12" i="6"/>
  <c r="AT90" i="1"/>
  <c r="DG12" i="6"/>
  <c r="AT132" i="1"/>
  <c r="AT131" i="1"/>
  <c r="AH11" i="6"/>
  <c r="AS12" i="6"/>
  <c r="AH12" i="6"/>
  <c r="BJ12" i="6"/>
  <c r="BZ11" i="6"/>
  <c r="AU11" i="6"/>
  <c r="CW11" i="6"/>
  <c r="U11" i="6"/>
  <c r="AK4" i="8"/>
  <c r="BF11" i="6"/>
  <c r="K12" i="6"/>
  <c r="AK11" i="6"/>
  <c r="CP11" i="6"/>
  <c r="Z11" i="6"/>
  <c r="DB12" i="6"/>
  <c r="FG3" i="8"/>
  <c r="BM12" i="6"/>
  <c r="CL11" i="6"/>
  <c r="CM12" i="6"/>
  <c r="CE11" i="6"/>
  <c r="AF12" i="6"/>
  <c r="AK12" i="6"/>
  <c r="Z12" i="6"/>
  <c r="CW14" i="6"/>
  <c r="DE11" i="6"/>
  <c r="DM11" i="6"/>
  <c r="DZ3" i="8"/>
  <c r="Y11" i="6"/>
  <c r="BJ11" i="6"/>
  <c r="CM11" i="6"/>
  <c r="EA3" i="8"/>
  <c r="BS11" i="6"/>
  <c r="CA12" i="6"/>
  <c r="CB11" i="6"/>
  <c r="N12" i="6"/>
  <c r="S12" i="6"/>
  <c r="AC11" i="6"/>
  <c r="DA11" i="6"/>
  <c r="J12" i="6"/>
  <c r="FU3" i="8"/>
  <c r="DO14" i="6"/>
  <c r="BB11" i="6"/>
  <c r="AX12" i="6"/>
  <c r="AZ14" i="6"/>
  <c r="CT11" i="6"/>
  <c r="CO12" i="6"/>
  <c r="BH4" i="8"/>
  <c r="DO11" i="6"/>
  <c r="CN11" i="6"/>
  <c r="DO12" i="6"/>
  <c r="AO12" i="6"/>
  <c r="CJ14" i="6"/>
  <c r="CT12" i="6"/>
  <c r="CQ14" i="6"/>
  <c r="DY12" i="6"/>
  <c r="Q12" i="6"/>
  <c r="CR12" i="6"/>
  <c r="AT44" i="1"/>
  <c r="BN11" i="6"/>
  <c r="BD12" i="6"/>
  <c r="CR11" i="6"/>
  <c r="AQ11" i="6"/>
  <c r="AE14" i="6"/>
  <c r="CN12" i="6"/>
  <c r="AD11" i="6"/>
  <c r="BW12" i="6"/>
  <c r="DN11" i="6"/>
  <c r="AT176" i="1"/>
  <c r="CA5" i="8"/>
  <c r="AR12" i="6"/>
  <c r="AB12" i="6"/>
  <c r="BR14" i="6"/>
  <c r="CG11" i="6"/>
  <c r="AV11" i="6"/>
  <c r="CK12" i="6"/>
  <c r="BE12" i="6"/>
  <c r="W2" i="3" a="1"/>
  <c r="AX55" i="1"/>
  <c r="EZ3" i="8"/>
  <c r="E11" i="6"/>
  <c r="CU11" i="6"/>
  <c r="BQ11" i="6"/>
  <c r="U2" i="3" a="1"/>
  <c r="DN12" i="6"/>
  <c r="AW12" i="6"/>
  <c r="F49" i="7"/>
  <c r="AQ49" i="9" s="1"/>
  <c r="AP12" i="6"/>
  <c r="AY11" i="6"/>
  <c r="CW12" i="6"/>
  <c r="DE12" i="6"/>
  <c r="DM12" i="6"/>
  <c r="CZ14" i="6"/>
  <c r="Y12" i="6"/>
  <c r="CC14" i="6"/>
  <c r="BQ12" i="6"/>
  <c r="BR12" i="6"/>
  <c r="CS11" i="6"/>
  <c r="N48" i="7"/>
  <c r="DU14" i="6"/>
  <c r="EE14" i="6"/>
  <c r="BA94" i="1"/>
  <c r="H45" i="7"/>
  <c r="AS45" i="9" s="1"/>
  <c r="BC4" i="8"/>
  <c r="AT164" i="1"/>
  <c r="AV29" i="1"/>
  <c r="BK12" i="6"/>
  <c r="BF12" i="6"/>
  <c r="DU11" i="6"/>
  <c r="EE11" i="6"/>
  <c r="AY12" i="6"/>
  <c r="AU12" i="6"/>
  <c r="AT11" i="6"/>
  <c r="M11" i="6"/>
  <c r="DY11" i="6"/>
  <c r="BU11" i="6"/>
  <c r="FU11" i="6"/>
  <c r="AT178" i="1"/>
  <c r="BT11" i="6"/>
  <c r="R12" i="6"/>
  <c r="AA11" i="6"/>
  <c r="CU12" i="6"/>
  <c r="BL11" i="6"/>
  <c r="BS12" i="6"/>
  <c r="CA14" i="6"/>
  <c r="AX11" i="6"/>
  <c r="S11" i="6"/>
  <c r="AC12" i="6"/>
  <c r="DA12" i="6"/>
  <c r="BH12" i="6"/>
  <c r="O50" i="7"/>
  <c r="O46" i="7"/>
  <c r="BR5" i="8"/>
  <c r="BO11" i="6"/>
  <c r="DU12" i="6"/>
  <c r="EE12" i="6"/>
  <c r="CY12" i="6"/>
  <c r="EZ12" i="6"/>
  <c r="L12" i="6"/>
  <c r="U12" i="6"/>
  <c r="CH11" i="6"/>
  <c r="AM11" i="6"/>
  <c r="EE3" i="8"/>
  <c r="CA11" i="6"/>
  <c r="BB12" i="6"/>
  <c r="CI12" i="6"/>
  <c r="AZ11" i="6"/>
  <c r="BH11" i="6"/>
  <c r="DS11" i="6"/>
  <c r="FG11" i="6"/>
  <c r="CY14" i="6"/>
  <c r="EZ14" i="6"/>
  <c r="L11" i="6"/>
  <c r="M12" i="6"/>
  <c r="BU12" i="6"/>
  <c r="FU12" i="6"/>
  <c r="DV14" i="6"/>
  <c r="EA14" i="6"/>
  <c r="AQ12" i="6"/>
  <c r="BV11" i="6"/>
  <c r="O12" i="6"/>
  <c r="BP11" i="6"/>
  <c r="CQ11" i="6"/>
  <c r="CY11" i="6"/>
  <c r="EZ11" i="6"/>
  <c r="BM14" i="6"/>
  <c r="AR11" i="6"/>
  <c r="DQ14" i="6"/>
  <c r="FR14" i="6"/>
  <c r="AM12" i="6"/>
  <c r="AA12" i="6"/>
  <c r="BA14" i="6"/>
  <c r="AD12" i="6"/>
  <c r="BL12" i="6"/>
  <c r="DL11" i="6"/>
  <c r="AX14" i="6"/>
  <c r="AO11" i="6"/>
  <c r="CD11" i="6"/>
  <c r="AZ12" i="6"/>
  <c r="N45" i="7"/>
  <c r="N47" i="7"/>
  <c r="BA82" i="1"/>
  <c r="AZ3" i="1"/>
  <c r="AS11" i="6"/>
  <c r="DB11" i="6"/>
  <c r="DQ11" i="6"/>
  <c r="FR11" i="6"/>
  <c r="DX11" i="6"/>
  <c r="DZ11" i="6"/>
  <c r="DV12" i="6"/>
  <c r="EA12" i="6"/>
  <c r="BV12" i="6"/>
  <c r="BW11" i="6"/>
  <c r="K14" i="6"/>
  <c r="CD14" i="6"/>
  <c r="BP12" i="6"/>
  <c r="AS4" i="8"/>
  <c r="CF12" i="6"/>
  <c r="FS12" i="6"/>
  <c r="BM11" i="6"/>
  <c r="CL12" i="6"/>
  <c r="AG12" i="6"/>
  <c r="DF11" i="6"/>
  <c r="DV11" i="6"/>
  <c r="EA11" i="6"/>
  <c r="FR3" i="8"/>
  <c r="BX11" i="6"/>
  <c r="N52" i="7"/>
  <c r="DD12" i="6"/>
  <c r="DL12" i="6"/>
  <c r="CK14" i="6"/>
  <c r="CD12" i="6"/>
  <c r="F51" i="7"/>
  <c r="AQ51" i="9" s="1"/>
  <c r="CF11" i="6"/>
  <c r="FS11" i="6"/>
  <c r="DQ12" i="6"/>
  <c r="FR12" i="6"/>
  <c r="DJ12" i="6"/>
  <c r="DD11" i="6"/>
  <c r="K11" i="6"/>
  <c r="B13" i="6"/>
  <c r="V2" i="3" a="1"/>
  <c r="BE11" i="6"/>
  <c r="O47" i="7"/>
  <c r="AU136" i="1"/>
  <c r="AV113" i="1"/>
  <c r="BD49" i="1"/>
  <c r="J11" i="6"/>
  <c r="DE14" i="6"/>
  <c r="CC11" i="6"/>
  <c r="BX12" i="6"/>
  <c r="F12" i="6"/>
  <c r="AF11" i="6"/>
  <c r="B11" i="6"/>
  <c r="T2" i="3" a="1"/>
  <c r="CK11" i="6"/>
  <c r="AW11" i="6"/>
  <c r="CJ12" i="6"/>
  <c r="FS3" i="8"/>
  <c r="N11" i="7" a="1"/>
  <c r="N11" i="7" s="1"/>
  <c r="N19" i="7" a="1"/>
  <c r="N19" i="7" s="1"/>
  <c r="N18" i="7" a="1"/>
  <c r="N18" i="7" s="1"/>
  <c r="N12" i="7" a="1"/>
  <c r="N12" i="7" s="1"/>
  <c r="N13" i="7" a="1"/>
  <c r="N13" i="7" s="1"/>
  <c r="N17" i="7" a="1"/>
  <c r="N17" i="7" s="1"/>
  <c r="N16" i="7" a="1"/>
  <c r="N16" i="7" s="1"/>
  <c r="N14" i="7" a="1"/>
  <c r="N14" i="7" s="1"/>
  <c r="N15" i="7" a="1"/>
  <c r="N15" i="7" s="1"/>
  <c r="O18" i="7" a="1"/>
  <c r="O18" i="7" s="1"/>
  <c r="O13" i="7" a="1"/>
  <c r="O13" i="7" s="1"/>
  <c r="O17" i="7" a="1"/>
  <c r="O17" i="7" s="1"/>
  <c r="O12" i="7" a="1"/>
  <c r="O12" i="7" s="1"/>
  <c r="O16" i="7" a="1"/>
  <c r="O16" i="7" s="1"/>
  <c r="O11" i="7" a="1"/>
  <c r="O11" i="7" s="1"/>
  <c r="O15" i="7" a="1"/>
  <c r="O15" i="7" s="1"/>
  <c r="O14" i="7" a="1"/>
  <c r="O14" i="7" s="1"/>
  <c r="O19" i="7" a="1"/>
  <c r="O19" i="7" s="1"/>
  <c r="M3" i="7" a="1"/>
  <c r="M3" i="7" s="1"/>
  <c r="M14" i="7" s="1" a="1"/>
  <c r="M14" i="7" s="1"/>
  <c r="M30" i="7" a="1"/>
  <c r="M30" i="7" s="1"/>
  <c r="AX30" i="9" s="1"/>
  <c r="M32" i="7" a="1"/>
  <c r="M32" i="7" s="1"/>
  <c r="AX32" i="9" s="1"/>
  <c r="M31" i="7" a="1"/>
  <c r="M31" i="7" s="1"/>
  <c r="AX31" i="9" s="1"/>
  <c r="M29" i="7" a="1"/>
  <c r="M29" i="7" s="1"/>
  <c r="AX29" i="9" s="1"/>
  <c r="M33" i="7" a="1"/>
  <c r="M33" i="7" s="1"/>
  <c r="AX33" i="9" s="1"/>
  <c r="M34" i="7" a="1"/>
  <c r="M34" i="7" s="1"/>
  <c r="AX34" i="9" s="1"/>
  <c r="M28" i="7" a="1"/>
  <c r="M28" i="7" s="1"/>
  <c r="AX28" i="9" s="1"/>
  <c r="M27" i="7" a="1"/>
  <c r="M27" i="7" s="1"/>
  <c r="M26" i="7" a="1"/>
  <c r="M26" i="7" s="1"/>
  <c r="F34" i="7" a="1"/>
  <c r="F34" i="7" s="1"/>
  <c r="AQ34" i="9" s="1"/>
  <c r="F29" i="7" a="1"/>
  <c r="F29" i="7" s="1"/>
  <c r="AQ29" i="9" s="1"/>
  <c r="F27" i="7" a="1"/>
  <c r="F27" i="7" s="1"/>
  <c r="F26" i="7" a="1"/>
  <c r="F26" i="7" s="1"/>
  <c r="F28" i="7" a="1"/>
  <c r="F28" i="7" s="1"/>
  <c r="AQ28" i="9" s="1"/>
  <c r="F3" i="7" a="1"/>
  <c r="F3" i="7" s="1"/>
  <c r="F17" i="7" s="1" a="1"/>
  <c r="F17" i="7" s="1"/>
  <c r="F31" i="7" a="1"/>
  <c r="F31" i="7" s="1"/>
  <c r="AQ31" i="9" s="1"/>
  <c r="F33" i="7" a="1"/>
  <c r="F33" i="7" s="1"/>
  <c r="AQ33" i="9" s="1"/>
  <c r="F32" i="7" a="1"/>
  <c r="F32" i="7" s="1"/>
  <c r="AQ32" i="9" s="1"/>
  <c r="F30" i="7" a="1"/>
  <c r="F30" i="7" s="1"/>
  <c r="AQ30" i="9" s="1"/>
  <c r="I28" i="7" a="1"/>
  <c r="I28" i="7" s="1"/>
  <c r="AT28" i="9" s="1"/>
  <c r="I27" i="7" a="1"/>
  <c r="I27" i="7" s="1"/>
  <c r="I26" i="7" a="1"/>
  <c r="I26" i="7" s="1"/>
  <c r="I3" i="7" a="1"/>
  <c r="I3" i="7" s="1"/>
  <c r="I12" i="7" s="1" a="1"/>
  <c r="I12" i="7" s="1"/>
  <c r="I31" i="7" a="1"/>
  <c r="I31" i="7" s="1"/>
  <c r="AT31" i="9" s="1"/>
  <c r="I33" i="7" a="1"/>
  <c r="I33" i="7" s="1"/>
  <c r="AT33" i="9" s="1"/>
  <c r="I32" i="7" a="1"/>
  <c r="I32" i="7" s="1"/>
  <c r="AT32" i="9" s="1"/>
  <c r="I30" i="7" a="1"/>
  <c r="I30" i="7" s="1"/>
  <c r="AT30" i="9" s="1"/>
  <c r="I29" i="7" a="1"/>
  <c r="I29" i="7" s="1"/>
  <c r="AT29" i="9" s="1"/>
  <c r="I34" i="7" a="1"/>
  <c r="I34" i="7" s="1"/>
  <c r="AT34" i="9" s="1"/>
  <c r="J27" i="7" a="1"/>
  <c r="J27" i="7" s="1"/>
  <c r="J26" i="7" a="1"/>
  <c r="J26" i="7" s="1"/>
  <c r="J3" i="7" a="1"/>
  <c r="J3" i="7" s="1"/>
  <c r="J17" i="7" s="1" a="1"/>
  <c r="J17" i="7" s="1"/>
  <c r="J31" i="7" a="1"/>
  <c r="J31" i="7" s="1"/>
  <c r="AU31" i="9" s="1"/>
  <c r="J33" i="7" a="1"/>
  <c r="J33" i="7" s="1"/>
  <c r="AU33" i="9" s="1"/>
  <c r="J32" i="7" a="1"/>
  <c r="J32" i="7" s="1"/>
  <c r="AU32" i="9" s="1"/>
  <c r="J30" i="7" a="1"/>
  <c r="J30" i="7" s="1"/>
  <c r="AU30" i="9" s="1"/>
  <c r="J29" i="7" a="1"/>
  <c r="J29" i="7" s="1"/>
  <c r="AU29" i="9" s="1"/>
  <c r="J34" i="7" a="1"/>
  <c r="J34" i="7" s="1"/>
  <c r="AU34" i="9" s="1"/>
  <c r="J28" i="7" a="1"/>
  <c r="J28" i="7" s="1"/>
  <c r="AU28" i="9" s="1"/>
  <c r="L3" i="7" a="1"/>
  <c r="L3" i="7" s="1"/>
  <c r="L15" i="7" s="1" a="1"/>
  <c r="L15" i="7" s="1"/>
  <c r="L26" i="7" a="1"/>
  <c r="L26" i="7" s="1"/>
  <c r="L30" i="7" a="1"/>
  <c r="L30" i="7" s="1"/>
  <c r="AW30" i="9" s="1"/>
  <c r="L32" i="7" a="1"/>
  <c r="L32" i="7" s="1"/>
  <c r="AW32" i="9" s="1"/>
  <c r="L31" i="7" a="1"/>
  <c r="L31" i="7" s="1"/>
  <c r="AW31" i="9" s="1"/>
  <c r="L33" i="7" a="1"/>
  <c r="L33" i="7" s="1"/>
  <c r="AW33" i="9" s="1"/>
  <c r="L29" i="7" a="1"/>
  <c r="L29" i="7" s="1"/>
  <c r="AW29" i="9" s="1"/>
  <c r="L34" i="7" a="1"/>
  <c r="L34" i="7" s="1"/>
  <c r="AW34" i="9" s="1"/>
  <c r="L28" i="7" a="1"/>
  <c r="L28" i="7" s="1"/>
  <c r="AW28" i="9" s="1"/>
  <c r="L27" i="7" a="1"/>
  <c r="L27" i="7" s="1"/>
  <c r="E33" i="7" a="1"/>
  <c r="E33" i="7" s="1"/>
  <c r="AP33" i="9" s="1"/>
  <c r="E32" i="7" a="1"/>
  <c r="E32" i="7" s="1"/>
  <c r="AP32" i="9" s="1"/>
  <c r="E30" i="7" a="1"/>
  <c r="E30" i="7" s="1"/>
  <c r="AP30" i="9" s="1"/>
  <c r="E34" i="7" a="1"/>
  <c r="E34" i="7" s="1"/>
  <c r="AP34" i="9" s="1"/>
  <c r="E29" i="7" a="1"/>
  <c r="E29" i="7" s="1"/>
  <c r="AP29" i="9" s="1"/>
  <c r="E3" i="7" a="1"/>
  <c r="E3" i="7" s="1"/>
  <c r="E15" i="7" s="1" a="1"/>
  <c r="E15" i="7" s="1"/>
  <c r="E27" i="7" a="1"/>
  <c r="E27" i="7" s="1"/>
  <c r="E26" i="7" a="1"/>
  <c r="E26" i="7" s="1"/>
  <c r="E28" i="7" a="1"/>
  <c r="E28" i="7" s="1"/>
  <c r="AP28" i="9" s="1"/>
  <c r="E31" i="7" a="1"/>
  <c r="E31" i="7" s="1"/>
  <c r="AP31" i="9" s="1"/>
  <c r="K28" i="7" a="1"/>
  <c r="K28" i="7" s="1"/>
  <c r="AV28" i="9" s="1"/>
  <c r="K3" i="7" a="1"/>
  <c r="K3" i="7" s="1"/>
  <c r="K11" i="7" s="1" a="1"/>
  <c r="K11" i="7" s="1"/>
  <c r="K32" i="7" a="1"/>
  <c r="K32" i="7" s="1"/>
  <c r="AV32" i="9" s="1"/>
  <c r="K31" i="7" a="1"/>
  <c r="K31" i="7" s="1"/>
  <c r="AV31" i="9" s="1"/>
  <c r="K30" i="7" a="1"/>
  <c r="K30" i="7" s="1"/>
  <c r="AV30" i="9" s="1"/>
  <c r="K33" i="7" a="1"/>
  <c r="K33" i="7" s="1"/>
  <c r="AV33" i="9" s="1"/>
  <c r="K29" i="7" a="1"/>
  <c r="K29" i="7" s="1"/>
  <c r="AV29" i="9" s="1"/>
  <c r="K34" i="7" a="1"/>
  <c r="K34" i="7" s="1"/>
  <c r="AV34" i="9" s="1"/>
  <c r="K26" i="7" a="1"/>
  <c r="K26" i="7" s="1"/>
  <c r="K27" i="7" a="1"/>
  <c r="K27" i="7" s="1"/>
  <c r="D31" i="7" a="1"/>
  <c r="D31" i="7" s="1"/>
  <c r="AO31" i="9" s="1"/>
  <c r="D29" i="7" a="1"/>
  <c r="D29" i="7" s="1"/>
  <c r="AO29" i="9" s="1"/>
  <c r="D26" i="7" a="1"/>
  <c r="D26" i="7" s="1"/>
  <c r="D32" i="7" a="1"/>
  <c r="D32" i="7" s="1"/>
  <c r="AO32" i="9" s="1"/>
  <c r="D27" i="7" a="1"/>
  <c r="D27" i="7" s="1"/>
  <c r="D33" i="7" a="1"/>
  <c r="D33" i="7" s="1"/>
  <c r="AO33" i="9" s="1"/>
  <c r="D28" i="7" a="1"/>
  <c r="D28" i="7" s="1"/>
  <c r="AO28" i="9" s="1"/>
  <c r="D34" i="7" a="1"/>
  <c r="D34" i="7" s="1"/>
  <c r="AO34" i="9" s="1"/>
  <c r="D30" i="7" a="1"/>
  <c r="D30" i="7" s="1"/>
  <c r="AO30" i="9" s="1"/>
  <c r="D3" i="7" a="1"/>
  <c r="D3" i="7" s="1"/>
  <c r="H28" i="7" a="1"/>
  <c r="H28" i="7" s="1"/>
  <c r="AS28" i="9" s="1"/>
  <c r="H27" i="7" a="1"/>
  <c r="H27" i="7" s="1"/>
  <c r="H26" i="7" a="1"/>
  <c r="H26" i="7" s="1"/>
  <c r="H30" i="7" a="1"/>
  <c r="H30" i="7" s="1"/>
  <c r="AS30" i="9" s="1"/>
  <c r="H29" i="7" a="1"/>
  <c r="H29" i="7" s="1"/>
  <c r="AS29" i="9" s="1"/>
  <c r="H3" i="7" a="1"/>
  <c r="H3" i="7" s="1"/>
  <c r="H17" i="7" s="1" a="1"/>
  <c r="H17" i="7" s="1"/>
  <c r="H33" i="7" a="1"/>
  <c r="H33" i="7" s="1"/>
  <c r="AS33" i="9" s="1"/>
  <c r="H31" i="7" a="1"/>
  <c r="H31" i="7" s="1"/>
  <c r="AS31" i="9" s="1"/>
  <c r="H34" i="7" a="1"/>
  <c r="H34" i="7" s="1"/>
  <c r="AS34" i="9" s="1"/>
  <c r="H32" i="7" a="1"/>
  <c r="H32" i="7" s="1"/>
  <c r="AS32" i="9" s="1"/>
  <c r="C31" i="7" a="1"/>
  <c r="C31" i="7" s="1"/>
  <c r="AN31" i="9" s="1"/>
  <c r="C30" i="7" a="1"/>
  <c r="C30" i="7" s="1"/>
  <c r="AN30" i="9" s="1"/>
  <c r="C29" i="7" a="1"/>
  <c r="C29" i="7" s="1"/>
  <c r="AN29" i="9" s="1"/>
  <c r="C34" i="7" a="1"/>
  <c r="C34" i="7" s="1"/>
  <c r="AN34" i="9" s="1"/>
  <c r="C28" i="7" a="1"/>
  <c r="C28" i="7" s="1"/>
  <c r="AN28" i="9" s="1"/>
  <c r="C27" i="7" a="1"/>
  <c r="C27" i="7" s="1"/>
  <c r="C26" i="7" a="1"/>
  <c r="C26" i="7" s="1"/>
  <c r="C33" i="7" a="1"/>
  <c r="C33" i="7" s="1"/>
  <c r="AN33" i="9" s="1"/>
  <c r="C32" i="7" a="1"/>
  <c r="C32" i="7" s="1"/>
  <c r="AN32" i="9" s="1"/>
  <c r="G28" i="7" a="1"/>
  <c r="G28" i="7" s="1"/>
  <c r="AR28" i="9" s="1"/>
  <c r="G27" i="7" a="1"/>
  <c r="G27" i="7" s="1"/>
  <c r="G26" i="7" a="1"/>
  <c r="G26" i="7" s="1"/>
  <c r="G31" i="7" a="1"/>
  <c r="G31" i="7" s="1"/>
  <c r="AR31" i="9" s="1"/>
  <c r="G3" i="7" a="1"/>
  <c r="G3" i="7" s="1"/>
  <c r="G16" i="7" s="1" a="1"/>
  <c r="G16" i="7" s="1"/>
  <c r="G33" i="7" a="1"/>
  <c r="G33" i="7" s="1"/>
  <c r="AR33" i="9" s="1"/>
  <c r="G32" i="7" a="1"/>
  <c r="G32" i="7" s="1"/>
  <c r="AR32" i="9" s="1"/>
  <c r="G30" i="7" a="1"/>
  <c r="G30" i="7" s="1"/>
  <c r="AR30" i="9" s="1"/>
  <c r="G29" i="7" a="1"/>
  <c r="G29" i="7" s="1"/>
  <c r="AR29" i="9" s="1"/>
  <c r="G34" i="7" a="1"/>
  <c r="G34" i="7" s="1"/>
  <c r="AR34" i="9" s="1"/>
  <c r="O206" i="1"/>
  <c r="GW15" i="6" s="1"/>
  <c r="O183" i="1"/>
  <c r="FZ15" i="6" s="1"/>
  <c r="O210" i="1"/>
  <c r="HA15" i="6" s="1"/>
  <c r="O197" i="1"/>
  <c r="GN15" i="6" s="1"/>
  <c r="O186" i="1"/>
  <c r="GC15" i="6" s="1"/>
  <c r="O202" i="1"/>
  <c r="GS15" i="6" s="1"/>
  <c r="O181" i="1"/>
  <c r="FX15" i="6" s="1"/>
  <c r="O218" i="1"/>
  <c r="HI15" i="6" s="1"/>
  <c r="O182" i="1"/>
  <c r="FY15" i="6" s="1"/>
  <c r="O180" i="1"/>
  <c r="FW15" i="6" s="1"/>
  <c r="O205" i="1"/>
  <c r="GV15" i="6" s="1"/>
  <c r="O213" i="1"/>
  <c r="HD15" i="6" s="1"/>
  <c r="O192" i="1"/>
  <c r="GI15" i="6" s="1"/>
  <c r="O187" i="1"/>
  <c r="GD15" i="6" s="1"/>
  <c r="O207" i="1"/>
  <c r="GX15" i="6" s="1"/>
  <c r="O191" i="1"/>
  <c r="GH15" i="6" s="1"/>
  <c r="O211" i="1"/>
  <c r="HB15" i="6" s="1"/>
  <c r="O184" i="1"/>
  <c r="GA15" i="6" s="1"/>
  <c r="O201" i="1"/>
  <c r="GR15" i="6" s="1"/>
  <c r="O214" i="1"/>
  <c r="HE15" i="6" s="1"/>
  <c r="O212" i="1"/>
  <c r="HC15" i="6" s="1"/>
  <c r="O189" i="1"/>
  <c r="GF15" i="6" s="1"/>
  <c r="O208" i="1"/>
  <c r="GY15" i="6" s="1"/>
  <c r="O188" i="1"/>
  <c r="GE15" i="6" s="1"/>
  <c r="O198" i="1"/>
  <c r="GO15" i="6" s="1"/>
  <c r="O204" i="1"/>
  <c r="GU15" i="6" s="1"/>
  <c r="O216" i="1"/>
  <c r="HG15" i="6" s="1"/>
  <c r="O193" i="1"/>
  <c r="GJ15" i="6" s="1"/>
  <c r="O209" i="1"/>
  <c r="GZ15" i="6" s="1"/>
  <c r="O217" i="1"/>
  <c r="HH15" i="6" s="1"/>
  <c r="O199" i="1"/>
  <c r="GP15" i="6" s="1"/>
  <c r="O219" i="1"/>
  <c r="HJ15" i="6" s="1"/>
  <c r="O185" i="1"/>
  <c r="GB15" i="6" s="1"/>
  <c r="O195" i="1"/>
  <c r="GL15" i="6" s="1"/>
  <c r="O194" i="1"/>
  <c r="GK15" i="6" s="1"/>
  <c r="O196" i="1"/>
  <c r="GM15" i="6" s="1"/>
  <c r="O200" i="1"/>
  <c r="GQ15" i="6" s="1"/>
  <c r="O190" i="1"/>
  <c r="GG15" i="6" s="1"/>
  <c r="O215" i="1"/>
  <c r="HF15" i="6" s="1"/>
  <c r="O203" i="1"/>
  <c r="GT15" i="6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R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W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T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46" i="1"/>
  <c r="O152" i="1"/>
  <c r="O123" i="1"/>
  <c r="O117" i="1"/>
  <c r="O164" i="1"/>
  <c r="O151" i="1"/>
  <c r="O126" i="1"/>
  <c r="O165" i="1"/>
  <c r="O124" i="1"/>
  <c r="O135" i="1"/>
  <c r="O114" i="1"/>
  <c r="O133" i="1"/>
  <c r="O144" i="1"/>
  <c r="O167" i="1"/>
  <c r="O143" i="1"/>
  <c r="O172" i="1"/>
  <c r="O163" i="1"/>
  <c r="O139" i="1"/>
  <c r="O142" i="1"/>
  <c r="O169" i="1"/>
  <c r="O132" i="1"/>
  <c r="O118" i="1"/>
  <c r="O131" i="1"/>
  <c r="O121" i="1"/>
  <c r="O177" i="1"/>
  <c r="O171" i="1"/>
  <c r="O140" i="1"/>
  <c r="O157" i="1"/>
  <c r="O155" i="1"/>
  <c r="O150" i="1"/>
  <c r="O162" i="1"/>
  <c r="O156" i="1"/>
  <c r="O147" i="1"/>
  <c r="O159" i="1"/>
  <c r="O175" i="1"/>
  <c r="O176" i="1"/>
  <c r="O141" i="1"/>
  <c r="O160" i="1"/>
  <c r="O161" i="1"/>
  <c r="O148" i="1"/>
  <c r="O154" i="1"/>
  <c r="O149" i="1"/>
  <c r="O129" i="1"/>
  <c r="O145" i="1"/>
  <c r="O134" i="1"/>
  <c r="O137" i="1"/>
  <c r="O136" i="1"/>
  <c r="O119" i="1"/>
  <c r="O125" i="1"/>
  <c r="CV4" i="8"/>
  <c r="AY47" i="1"/>
  <c r="CR2" i="8"/>
  <c r="BF4" i="8"/>
  <c r="BC26" i="1"/>
  <c r="BB62" i="1"/>
  <c r="BA109" i="1"/>
  <c r="BB55" i="1"/>
  <c r="H46" i="7"/>
  <c r="AS46" i="9" s="1"/>
  <c r="H50" i="7"/>
  <c r="AS50" i="9" s="1"/>
  <c r="AA4" i="8"/>
  <c r="L51" i="7"/>
  <c r="AW51" i="9" s="1"/>
  <c r="DM4" i="8"/>
  <c r="BC91" i="1"/>
  <c r="AZ6" i="1"/>
  <c r="CM5" i="8"/>
  <c r="L47" i="7"/>
  <c r="AW47" i="9" s="1"/>
  <c r="DW4" i="8"/>
  <c r="AX59" i="1"/>
  <c r="D45" i="7"/>
  <c r="AO45" i="9" s="1"/>
  <c r="DJ2" i="8"/>
  <c r="D50" i="7"/>
  <c r="AO50" i="9" s="1"/>
  <c r="BB41" i="1"/>
  <c r="H49" i="7"/>
  <c r="AS49" i="9" s="1"/>
  <c r="AZ57" i="1"/>
  <c r="CW2" i="8"/>
  <c r="AY25" i="1"/>
  <c r="DB5" i="8"/>
  <c r="AY23" i="1"/>
  <c r="BC48" i="1"/>
  <c r="F50" i="7"/>
  <c r="AQ50" i="9" s="1"/>
  <c r="AX34" i="1"/>
  <c r="BI4" i="8"/>
  <c r="AX4" i="8"/>
  <c r="CS2" i="8"/>
  <c r="AX58" i="1"/>
  <c r="AP4" i="8"/>
  <c r="G45" i="7"/>
  <c r="AR45" i="9" s="1"/>
  <c r="F45" i="7"/>
  <c r="AQ45" i="9" s="1"/>
  <c r="I49" i="7"/>
  <c r="AT49" i="9" s="1"/>
  <c r="F52" i="7"/>
  <c r="AQ52" i="9" s="1"/>
  <c r="CP2" i="8"/>
  <c r="AW85" i="1"/>
  <c r="AZ118" i="1"/>
  <c r="G47" i="7"/>
  <c r="AR47" i="9" s="1"/>
  <c r="G51" i="7"/>
  <c r="AR51" i="9" s="1"/>
  <c r="AV79" i="1"/>
  <c r="F46" i="7"/>
  <c r="AQ46" i="9" s="1"/>
  <c r="S4" i="8"/>
  <c r="BO4" i="8"/>
  <c r="L46" i="7"/>
  <c r="AW46" i="9" s="1"/>
  <c r="H47" i="7"/>
  <c r="AS47" i="9" s="1"/>
  <c r="K45" i="7"/>
  <c r="AV45" i="9" s="1"/>
  <c r="E45" i="7"/>
  <c r="AP45" i="9" s="1"/>
  <c r="DF5" i="8"/>
  <c r="AV11" i="1"/>
  <c r="I51" i="7"/>
  <c r="AT51" i="9" s="1"/>
  <c r="E48" i="7"/>
  <c r="AP48" i="9" s="1"/>
  <c r="Z5" i="8"/>
  <c r="BB39" i="1"/>
  <c r="P4" i="8"/>
  <c r="BD18" i="1"/>
  <c r="AF4" i="8"/>
  <c r="AZ4" i="8"/>
  <c r="AV31" i="1"/>
  <c r="I47" i="7"/>
  <c r="AT47" i="9" s="1"/>
  <c r="BD5" i="8"/>
  <c r="BC37" i="1"/>
  <c r="AU60" i="1"/>
  <c r="AZ52" i="1"/>
  <c r="AY4" i="8"/>
  <c r="BH2" i="8"/>
  <c r="L50" i="7"/>
  <c r="AW50" i="9" s="1"/>
  <c r="AU42" i="1"/>
  <c r="K48" i="7"/>
  <c r="AV48" i="9" s="1"/>
  <c r="G52" i="7"/>
  <c r="AR52" i="9" s="1"/>
  <c r="M49" i="7"/>
  <c r="AX49" i="9" s="1"/>
  <c r="G50" i="7"/>
  <c r="AR50" i="9" s="1"/>
  <c r="AU76" i="1"/>
  <c r="DB2" i="8"/>
  <c r="AX44" i="1"/>
  <c r="BA113" i="1"/>
  <c r="J48" i="7"/>
  <c r="AU48" i="9" s="1"/>
  <c r="J51" i="7"/>
  <c r="AU51" i="9" s="1"/>
  <c r="M5" i="8"/>
  <c r="G46" i="7"/>
  <c r="AR46" i="9" s="1"/>
  <c r="CF5" i="8"/>
  <c r="BB68" i="1"/>
  <c r="D46" i="7"/>
  <c r="AO46" i="9" s="1"/>
  <c r="BB70" i="1"/>
  <c r="BD14" i="1"/>
  <c r="BJ5" i="8"/>
  <c r="J46" i="7"/>
  <c r="AU46" i="9" s="1"/>
  <c r="K2" i="8"/>
  <c r="AU12" i="1"/>
  <c r="AY123" i="1"/>
  <c r="H48" i="7"/>
  <c r="AS48" i="9" s="1"/>
  <c r="AU27" i="1"/>
  <c r="BD9" i="1"/>
  <c r="D47" i="7"/>
  <c r="AO47" i="9" s="1"/>
  <c r="AX2" i="8"/>
  <c r="BD74" i="1"/>
  <c r="L45" i="7"/>
  <c r="AW45" i="9" s="1"/>
  <c r="J49" i="7"/>
  <c r="AU49" i="9" s="1"/>
  <c r="BW4" i="8"/>
  <c r="DD5" i="8"/>
  <c r="BU2" i="8"/>
  <c r="BB4" i="8"/>
  <c r="AY40" i="1"/>
  <c r="BC112" i="1"/>
  <c r="AY17" i="1"/>
  <c r="H52" i="7"/>
  <c r="AS52" i="9" s="1"/>
  <c r="M51" i="7"/>
  <c r="AX51" i="9" s="1"/>
  <c r="M47" i="7"/>
  <c r="AX47" i="9" s="1"/>
  <c r="H51" i="7"/>
  <c r="AS51" i="9" s="1"/>
  <c r="AY24" i="1"/>
  <c r="BD7" i="1"/>
  <c r="W2" i="8"/>
  <c r="E52" i="7"/>
  <c r="AP52" i="9" s="1"/>
  <c r="K47" i="7"/>
  <c r="AV47" i="9" s="1"/>
  <c r="E46" i="7"/>
  <c r="AP46" i="9" s="1"/>
  <c r="K51" i="7"/>
  <c r="AV51" i="9" s="1"/>
  <c r="CU4" i="8"/>
  <c r="AC4" i="8"/>
  <c r="E49" i="7"/>
  <c r="AP49" i="9" s="1"/>
  <c r="BD55" i="1"/>
  <c r="K46" i="7"/>
  <c r="AV46" i="9" s="1"/>
  <c r="E51" i="7"/>
  <c r="AP51" i="9" s="1"/>
  <c r="CE4" i="8"/>
  <c r="K52" i="7"/>
  <c r="AV52" i="9" s="1"/>
  <c r="E50" i="7"/>
  <c r="AP50" i="9" s="1"/>
  <c r="K50" i="7"/>
  <c r="AV50" i="9" s="1"/>
  <c r="E47" i="7"/>
  <c r="AP47" i="9" s="1"/>
  <c r="AZ40" i="1"/>
  <c r="AV14" i="1"/>
  <c r="AV62" i="1"/>
  <c r="BM5" i="8"/>
  <c r="CK5" i="8"/>
  <c r="DE4" i="8"/>
  <c r="DN4" i="8"/>
  <c r="M45" i="7"/>
  <c r="AX45" i="9" s="1"/>
  <c r="AV4" i="8"/>
  <c r="AZ15" i="1"/>
  <c r="I50" i="7"/>
  <c r="AT50" i="9" s="1"/>
  <c r="I46" i="7"/>
  <c r="AT46" i="9" s="1"/>
  <c r="B3" i="8"/>
  <c r="BX5" i="8"/>
  <c r="AT36" i="1"/>
  <c r="AG2" i="8"/>
  <c r="D52" i="7"/>
  <c r="AO52" i="9" s="1"/>
  <c r="D48" i="7"/>
  <c r="AO48" i="9" s="1"/>
  <c r="I52" i="7"/>
  <c r="AT52" i="9" s="1"/>
  <c r="AU3" i="1"/>
  <c r="D51" i="7"/>
  <c r="AO51" i="9" s="1"/>
  <c r="D49" i="7"/>
  <c r="AO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T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N48" i="9" s="1"/>
  <c r="J50" i="7"/>
  <c r="AU50" i="9" s="1"/>
  <c r="BQ5" i="8"/>
  <c r="E5" i="8"/>
  <c r="FB4" i="8"/>
  <c r="L49" i="7"/>
  <c r="AW49" i="9" s="1"/>
  <c r="EV4" i="8"/>
  <c r="GB5" i="8"/>
  <c r="DH4" i="8"/>
  <c r="DN5" i="8"/>
  <c r="CR4" i="8"/>
  <c r="EA5" i="8"/>
  <c r="X2" i="8"/>
  <c r="J52" i="7"/>
  <c r="AU52" i="9" s="1"/>
  <c r="GN2" i="8"/>
  <c r="F5" i="8"/>
  <c r="CU5" i="8"/>
  <c r="DA5" i="8"/>
  <c r="DU5" i="8"/>
  <c r="GG4" i="8"/>
  <c r="J45" i="7"/>
  <c r="AU45" i="9" s="1"/>
  <c r="L52" i="7"/>
  <c r="AW52" i="9" s="1"/>
  <c r="FE2" i="8"/>
  <c r="CL2" i="8"/>
  <c r="EH5" i="8"/>
  <c r="M50" i="7"/>
  <c r="AX50" i="9" s="1"/>
  <c r="BT2" i="8"/>
  <c r="M52" i="7"/>
  <c r="AX52" i="9" s="1"/>
  <c r="BH5" i="8"/>
  <c r="AT163" i="1"/>
  <c r="J5" i="8"/>
  <c r="C47" i="7"/>
  <c r="AN47" i="9" s="1"/>
  <c r="AH2" i="8"/>
  <c r="BS4" i="8"/>
  <c r="C49" i="7"/>
  <c r="AN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X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N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N60" i="9" s="1"/>
  <c r="C57" i="7"/>
  <c r="AN57" i="9" s="1"/>
  <c r="EH2" i="8"/>
  <c r="AY2" i="8"/>
  <c r="C56" i="7"/>
  <c r="AN56" i="9" s="1"/>
  <c r="CB4" i="8"/>
  <c r="AT126" i="1"/>
  <c r="AT80" i="1"/>
  <c r="CQ4" i="8"/>
  <c r="F2" i="8"/>
  <c r="AM4" i="8"/>
  <c r="DQ4" i="8"/>
  <c r="DU2" i="8"/>
  <c r="AI5" i="8"/>
  <c r="EA2" i="8"/>
  <c r="C58" i="7"/>
  <c r="AN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15" i="1"/>
  <c r="O120" i="1"/>
  <c r="O57" i="1"/>
  <c r="O82" i="1"/>
  <c r="O27" i="1"/>
  <c r="O111" i="1"/>
  <c r="O85" i="1"/>
  <c r="O46" i="1"/>
  <c r="O138" i="1"/>
  <c r="DT15" i="6" s="1"/>
  <c r="O179" i="1"/>
  <c r="O23" i="1"/>
  <c r="O83" i="1"/>
  <c r="O24" i="1"/>
  <c r="O84" i="1"/>
  <c r="O54" i="1"/>
  <c r="O16" i="1"/>
  <c r="O99" i="1"/>
  <c r="O174" i="1"/>
  <c r="O91" i="1"/>
  <c r="O61" i="1"/>
  <c r="O81" i="1"/>
  <c r="O48" i="1"/>
  <c r="O153" i="1"/>
  <c r="O49" i="1"/>
  <c r="O130" i="1"/>
  <c r="O55" i="1"/>
  <c r="O17" i="1"/>
  <c r="O108" i="1"/>
  <c r="O116" i="1"/>
  <c r="O88" i="1"/>
  <c r="O5" i="1"/>
  <c r="O79" i="1"/>
  <c r="O52" i="1"/>
  <c r="O112" i="1"/>
  <c r="O75" i="1"/>
  <c r="O86" i="1"/>
  <c r="O36" i="1"/>
  <c r="AI15" i="6" s="1"/>
  <c r="O80" i="1"/>
  <c r="O67" i="1"/>
  <c r="O8" i="1"/>
  <c r="O92" i="1"/>
  <c r="O62" i="1"/>
  <c r="BI15" i="6" s="1"/>
  <c r="O166" i="1"/>
  <c r="O71" i="1"/>
  <c r="O13" i="1"/>
  <c r="O110" i="1"/>
  <c r="O93" i="1"/>
  <c r="O128" i="1"/>
  <c r="O64" i="1"/>
  <c r="O10" i="1"/>
  <c r="O70" i="1"/>
  <c r="O43" i="1"/>
  <c r="O102" i="1"/>
  <c r="O3" i="1"/>
  <c r="O98" i="1"/>
  <c r="O22" i="1"/>
  <c r="O127" i="1"/>
  <c r="O94" i="1"/>
  <c r="O25" i="1"/>
  <c r="O66" i="1"/>
  <c r="O12" i="1"/>
  <c r="O109" i="1"/>
  <c r="O58" i="1"/>
  <c r="O19" i="1"/>
  <c r="O173" i="1"/>
  <c r="O28" i="1"/>
  <c r="O96" i="1"/>
  <c r="O39" i="1"/>
  <c r="O89" i="1"/>
  <c r="O6" i="1"/>
  <c r="O97" i="1"/>
  <c r="O26" i="1"/>
  <c r="O106" i="1"/>
  <c r="O76" i="1"/>
  <c r="O38" i="1"/>
  <c r="O45" i="1"/>
  <c r="O14" i="1"/>
  <c r="O101" i="1"/>
  <c r="O50" i="1"/>
  <c r="O74" i="1"/>
  <c r="O20" i="1"/>
  <c r="O113" i="1"/>
  <c r="O59" i="1"/>
  <c r="O78" i="1"/>
  <c r="O37" i="1"/>
  <c r="O53" i="1"/>
  <c r="O158" i="1"/>
  <c r="O68" i="1"/>
  <c r="O7" i="1"/>
  <c r="O105" i="1"/>
  <c r="O21" i="1"/>
  <c r="O168" i="1"/>
  <c r="O42" i="1"/>
  <c r="O95" i="1"/>
  <c r="O60" i="1"/>
  <c r="O31" i="1"/>
  <c r="O33" i="1"/>
  <c r="O107" i="1"/>
  <c r="O11" i="1"/>
  <c r="O104" i="1"/>
  <c r="O32" i="1"/>
  <c r="O122" i="1"/>
  <c r="O63" i="1"/>
  <c r="O30" i="1"/>
  <c r="O103" i="1"/>
  <c r="O73" i="1"/>
  <c r="O18" i="1"/>
  <c r="O44" i="1"/>
  <c r="O77" i="1"/>
  <c r="O47" i="1"/>
  <c r="O115" i="1"/>
  <c r="O51" i="1"/>
  <c r="O69" i="1"/>
  <c r="O29" i="1"/>
  <c r="O100" i="1"/>
  <c r="O170" i="1"/>
  <c r="O34" i="1"/>
  <c r="O65" i="1"/>
  <c r="O35" i="1"/>
  <c r="O90" i="1"/>
  <c r="O56" i="1"/>
  <c r="O87" i="1"/>
  <c r="O9" i="1"/>
  <c r="O178" i="1"/>
  <c r="O40" i="1"/>
  <c r="O72" i="1"/>
  <c r="O41" i="1"/>
  <c r="GS3" i="8"/>
  <c r="C54" i="7"/>
  <c r="AN54" i="9" s="1"/>
  <c r="GS2" i="8"/>
  <c r="C59" i="7"/>
  <c r="AN59" i="9" s="1"/>
  <c r="C55" i="7"/>
  <c r="AN55" i="9" s="1"/>
  <c r="C61" i="7"/>
  <c r="AN61" i="9" s="1"/>
  <c r="EU15" i="6" l="1"/>
  <c r="DC15" i="6"/>
  <c r="EQ15" i="6"/>
  <c r="EI15" i="6"/>
  <c r="EM15" i="6"/>
  <c r="DQ15" i="6"/>
  <c r="DU15" i="6"/>
  <c r="DX15" i="6"/>
  <c r="ET15" i="6"/>
  <c r="U15" i="6"/>
  <c r="AL15" i="6"/>
  <c r="EY15" i="6"/>
  <c r="BC15" i="6"/>
  <c r="AJ15" i="6"/>
  <c r="BM15" i="6"/>
  <c r="DW15" i="6"/>
  <c r="DO15" i="6"/>
  <c r="BQ15" i="6"/>
  <c r="CI15" i="6"/>
  <c r="DR15" i="6"/>
  <c r="DP15" i="6"/>
  <c r="FB15" i="6"/>
  <c r="EC15" i="6"/>
  <c r="FF15" i="6"/>
  <c r="EB15" i="6"/>
  <c r="FT15" i="6"/>
  <c r="FD15" i="6"/>
  <c r="EW15" i="6"/>
  <c r="BA15" i="6"/>
  <c r="DY15" i="6"/>
  <c r="AA15" i="6"/>
  <c r="DI15" i="6"/>
  <c r="BW15" i="6"/>
  <c r="AY15" i="6"/>
  <c r="AW15" i="6"/>
  <c r="CX15" i="6"/>
  <c r="DG15" i="6"/>
  <c r="CH15" i="6"/>
  <c r="CC15" i="6"/>
  <c r="BG15" i="6"/>
  <c r="BV15" i="6"/>
  <c r="FJ15" i="6"/>
  <c r="ES15" i="6"/>
  <c r="AU15" i="6"/>
  <c r="BX15" i="6"/>
  <c r="AF15" i="6"/>
  <c r="FM15" i="6"/>
  <c r="D25" i="7" a="1"/>
  <c r="D25" i="7" s="1"/>
  <c r="D8" i="7" s="1"/>
  <c r="DN15" i="6"/>
  <c r="BP15" i="6"/>
  <c r="AG15" i="6"/>
  <c r="CD15" i="6"/>
  <c r="BH15" i="6"/>
  <c r="AS15" i="6"/>
  <c r="BD15" i="6"/>
  <c r="CY15" i="6"/>
  <c r="FV15" i="6"/>
  <c r="EJ15" i="6"/>
  <c r="CF15" i="6"/>
  <c r="CL15" i="6"/>
  <c r="CU15" i="6"/>
  <c r="CT15" i="6"/>
  <c r="FO15" i="6"/>
  <c r="BZ15" i="6"/>
  <c r="AP15" i="6"/>
  <c r="FI15" i="6"/>
  <c r="ED15" i="6"/>
  <c r="CR15" i="6"/>
  <c r="DE15" i="6"/>
  <c r="D24" i="7" a="1"/>
  <c r="D24" i="7" s="1"/>
  <c r="AO24" i="9" s="1"/>
  <c r="FP15" i="6"/>
  <c r="AZ15" i="6"/>
  <c r="BK15" i="6"/>
  <c r="AH15" i="6"/>
  <c r="CO15" i="6"/>
  <c r="DJ15" i="6"/>
  <c r="T15" i="6"/>
  <c r="CG15" i="6"/>
  <c r="ER15" i="6"/>
  <c r="AQ15" i="6"/>
  <c r="DA15" i="6"/>
  <c r="DF15" i="6"/>
  <c r="AT15" i="6"/>
  <c r="FU15" i="6"/>
  <c r="FR15" i="6"/>
  <c r="Q15" i="6"/>
  <c r="CP15" i="6"/>
  <c r="W15" i="6"/>
  <c r="FL15" i="6"/>
  <c r="FE15" i="6"/>
  <c r="EV15" i="6"/>
  <c r="DV15" i="6"/>
  <c r="N55" i="7"/>
  <c r="DS15" i="6"/>
  <c r="BF15" i="6"/>
  <c r="BO15" i="6"/>
  <c r="AO15" i="6"/>
  <c r="BS15" i="6"/>
  <c r="DB15" i="6"/>
  <c r="CS15" i="6"/>
  <c r="BR15" i="6"/>
  <c r="DM15" i="6"/>
  <c r="DH15" i="6"/>
  <c r="FQ15" i="6"/>
  <c r="EP15" i="6"/>
  <c r="FN15" i="6"/>
  <c r="DD15" i="6"/>
  <c r="AX15" i="6"/>
  <c r="N56" i="7"/>
  <c r="CE15" i="6"/>
  <c r="CB15" i="6"/>
  <c r="CM15" i="6"/>
  <c r="EG15" i="6"/>
  <c r="U2" i="3"/>
  <c r="Z178" i="3"/>
  <c r="FU2" i="13" s="1"/>
  <c r="Z175" i="3"/>
  <c r="FR2" i="13" s="1"/>
  <c r="Z172" i="3"/>
  <c r="FO2" i="13" s="1"/>
  <c r="Z169" i="3"/>
  <c r="FL2" i="13" s="1"/>
  <c r="Z166" i="3"/>
  <c r="FI2" i="13" s="1"/>
  <c r="Z163" i="3"/>
  <c r="FF2" i="13" s="1"/>
  <c r="Z160" i="3"/>
  <c r="FC2" i="13" s="1"/>
  <c r="Z157" i="3"/>
  <c r="EZ2" i="13" s="1"/>
  <c r="Z154" i="3"/>
  <c r="EW2" i="13" s="1"/>
  <c r="Z151" i="3"/>
  <c r="ET2" i="13" s="1"/>
  <c r="Z148" i="3"/>
  <c r="EQ2" i="13" s="1"/>
  <c r="Z145" i="3"/>
  <c r="EN2" i="13" s="1"/>
  <c r="Z142" i="3"/>
  <c r="EK2" i="13" s="1"/>
  <c r="Z139" i="3"/>
  <c r="EH2" i="13" s="1"/>
  <c r="Z136" i="3"/>
  <c r="EE2" i="13" s="1"/>
  <c r="Z133" i="3"/>
  <c r="EB2" i="13" s="1"/>
  <c r="Z130" i="3"/>
  <c r="DY2" i="13" s="1"/>
  <c r="Z127" i="3"/>
  <c r="DV2" i="13" s="1"/>
  <c r="Z124" i="3"/>
  <c r="DS2" i="13" s="1"/>
  <c r="Z121" i="3"/>
  <c r="DP2" i="13" s="1"/>
  <c r="Z118" i="3"/>
  <c r="DM2" i="13" s="1"/>
  <c r="Z115" i="3"/>
  <c r="DJ2" i="13" s="1"/>
  <c r="Z112" i="3"/>
  <c r="DG2" i="13" s="1"/>
  <c r="Z109" i="3"/>
  <c r="DD2" i="13" s="1"/>
  <c r="Z106" i="3"/>
  <c r="DA2" i="13" s="1"/>
  <c r="Z177" i="3"/>
  <c r="FT2" i="13" s="1"/>
  <c r="Z174" i="3"/>
  <c r="FQ2" i="13" s="1"/>
  <c r="Z171" i="3"/>
  <c r="FN2" i="13" s="1"/>
  <c r="Z168" i="3"/>
  <c r="FK2" i="13" s="1"/>
  <c r="Z165" i="3"/>
  <c r="FH2" i="13" s="1"/>
  <c r="Z162" i="3"/>
  <c r="FE2" i="13" s="1"/>
  <c r="Z159" i="3"/>
  <c r="FB2" i="13" s="1"/>
  <c r="Z156" i="3"/>
  <c r="EY2" i="13" s="1"/>
  <c r="Z153" i="3"/>
  <c r="EV2" i="13" s="1"/>
  <c r="Z150" i="3"/>
  <c r="ES2" i="13" s="1"/>
  <c r="Z147" i="3"/>
  <c r="EP2" i="13" s="1"/>
  <c r="Z144" i="3"/>
  <c r="EM2" i="13" s="1"/>
  <c r="Z141" i="3"/>
  <c r="EJ2" i="13" s="1"/>
  <c r="Z138" i="3"/>
  <c r="EG2" i="13" s="1"/>
  <c r="Z135" i="3"/>
  <c r="ED2" i="13" s="1"/>
  <c r="Z132" i="3"/>
  <c r="EA2" i="13" s="1"/>
  <c r="Z129" i="3"/>
  <c r="DX2" i="13" s="1"/>
  <c r="Z126" i="3"/>
  <c r="DU2" i="13" s="1"/>
  <c r="Z123" i="3"/>
  <c r="DR2" i="13" s="1"/>
  <c r="Z120" i="3"/>
  <c r="DO2" i="13" s="1"/>
  <c r="Z117" i="3"/>
  <c r="DL2" i="13" s="1"/>
  <c r="Z114" i="3"/>
  <c r="DI2" i="13" s="1"/>
  <c r="Z111" i="3"/>
  <c r="DF2" i="13" s="1"/>
  <c r="Z108" i="3"/>
  <c r="DC2" i="13" s="1"/>
  <c r="Z105" i="3"/>
  <c r="CZ2" i="13" s="1"/>
  <c r="Z137" i="3"/>
  <c r="EF2" i="13" s="1"/>
  <c r="Z119" i="3"/>
  <c r="DN2" i="13" s="1"/>
  <c r="Z103" i="3"/>
  <c r="CX2" i="13" s="1"/>
  <c r="Z91" i="3"/>
  <c r="CL2" i="13" s="1"/>
  <c r="Z79" i="3"/>
  <c r="BZ2" i="13" s="1"/>
  <c r="Z71" i="3"/>
  <c r="BR2" i="13" s="1"/>
  <c r="Z64" i="3"/>
  <c r="BK2" i="13" s="1"/>
  <c r="Z57" i="3"/>
  <c r="BD2" i="13" s="1"/>
  <c r="Z44" i="3"/>
  <c r="AQ2" i="13" s="1"/>
  <c r="Z31" i="3"/>
  <c r="AD2" i="13" s="1"/>
  <c r="Z179" i="3"/>
  <c r="FV2" i="13" s="1"/>
  <c r="Z167" i="3"/>
  <c r="FJ2" i="13" s="1"/>
  <c r="Z155" i="3"/>
  <c r="EX2" i="13" s="1"/>
  <c r="Z128" i="3"/>
  <c r="DW2" i="13" s="1"/>
  <c r="Z122" i="3"/>
  <c r="DQ2" i="13" s="1"/>
  <c r="Z107" i="3"/>
  <c r="DB2" i="13" s="1"/>
  <c r="Z60" i="3"/>
  <c r="BG2" i="13" s="1"/>
  <c r="Z47" i="3"/>
  <c r="AT2" i="13" s="1"/>
  <c r="Z34" i="3"/>
  <c r="AG2" i="13" s="1"/>
  <c r="Z173" i="3"/>
  <c r="FP2" i="13" s="1"/>
  <c r="Z161" i="3"/>
  <c r="FD2" i="13" s="1"/>
  <c r="Z149" i="3"/>
  <c r="ER2" i="13" s="1"/>
  <c r="Z102" i="3"/>
  <c r="CW2" i="13" s="1"/>
  <c r="Z98" i="3"/>
  <c r="CS2" i="13" s="1"/>
  <c r="Z90" i="3"/>
  <c r="CK2" i="13" s="1"/>
  <c r="Z86" i="3"/>
  <c r="CG2" i="13" s="1"/>
  <c r="Z78" i="3"/>
  <c r="BY2" i="13" s="1"/>
  <c r="Z74" i="3"/>
  <c r="BU2" i="13" s="1"/>
  <c r="Z67" i="3"/>
  <c r="BN2" i="13" s="1"/>
  <c r="Z63" i="3"/>
  <c r="BJ2" i="13" s="1"/>
  <c r="Z50" i="3"/>
  <c r="AW2" i="13" s="1"/>
  <c r="Z37" i="3"/>
  <c r="AJ2" i="13" s="1"/>
  <c r="Z27" i="3"/>
  <c r="Z2" i="13" s="1"/>
  <c r="Z24" i="3"/>
  <c r="W2" i="13" s="1"/>
  <c r="Z21" i="3"/>
  <c r="T2" i="13" s="1"/>
  <c r="Z18" i="3"/>
  <c r="Q2" i="13" s="1"/>
  <c r="Z15" i="3"/>
  <c r="N2" i="13" s="1"/>
  <c r="Z12" i="3"/>
  <c r="K2" i="13" s="1"/>
  <c r="Z9" i="3"/>
  <c r="H2" i="13" s="1"/>
  <c r="Z6" i="3"/>
  <c r="E2" i="13" s="1"/>
  <c r="Z3" i="3"/>
  <c r="Z143" i="3"/>
  <c r="EL2" i="13" s="1"/>
  <c r="Z116" i="3"/>
  <c r="DK2" i="13" s="1"/>
  <c r="Z94" i="3"/>
  <c r="CO2" i="13" s="1"/>
  <c r="Z82" i="3"/>
  <c r="CC2" i="13" s="1"/>
  <c r="Z53" i="3"/>
  <c r="AZ2" i="13" s="1"/>
  <c r="Z40" i="3"/>
  <c r="AM2" i="13" s="1"/>
  <c r="Z30" i="3"/>
  <c r="AC2" i="13" s="1"/>
  <c r="Z70" i="3"/>
  <c r="BQ2" i="13" s="1"/>
  <c r="Z66" i="3"/>
  <c r="BM2" i="13" s="1"/>
  <c r="Z56" i="3"/>
  <c r="BC2" i="13" s="1"/>
  <c r="Z43" i="3"/>
  <c r="AP2" i="13" s="1"/>
  <c r="Z33" i="3"/>
  <c r="AF2" i="13" s="1"/>
  <c r="Z101" i="3"/>
  <c r="CV2" i="13" s="1"/>
  <c r="Z93" i="3"/>
  <c r="CN2" i="13" s="1"/>
  <c r="Z89" i="3"/>
  <c r="CJ2" i="13" s="1"/>
  <c r="Z81" i="3"/>
  <c r="CB2" i="13" s="1"/>
  <c r="Z77" i="3"/>
  <c r="BX2" i="13" s="1"/>
  <c r="Z59" i="3"/>
  <c r="BF2" i="13" s="1"/>
  <c r="Z46" i="3"/>
  <c r="AS2" i="13" s="1"/>
  <c r="Z36" i="3"/>
  <c r="AI2" i="13" s="1"/>
  <c r="Z131" i="3"/>
  <c r="DZ2" i="13" s="1"/>
  <c r="Z110" i="3"/>
  <c r="DE2" i="13" s="1"/>
  <c r="Z97" i="3"/>
  <c r="CR2" i="13" s="1"/>
  <c r="Z85" i="3"/>
  <c r="CF2" i="13" s="1"/>
  <c r="Z73" i="3"/>
  <c r="BT2" i="13" s="1"/>
  <c r="Z69" i="3"/>
  <c r="BP2" i="13" s="1"/>
  <c r="Z62" i="3"/>
  <c r="BI2" i="13" s="1"/>
  <c r="Z49" i="3"/>
  <c r="AV2" i="13" s="1"/>
  <c r="Z39" i="3"/>
  <c r="AL2" i="13" s="1"/>
  <c r="Z26" i="3"/>
  <c r="Y2" i="13" s="1"/>
  <c r="Z23" i="3"/>
  <c r="V2" i="13" s="1"/>
  <c r="Z20" i="3"/>
  <c r="S2" i="13" s="1"/>
  <c r="Z17" i="3"/>
  <c r="P2" i="13" s="1"/>
  <c r="Z14" i="3"/>
  <c r="M2" i="13" s="1"/>
  <c r="Z11" i="3"/>
  <c r="J2" i="13" s="1"/>
  <c r="Z8" i="3"/>
  <c r="G2" i="13" s="1"/>
  <c r="Z5" i="3"/>
  <c r="D2" i="13" s="1"/>
  <c r="Z125" i="3"/>
  <c r="DT2" i="13" s="1"/>
  <c r="Z52" i="3"/>
  <c r="AY2" i="13" s="1"/>
  <c r="Z42" i="3"/>
  <c r="AO2" i="13" s="1"/>
  <c r="Z29" i="3"/>
  <c r="AB2" i="13" s="1"/>
  <c r="Z176" i="3"/>
  <c r="FS2" i="13" s="1"/>
  <c r="Z170" i="3"/>
  <c r="FM2" i="13" s="1"/>
  <c r="Z164" i="3"/>
  <c r="FG2" i="13" s="1"/>
  <c r="Z158" i="3"/>
  <c r="FA2" i="13" s="1"/>
  <c r="Z152" i="3"/>
  <c r="EU2" i="13" s="1"/>
  <c r="Z104" i="3"/>
  <c r="CY2" i="13" s="1"/>
  <c r="Z96" i="3"/>
  <c r="CQ2" i="13" s="1"/>
  <c r="Z92" i="3"/>
  <c r="CM2" i="13" s="1"/>
  <c r="Z84" i="3"/>
  <c r="CE2" i="13" s="1"/>
  <c r="Z80" i="3"/>
  <c r="CA2" i="13" s="1"/>
  <c r="Z72" i="3"/>
  <c r="BS2" i="13" s="1"/>
  <c r="Z65" i="3"/>
  <c r="BL2" i="13" s="1"/>
  <c r="Z55" i="3"/>
  <c r="BB2" i="13" s="1"/>
  <c r="Z45" i="3"/>
  <c r="AR2" i="13" s="1"/>
  <c r="Z32" i="3"/>
  <c r="AE2" i="13" s="1"/>
  <c r="Z134" i="3"/>
  <c r="EC2" i="13" s="1"/>
  <c r="Z99" i="3"/>
  <c r="CT2" i="13" s="1"/>
  <c r="Z95" i="3"/>
  <c r="CP2" i="13" s="1"/>
  <c r="Z87" i="3"/>
  <c r="CH2" i="13" s="1"/>
  <c r="Z83" i="3"/>
  <c r="CD2" i="13" s="1"/>
  <c r="Z75" i="3"/>
  <c r="BV2" i="13" s="1"/>
  <c r="Z54" i="3"/>
  <c r="BA2" i="13" s="1"/>
  <c r="Z41" i="3"/>
  <c r="AN2" i="13" s="1"/>
  <c r="Z28" i="3"/>
  <c r="AA2" i="13" s="1"/>
  <c r="Z140" i="3"/>
  <c r="EI2" i="13" s="1"/>
  <c r="Z146" i="3"/>
  <c r="EO2" i="13" s="1"/>
  <c r="Z61" i="3"/>
  <c r="BH2" i="13" s="1"/>
  <c r="Z25" i="3"/>
  <c r="X2" i="13" s="1"/>
  <c r="Z13" i="3"/>
  <c r="L2" i="13" s="1"/>
  <c r="Z58" i="3"/>
  <c r="BE2" i="13" s="1"/>
  <c r="Z38" i="3"/>
  <c r="AK2" i="13" s="1"/>
  <c r="Z88" i="3"/>
  <c r="CI2" i="13" s="1"/>
  <c r="Z100" i="3"/>
  <c r="CU2" i="13" s="1"/>
  <c r="Z76" i="3"/>
  <c r="BW2" i="13" s="1"/>
  <c r="Z35" i="3"/>
  <c r="AH2" i="13" s="1"/>
  <c r="Z22" i="3"/>
  <c r="U2" i="13" s="1"/>
  <c r="Z10" i="3"/>
  <c r="I2" i="13" s="1"/>
  <c r="Z113" i="3"/>
  <c r="DH2" i="13" s="1"/>
  <c r="Z51" i="3"/>
  <c r="AX2" i="13" s="1"/>
  <c r="Z19" i="3"/>
  <c r="R2" i="13" s="1"/>
  <c r="Z7" i="3"/>
  <c r="F2" i="13" s="1"/>
  <c r="Z16" i="3"/>
  <c r="O2" i="13" s="1"/>
  <c r="Z48" i="3"/>
  <c r="AU2" i="13" s="1"/>
  <c r="Z4" i="3"/>
  <c r="C2" i="13" s="1"/>
  <c r="Z68" i="3"/>
  <c r="BO2" i="13" s="1"/>
  <c r="AV15" i="6"/>
  <c r="O15" i="6"/>
  <c r="CN15" i="6"/>
  <c r="AC15" i="6"/>
  <c r="BB15" i="6"/>
  <c r="FG15" i="6"/>
  <c r="DZ15" i="6"/>
  <c r="EK15" i="6"/>
  <c r="EA15" i="6"/>
  <c r="CJ15" i="6"/>
  <c r="CV15" i="6"/>
  <c r="M15" i="6"/>
  <c r="AR15" i="6"/>
  <c r="BJ15" i="6"/>
  <c r="N58" i="7"/>
  <c r="BT15" i="6"/>
  <c r="CQ15" i="6"/>
  <c r="CZ15" i="6"/>
  <c r="BN15" i="6"/>
  <c r="DK15" i="6"/>
  <c r="AD15" i="6"/>
  <c r="BY15" i="6"/>
  <c r="EX15" i="6"/>
  <c r="EE15" i="6"/>
  <c r="FK15" i="6"/>
  <c r="BL15" i="6"/>
  <c r="EO15" i="6"/>
  <c r="BE15" i="6"/>
  <c r="CK15" i="6"/>
  <c r="FA15" i="6"/>
  <c r="EF15" i="6"/>
  <c r="L15" i="6"/>
  <c r="N60" i="7"/>
  <c r="N57" i="7"/>
  <c r="CA15" i="6"/>
  <c r="O56" i="7"/>
  <c r="J15" i="6"/>
  <c r="O54" i="7"/>
  <c r="O55" i="7"/>
  <c r="O59" i="7"/>
  <c r="DL15" i="6"/>
  <c r="O57" i="7"/>
  <c r="O60" i="7"/>
  <c r="AB15" i="6"/>
  <c r="CW15" i="6"/>
  <c r="AM15" i="6"/>
  <c r="EL15" i="6"/>
  <c r="EN15" i="6"/>
  <c r="FH15" i="6"/>
  <c r="FC15" i="6"/>
  <c r="EH15" i="6"/>
  <c r="T2" i="3"/>
  <c r="Y146" i="3"/>
  <c r="EO1" i="13" s="1"/>
  <c r="Y135" i="3"/>
  <c r="ED1" i="13" s="1"/>
  <c r="Y128" i="3"/>
  <c r="DW1" i="13" s="1"/>
  <c r="Y117" i="3"/>
  <c r="DL1" i="13" s="1"/>
  <c r="Y110" i="3"/>
  <c r="DE1" i="13" s="1"/>
  <c r="Y103" i="3"/>
  <c r="CX1" i="13" s="1"/>
  <c r="Y100" i="3"/>
  <c r="CU1" i="13" s="1"/>
  <c r="Y97" i="3"/>
  <c r="CR1" i="13" s="1"/>
  <c r="Y94" i="3"/>
  <c r="CO1" i="13" s="1"/>
  <c r="Y91" i="3"/>
  <c r="CL1" i="13" s="1"/>
  <c r="Y88" i="3"/>
  <c r="CI1" i="13" s="1"/>
  <c r="Y85" i="3"/>
  <c r="CF1" i="13" s="1"/>
  <c r="Y82" i="3"/>
  <c r="CC1" i="13" s="1"/>
  <c r="Y79" i="3"/>
  <c r="BZ1" i="13" s="1"/>
  <c r="Y76" i="3"/>
  <c r="BW1" i="13" s="1"/>
  <c r="Y73" i="3"/>
  <c r="BT1" i="13" s="1"/>
  <c r="Y70" i="3"/>
  <c r="BQ1" i="13" s="1"/>
  <c r="Y67" i="3"/>
  <c r="BN1" i="13" s="1"/>
  <c r="Y64" i="3"/>
  <c r="BK1" i="13" s="1"/>
  <c r="Y61" i="3"/>
  <c r="BH1" i="13" s="1"/>
  <c r="Y58" i="3"/>
  <c r="BE1" i="13" s="1"/>
  <c r="Y55" i="3"/>
  <c r="BB1" i="13" s="1"/>
  <c r="Y52" i="3"/>
  <c r="AY1" i="13" s="1"/>
  <c r="Y49" i="3"/>
  <c r="AV1" i="13" s="1"/>
  <c r="Y46" i="3"/>
  <c r="AS1" i="13" s="1"/>
  <c r="Y43" i="3"/>
  <c r="AP1" i="13" s="1"/>
  <c r="Y40" i="3"/>
  <c r="AM1" i="13" s="1"/>
  <c r="Y37" i="3"/>
  <c r="AJ1" i="13" s="1"/>
  <c r="Y34" i="3"/>
  <c r="AG1" i="13" s="1"/>
  <c r="Y31" i="3"/>
  <c r="AD1" i="13" s="1"/>
  <c r="Y28" i="3"/>
  <c r="AA1" i="13" s="1"/>
  <c r="Y173" i="3"/>
  <c r="FP1" i="13" s="1"/>
  <c r="Y161" i="3"/>
  <c r="FD1" i="13" s="1"/>
  <c r="Y149" i="3"/>
  <c r="ER1" i="13" s="1"/>
  <c r="Y138" i="3"/>
  <c r="EG1" i="13" s="1"/>
  <c r="Y131" i="3"/>
  <c r="DZ1" i="13" s="1"/>
  <c r="Y120" i="3"/>
  <c r="DO1" i="13" s="1"/>
  <c r="Y113" i="3"/>
  <c r="DH1" i="13" s="1"/>
  <c r="Y176" i="3"/>
  <c r="FS1" i="13" s="1"/>
  <c r="Y164" i="3"/>
  <c r="FG1" i="13" s="1"/>
  <c r="Y152" i="3"/>
  <c r="EU1" i="13" s="1"/>
  <c r="Y148" i="3"/>
  <c r="EQ1" i="13" s="1"/>
  <c r="Y130" i="3"/>
  <c r="DY1" i="13" s="1"/>
  <c r="Y112" i="3"/>
  <c r="DG1" i="13" s="1"/>
  <c r="Y144" i="3"/>
  <c r="EM1" i="13" s="1"/>
  <c r="Y137" i="3"/>
  <c r="EF1" i="13" s="1"/>
  <c r="Y126" i="3"/>
  <c r="DU1" i="13" s="1"/>
  <c r="Y119" i="3"/>
  <c r="DN1" i="13" s="1"/>
  <c r="Y174" i="3"/>
  <c r="FQ1" i="13" s="1"/>
  <c r="Y168" i="3"/>
  <c r="FK1" i="13" s="1"/>
  <c r="Y162" i="3"/>
  <c r="FE1" i="13" s="1"/>
  <c r="Y156" i="3"/>
  <c r="EY1" i="13" s="1"/>
  <c r="Y150" i="3"/>
  <c r="ES1" i="13" s="1"/>
  <c r="Y134" i="3"/>
  <c r="EC1" i="13" s="1"/>
  <c r="Y123" i="3"/>
  <c r="DR1" i="13" s="1"/>
  <c r="Y99" i="3"/>
  <c r="CT1" i="13" s="1"/>
  <c r="Y95" i="3"/>
  <c r="CP1" i="13" s="1"/>
  <c r="Y87" i="3"/>
  <c r="CH1" i="13" s="1"/>
  <c r="Y83" i="3"/>
  <c r="CD1" i="13" s="1"/>
  <c r="Y75" i="3"/>
  <c r="BV1" i="13" s="1"/>
  <c r="Y54" i="3"/>
  <c r="BA1" i="13" s="1"/>
  <c r="Y41" i="3"/>
  <c r="AN1" i="13" s="1"/>
  <c r="Y139" i="3"/>
  <c r="EH1" i="13" s="1"/>
  <c r="Y133" i="3"/>
  <c r="EB1" i="13" s="1"/>
  <c r="Y71" i="3"/>
  <c r="BR1" i="13" s="1"/>
  <c r="Y57" i="3"/>
  <c r="BD1" i="13" s="1"/>
  <c r="Y44" i="3"/>
  <c r="AQ1" i="13" s="1"/>
  <c r="Y179" i="3"/>
  <c r="FV1" i="13" s="1"/>
  <c r="Y167" i="3"/>
  <c r="FJ1" i="13" s="1"/>
  <c r="Y155" i="3"/>
  <c r="EX1" i="13" s="1"/>
  <c r="Y122" i="3"/>
  <c r="DQ1" i="13" s="1"/>
  <c r="Y107" i="3"/>
  <c r="DB1" i="13" s="1"/>
  <c r="Y60" i="3"/>
  <c r="BG1" i="13" s="1"/>
  <c r="Y47" i="3"/>
  <c r="AT1" i="13" s="1"/>
  <c r="Y127" i="3"/>
  <c r="DV1" i="13" s="1"/>
  <c r="Y111" i="3"/>
  <c r="DF1" i="13" s="1"/>
  <c r="Y102" i="3"/>
  <c r="CW1" i="13" s="1"/>
  <c r="Y98" i="3"/>
  <c r="CS1" i="13" s="1"/>
  <c r="Y90" i="3"/>
  <c r="CK1" i="13" s="1"/>
  <c r="Y86" i="3"/>
  <c r="CG1" i="13" s="1"/>
  <c r="Y78" i="3"/>
  <c r="BY1" i="13" s="1"/>
  <c r="Y74" i="3"/>
  <c r="BU1" i="13" s="1"/>
  <c r="Y63" i="3"/>
  <c r="BJ1" i="13" s="1"/>
  <c r="Y50" i="3"/>
  <c r="AW1" i="13" s="1"/>
  <c r="Y27" i="3"/>
  <c r="Z1" i="13" s="1"/>
  <c r="Y24" i="3"/>
  <c r="W1" i="13" s="1"/>
  <c r="Y21" i="3"/>
  <c r="T1" i="13" s="1"/>
  <c r="Y18" i="3"/>
  <c r="Q1" i="13" s="1"/>
  <c r="Y15" i="3"/>
  <c r="N1" i="13" s="1"/>
  <c r="Y12" i="3"/>
  <c r="K1" i="13" s="1"/>
  <c r="Y9" i="3"/>
  <c r="H1" i="13" s="1"/>
  <c r="Y6" i="3"/>
  <c r="E1" i="13" s="1"/>
  <c r="Y3" i="3"/>
  <c r="Y178" i="3"/>
  <c r="FU1" i="13" s="1"/>
  <c r="Y172" i="3"/>
  <c r="FO1" i="13" s="1"/>
  <c r="Y166" i="3"/>
  <c r="FI1" i="13" s="1"/>
  <c r="Y160" i="3"/>
  <c r="FC1" i="13" s="1"/>
  <c r="Y154" i="3"/>
  <c r="EW1" i="13" s="1"/>
  <c r="Y143" i="3"/>
  <c r="EL1" i="13" s="1"/>
  <c r="Y132" i="3"/>
  <c r="EA1" i="13" s="1"/>
  <c r="Y116" i="3"/>
  <c r="DK1" i="13" s="1"/>
  <c r="Y106" i="3"/>
  <c r="DA1" i="13" s="1"/>
  <c r="Y53" i="3"/>
  <c r="AZ1" i="13" s="1"/>
  <c r="Y30" i="3"/>
  <c r="AC1" i="13" s="1"/>
  <c r="Y171" i="3"/>
  <c r="FN1" i="13" s="1"/>
  <c r="Y159" i="3"/>
  <c r="FB1" i="13" s="1"/>
  <c r="Y121" i="3"/>
  <c r="DP1" i="13" s="1"/>
  <c r="Y115" i="3"/>
  <c r="DJ1" i="13" s="1"/>
  <c r="Y66" i="3"/>
  <c r="BM1" i="13" s="1"/>
  <c r="Y56" i="3"/>
  <c r="BC1" i="13" s="1"/>
  <c r="Y33" i="3"/>
  <c r="AF1" i="13" s="1"/>
  <c r="Y177" i="3"/>
  <c r="FT1" i="13" s="1"/>
  <c r="Y165" i="3"/>
  <c r="FH1" i="13" s="1"/>
  <c r="Y153" i="3"/>
  <c r="EV1" i="13" s="1"/>
  <c r="Y147" i="3"/>
  <c r="EP1" i="13" s="1"/>
  <c r="Y142" i="3"/>
  <c r="EK1" i="13" s="1"/>
  <c r="Y105" i="3"/>
  <c r="CZ1" i="13" s="1"/>
  <c r="Y101" i="3"/>
  <c r="CV1" i="13" s="1"/>
  <c r="Y93" i="3"/>
  <c r="CN1" i="13" s="1"/>
  <c r="Y89" i="3"/>
  <c r="CJ1" i="13" s="1"/>
  <c r="Y81" i="3"/>
  <c r="CB1" i="13" s="1"/>
  <c r="Y77" i="3"/>
  <c r="BX1" i="13" s="1"/>
  <c r="Y59" i="3"/>
  <c r="BF1" i="13" s="1"/>
  <c r="Y36" i="3"/>
  <c r="AI1" i="13" s="1"/>
  <c r="Y136" i="3"/>
  <c r="EE1" i="13" s="1"/>
  <c r="Y69" i="3"/>
  <c r="BP1" i="13" s="1"/>
  <c r="Y62" i="3"/>
  <c r="BI1" i="13" s="1"/>
  <c r="Y39" i="3"/>
  <c r="AL1" i="13" s="1"/>
  <c r="Y26" i="3"/>
  <c r="Y1" i="13" s="1"/>
  <c r="Y23" i="3"/>
  <c r="V1" i="13" s="1"/>
  <c r="Y20" i="3"/>
  <c r="S1" i="13" s="1"/>
  <c r="Y17" i="3"/>
  <c r="P1" i="13" s="1"/>
  <c r="Y14" i="3"/>
  <c r="M1" i="13" s="1"/>
  <c r="Y11" i="3"/>
  <c r="J1" i="13" s="1"/>
  <c r="Y8" i="3"/>
  <c r="G1" i="13" s="1"/>
  <c r="Y5" i="3"/>
  <c r="D1" i="13" s="1"/>
  <c r="Y141" i="3"/>
  <c r="EJ1" i="13" s="1"/>
  <c r="Y125" i="3"/>
  <c r="DT1" i="13" s="1"/>
  <c r="Y114" i="3"/>
  <c r="DI1" i="13" s="1"/>
  <c r="Y109" i="3"/>
  <c r="DD1" i="13" s="1"/>
  <c r="Y42" i="3"/>
  <c r="AO1" i="13" s="1"/>
  <c r="Y145" i="3"/>
  <c r="EN1" i="13" s="1"/>
  <c r="Y118" i="3"/>
  <c r="DM1" i="13" s="1"/>
  <c r="Y68" i="3"/>
  <c r="BO1" i="13" s="1"/>
  <c r="Y51" i="3"/>
  <c r="AX1" i="13" s="1"/>
  <c r="Y38" i="3"/>
  <c r="AK1" i="13" s="1"/>
  <c r="Y25" i="3"/>
  <c r="X1" i="13" s="1"/>
  <c r="Y22" i="3"/>
  <c r="U1" i="13" s="1"/>
  <c r="Y19" i="3"/>
  <c r="R1" i="13" s="1"/>
  <c r="Y16" i="3"/>
  <c r="O1" i="13" s="1"/>
  <c r="Y13" i="3"/>
  <c r="L1" i="13" s="1"/>
  <c r="Y10" i="3"/>
  <c r="I1" i="13" s="1"/>
  <c r="Y7" i="3"/>
  <c r="F1" i="13" s="1"/>
  <c r="Y4" i="3"/>
  <c r="C1" i="13" s="1"/>
  <c r="Y175" i="3"/>
  <c r="FR1" i="13" s="1"/>
  <c r="Y84" i="3"/>
  <c r="CE1" i="13" s="1"/>
  <c r="Y140" i="3"/>
  <c r="EI1" i="13" s="1"/>
  <c r="Y108" i="3"/>
  <c r="DC1" i="13" s="1"/>
  <c r="Y170" i="3"/>
  <c r="FM1" i="13" s="1"/>
  <c r="Y104" i="3"/>
  <c r="CY1" i="13" s="1"/>
  <c r="Y80" i="3"/>
  <c r="CA1" i="13" s="1"/>
  <c r="Y45" i="3"/>
  <c r="AR1" i="13" s="1"/>
  <c r="Y169" i="3"/>
  <c r="FL1" i="13" s="1"/>
  <c r="Y163" i="3"/>
  <c r="FF1" i="13" s="1"/>
  <c r="Y65" i="3"/>
  <c r="BL1" i="13" s="1"/>
  <c r="Y129" i="3"/>
  <c r="DX1" i="13" s="1"/>
  <c r="Y35" i="3"/>
  <c r="AH1" i="13" s="1"/>
  <c r="Y158" i="3"/>
  <c r="FA1" i="13" s="1"/>
  <c r="Y96" i="3"/>
  <c r="CQ1" i="13" s="1"/>
  <c r="Y72" i="3"/>
  <c r="BS1" i="13" s="1"/>
  <c r="Y32" i="3"/>
  <c r="AE1" i="13" s="1"/>
  <c r="Y157" i="3"/>
  <c r="EZ1" i="13" s="1"/>
  <c r="Y124" i="3"/>
  <c r="DS1" i="13" s="1"/>
  <c r="Y151" i="3"/>
  <c r="ET1" i="13" s="1"/>
  <c r="Y92" i="3"/>
  <c r="CM1" i="13" s="1"/>
  <c r="Y29" i="3"/>
  <c r="AB1" i="13" s="1"/>
  <c r="Y48" i="3"/>
  <c r="AU1" i="13" s="1"/>
  <c r="FS15" i="6"/>
  <c r="EZ15" i="6"/>
  <c r="V2" i="3"/>
  <c r="AA178" i="3"/>
  <c r="FU3" i="13" s="1"/>
  <c r="AA175" i="3"/>
  <c r="FR3" i="13" s="1"/>
  <c r="AA172" i="3"/>
  <c r="FO3" i="13" s="1"/>
  <c r="AA169" i="3"/>
  <c r="FL3" i="13" s="1"/>
  <c r="AA166" i="3"/>
  <c r="FI3" i="13" s="1"/>
  <c r="AA163" i="3"/>
  <c r="FF3" i="13" s="1"/>
  <c r="AA160" i="3"/>
  <c r="FC3" i="13" s="1"/>
  <c r="AA157" i="3"/>
  <c r="EZ3" i="13" s="1"/>
  <c r="AA154" i="3"/>
  <c r="EW3" i="13" s="1"/>
  <c r="AA151" i="3"/>
  <c r="ET3" i="13" s="1"/>
  <c r="AA177" i="3"/>
  <c r="FT3" i="13" s="1"/>
  <c r="AA173" i="3"/>
  <c r="FP3" i="13" s="1"/>
  <c r="AA165" i="3"/>
  <c r="FH3" i="13" s="1"/>
  <c r="AA161" i="3"/>
  <c r="FD3" i="13" s="1"/>
  <c r="AA153" i="3"/>
  <c r="EV3" i="13" s="1"/>
  <c r="AA149" i="3"/>
  <c r="ER3" i="13" s="1"/>
  <c r="AA142" i="3"/>
  <c r="EK3" i="13" s="1"/>
  <c r="AA131" i="3"/>
  <c r="DZ3" i="13" s="1"/>
  <c r="AA124" i="3"/>
  <c r="DS3" i="13" s="1"/>
  <c r="AA113" i="3"/>
  <c r="DH3" i="13" s="1"/>
  <c r="AA106" i="3"/>
  <c r="DA3" i="13" s="1"/>
  <c r="AA145" i="3"/>
  <c r="EN3" i="13" s="1"/>
  <c r="AA134" i="3"/>
  <c r="EC3" i="13" s="1"/>
  <c r="AA127" i="3"/>
  <c r="DV3" i="13" s="1"/>
  <c r="AA116" i="3"/>
  <c r="DK3" i="13" s="1"/>
  <c r="AA109" i="3"/>
  <c r="DD3" i="13" s="1"/>
  <c r="AA102" i="3"/>
  <c r="CW3" i="13" s="1"/>
  <c r="AA99" i="3"/>
  <c r="CT3" i="13" s="1"/>
  <c r="AA96" i="3"/>
  <c r="CQ3" i="13" s="1"/>
  <c r="AA93" i="3"/>
  <c r="CN3" i="13" s="1"/>
  <c r="AA90" i="3"/>
  <c r="CK3" i="13" s="1"/>
  <c r="AA87" i="3"/>
  <c r="CH3" i="13" s="1"/>
  <c r="AA84" i="3"/>
  <c r="CE3" i="13" s="1"/>
  <c r="AA81" i="3"/>
  <c r="CB3" i="13" s="1"/>
  <c r="AA78" i="3"/>
  <c r="BY3" i="13" s="1"/>
  <c r="AA75" i="3"/>
  <c r="BV3" i="13" s="1"/>
  <c r="AA72" i="3"/>
  <c r="BS3" i="13" s="1"/>
  <c r="AA69" i="3"/>
  <c r="BP3" i="13" s="1"/>
  <c r="AA66" i="3"/>
  <c r="BM3" i="13" s="1"/>
  <c r="AA63" i="3"/>
  <c r="BJ3" i="13" s="1"/>
  <c r="AA144" i="3"/>
  <c r="EM3" i="13" s="1"/>
  <c r="AA126" i="3"/>
  <c r="DU3" i="13" s="1"/>
  <c r="AA108" i="3"/>
  <c r="DC3" i="13" s="1"/>
  <c r="AA179" i="3"/>
  <c r="FV3" i="13" s="1"/>
  <c r="AA171" i="3"/>
  <c r="FN3" i="13" s="1"/>
  <c r="AA167" i="3"/>
  <c r="FJ3" i="13" s="1"/>
  <c r="AA159" i="3"/>
  <c r="FB3" i="13" s="1"/>
  <c r="AA155" i="3"/>
  <c r="EX3" i="13" s="1"/>
  <c r="AA140" i="3"/>
  <c r="EI3" i="13" s="1"/>
  <c r="AA133" i="3"/>
  <c r="EB3" i="13" s="1"/>
  <c r="AA122" i="3"/>
  <c r="DQ3" i="13" s="1"/>
  <c r="AA115" i="3"/>
  <c r="DJ3" i="13" s="1"/>
  <c r="AA139" i="3"/>
  <c r="EH3" i="13" s="1"/>
  <c r="AA128" i="3"/>
  <c r="DW3" i="13" s="1"/>
  <c r="AA112" i="3"/>
  <c r="DG3" i="13" s="1"/>
  <c r="AA107" i="3"/>
  <c r="DB3" i="13" s="1"/>
  <c r="AA60" i="3"/>
  <c r="BG3" i="13" s="1"/>
  <c r="AA47" i="3"/>
  <c r="AT3" i="13" s="1"/>
  <c r="AA34" i="3"/>
  <c r="AG3" i="13" s="1"/>
  <c r="AA117" i="3"/>
  <c r="DL3" i="13" s="1"/>
  <c r="AA98" i="3"/>
  <c r="CS3" i="13" s="1"/>
  <c r="AA86" i="3"/>
  <c r="CG3" i="13" s="1"/>
  <c r="AA74" i="3"/>
  <c r="BU3" i="13" s="1"/>
  <c r="AA67" i="3"/>
  <c r="BN3" i="13" s="1"/>
  <c r="AA50" i="3"/>
  <c r="AW3" i="13" s="1"/>
  <c r="AA37" i="3"/>
  <c r="AJ3" i="13" s="1"/>
  <c r="AA27" i="3"/>
  <c r="Z3" i="13" s="1"/>
  <c r="AA24" i="3"/>
  <c r="W3" i="13" s="1"/>
  <c r="AA21" i="3"/>
  <c r="T3" i="13" s="1"/>
  <c r="AA18" i="3"/>
  <c r="Q3" i="13" s="1"/>
  <c r="AA15" i="3"/>
  <c r="N3" i="13" s="1"/>
  <c r="AA12" i="3"/>
  <c r="K3" i="13" s="1"/>
  <c r="AA9" i="3"/>
  <c r="H3" i="13" s="1"/>
  <c r="AA6" i="3"/>
  <c r="E3" i="13" s="1"/>
  <c r="AA3" i="3"/>
  <c r="AA143" i="3"/>
  <c r="EL3" i="13" s="1"/>
  <c r="AA138" i="3"/>
  <c r="EG3" i="13" s="1"/>
  <c r="AA111" i="3"/>
  <c r="DF3" i="13" s="1"/>
  <c r="AA94" i="3"/>
  <c r="CO3" i="13" s="1"/>
  <c r="AA82" i="3"/>
  <c r="CC3" i="13" s="1"/>
  <c r="AA53" i="3"/>
  <c r="AZ3" i="13" s="1"/>
  <c r="AA40" i="3"/>
  <c r="AM3" i="13" s="1"/>
  <c r="AA30" i="3"/>
  <c r="AC3" i="13" s="1"/>
  <c r="AA132" i="3"/>
  <c r="EA3" i="13" s="1"/>
  <c r="AA70" i="3"/>
  <c r="BQ3" i="13" s="1"/>
  <c r="AA56" i="3"/>
  <c r="BC3" i="13" s="1"/>
  <c r="AA43" i="3"/>
  <c r="AP3" i="13" s="1"/>
  <c r="AA33" i="3"/>
  <c r="AF3" i="13" s="1"/>
  <c r="AA148" i="3"/>
  <c r="EQ3" i="13" s="1"/>
  <c r="AA137" i="3"/>
  <c r="EF3" i="13" s="1"/>
  <c r="AA121" i="3"/>
  <c r="DP3" i="13" s="1"/>
  <c r="AA101" i="3"/>
  <c r="CV3" i="13" s="1"/>
  <c r="AA89" i="3"/>
  <c r="CJ3" i="13" s="1"/>
  <c r="AA77" i="3"/>
  <c r="BX3" i="13" s="1"/>
  <c r="AA59" i="3"/>
  <c r="BF3" i="13" s="1"/>
  <c r="AA46" i="3"/>
  <c r="AS3" i="13" s="1"/>
  <c r="AA36" i="3"/>
  <c r="AI3" i="13" s="1"/>
  <c r="AA147" i="3"/>
  <c r="EP3" i="13" s="1"/>
  <c r="AA110" i="3"/>
  <c r="DE3" i="13" s="1"/>
  <c r="AA105" i="3"/>
  <c r="CZ3" i="13" s="1"/>
  <c r="AA97" i="3"/>
  <c r="CR3" i="13" s="1"/>
  <c r="AA85" i="3"/>
  <c r="CF3" i="13" s="1"/>
  <c r="AA73" i="3"/>
  <c r="BT3" i="13" s="1"/>
  <c r="AA62" i="3"/>
  <c r="BI3" i="13" s="1"/>
  <c r="AA49" i="3"/>
  <c r="AV3" i="13" s="1"/>
  <c r="AA39" i="3"/>
  <c r="AL3" i="13" s="1"/>
  <c r="AA26" i="3"/>
  <c r="Y3" i="13" s="1"/>
  <c r="AA23" i="3"/>
  <c r="V3" i="13" s="1"/>
  <c r="AA20" i="3"/>
  <c r="S3" i="13" s="1"/>
  <c r="AA17" i="3"/>
  <c r="P3" i="13" s="1"/>
  <c r="AA14" i="3"/>
  <c r="M3" i="13" s="1"/>
  <c r="AA11" i="3"/>
  <c r="J3" i="13" s="1"/>
  <c r="AA8" i="3"/>
  <c r="G3" i="13" s="1"/>
  <c r="AA5" i="3"/>
  <c r="D3" i="13" s="1"/>
  <c r="AA136" i="3"/>
  <c r="EE3" i="13" s="1"/>
  <c r="AA125" i="3"/>
  <c r="DT3" i="13" s="1"/>
  <c r="AA120" i="3"/>
  <c r="DO3" i="13" s="1"/>
  <c r="AA52" i="3"/>
  <c r="AY3" i="13" s="1"/>
  <c r="AA42" i="3"/>
  <c r="AO3" i="13" s="1"/>
  <c r="AA29" i="3"/>
  <c r="AB3" i="13" s="1"/>
  <c r="AA176" i="3"/>
  <c r="FS3" i="13" s="1"/>
  <c r="AA170" i="3"/>
  <c r="FM3" i="13" s="1"/>
  <c r="AA164" i="3"/>
  <c r="FG3" i="13" s="1"/>
  <c r="AA158" i="3"/>
  <c r="FA3" i="13" s="1"/>
  <c r="AA152" i="3"/>
  <c r="EU3" i="13" s="1"/>
  <c r="AA141" i="3"/>
  <c r="EJ3" i="13" s="1"/>
  <c r="AA114" i="3"/>
  <c r="DI3" i="13" s="1"/>
  <c r="AA104" i="3"/>
  <c r="CY3" i="13" s="1"/>
  <c r="AA92" i="3"/>
  <c r="CM3" i="13" s="1"/>
  <c r="AA80" i="3"/>
  <c r="CA3" i="13" s="1"/>
  <c r="AA65" i="3"/>
  <c r="BL3" i="13" s="1"/>
  <c r="AA55" i="3"/>
  <c r="BB3" i="13" s="1"/>
  <c r="AA45" i="3"/>
  <c r="AR3" i="13" s="1"/>
  <c r="AA32" i="3"/>
  <c r="AE3" i="13" s="1"/>
  <c r="AA146" i="3"/>
  <c r="EO3" i="13" s="1"/>
  <c r="AA130" i="3"/>
  <c r="DY3" i="13" s="1"/>
  <c r="AA119" i="3"/>
  <c r="DN3" i="13" s="1"/>
  <c r="AA100" i="3"/>
  <c r="CU3" i="13" s="1"/>
  <c r="AA88" i="3"/>
  <c r="CI3" i="13" s="1"/>
  <c r="AA76" i="3"/>
  <c r="BW3" i="13" s="1"/>
  <c r="AA58" i="3"/>
  <c r="BE3" i="13" s="1"/>
  <c r="AA48" i="3"/>
  <c r="AU3" i="13" s="1"/>
  <c r="AA35" i="3"/>
  <c r="AH3" i="13" s="1"/>
  <c r="AA174" i="3"/>
  <c r="FQ3" i="13" s="1"/>
  <c r="AA168" i="3"/>
  <c r="FK3" i="13" s="1"/>
  <c r="AA162" i="3"/>
  <c r="FE3" i="13" s="1"/>
  <c r="AA156" i="3"/>
  <c r="EY3" i="13" s="1"/>
  <c r="AA150" i="3"/>
  <c r="ES3" i="13" s="1"/>
  <c r="AA123" i="3"/>
  <c r="DR3" i="13" s="1"/>
  <c r="AA103" i="3"/>
  <c r="CX3" i="13" s="1"/>
  <c r="AA91" i="3"/>
  <c r="CL3" i="13" s="1"/>
  <c r="AA79" i="3"/>
  <c r="BZ3" i="13" s="1"/>
  <c r="AA71" i="3"/>
  <c r="BR3" i="13" s="1"/>
  <c r="AA64" i="3"/>
  <c r="BK3" i="13" s="1"/>
  <c r="AA57" i="3"/>
  <c r="BD3" i="13" s="1"/>
  <c r="AA44" i="3"/>
  <c r="AQ3" i="13" s="1"/>
  <c r="AA31" i="3"/>
  <c r="AD3" i="13" s="1"/>
  <c r="AA61" i="3"/>
  <c r="BH3" i="13" s="1"/>
  <c r="AA25" i="3"/>
  <c r="X3" i="13" s="1"/>
  <c r="AA13" i="3"/>
  <c r="L3" i="13" s="1"/>
  <c r="AA83" i="3"/>
  <c r="CD3" i="13" s="1"/>
  <c r="AA41" i="3"/>
  <c r="AN3" i="13" s="1"/>
  <c r="AA135" i="3"/>
  <c r="ED3" i="13" s="1"/>
  <c r="AA38" i="3"/>
  <c r="AK3" i="13" s="1"/>
  <c r="AA22" i="3"/>
  <c r="U3" i="13" s="1"/>
  <c r="AA10" i="3"/>
  <c r="I3" i="13" s="1"/>
  <c r="AA129" i="3"/>
  <c r="DX3" i="13" s="1"/>
  <c r="AA54" i="3"/>
  <c r="BA3" i="13" s="1"/>
  <c r="AA51" i="3"/>
  <c r="AX3" i="13" s="1"/>
  <c r="AA19" i="3"/>
  <c r="R3" i="13" s="1"/>
  <c r="AA7" i="3"/>
  <c r="F3" i="13" s="1"/>
  <c r="AA95" i="3"/>
  <c r="CP3" i="13" s="1"/>
  <c r="AA68" i="3"/>
  <c r="BO3" i="13" s="1"/>
  <c r="AA118" i="3"/>
  <c r="DM3" i="13" s="1"/>
  <c r="AA16" i="3"/>
  <c r="O3" i="13" s="1"/>
  <c r="AA4" i="3"/>
  <c r="C3" i="13" s="1"/>
  <c r="AA28" i="3"/>
  <c r="AA3" i="13" s="1"/>
  <c r="W2" i="3"/>
  <c r="AB169" i="3"/>
  <c r="FL4" i="13" s="1"/>
  <c r="AB157" i="3"/>
  <c r="EZ4" i="13" s="1"/>
  <c r="AB138" i="3"/>
  <c r="EG4" i="13" s="1"/>
  <c r="AB120" i="3"/>
  <c r="DO4" i="13" s="1"/>
  <c r="AB176" i="3"/>
  <c r="FS4" i="13" s="1"/>
  <c r="AB168" i="3"/>
  <c r="FK4" i="13" s="1"/>
  <c r="AB164" i="3"/>
  <c r="FG4" i="13" s="1"/>
  <c r="AB156" i="3"/>
  <c r="EY4" i="13" s="1"/>
  <c r="AB152" i="3"/>
  <c r="EU4" i="13" s="1"/>
  <c r="AB141" i="3"/>
  <c r="EJ4" i="13" s="1"/>
  <c r="AB123" i="3"/>
  <c r="DR4" i="13" s="1"/>
  <c r="AB105" i="3"/>
  <c r="CZ4" i="13" s="1"/>
  <c r="AB179" i="3"/>
  <c r="FV4" i="13" s="1"/>
  <c r="AB171" i="3"/>
  <c r="FN4" i="13" s="1"/>
  <c r="AB167" i="3"/>
  <c r="FJ4" i="13" s="1"/>
  <c r="AB159" i="3"/>
  <c r="FB4" i="13" s="1"/>
  <c r="AB155" i="3"/>
  <c r="EX4" i="13" s="1"/>
  <c r="AB140" i="3"/>
  <c r="EI4" i="13" s="1"/>
  <c r="AB133" i="3"/>
  <c r="EB4" i="13" s="1"/>
  <c r="AB122" i="3"/>
  <c r="DQ4" i="13" s="1"/>
  <c r="AB115" i="3"/>
  <c r="DJ4" i="13" s="1"/>
  <c r="AB104" i="3"/>
  <c r="CY4" i="13" s="1"/>
  <c r="AB101" i="3"/>
  <c r="CV4" i="13" s="1"/>
  <c r="AB98" i="3"/>
  <c r="CS4" i="13" s="1"/>
  <c r="AB95" i="3"/>
  <c r="CP4" i="13" s="1"/>
  <c r="AB92" i="3"/>
  <c r="CM4" i="13" s="1"/>
  <c r="AB89" i="3"/>
  <c r="CJ4" i="13" s="1"/>
  <c r="AB86" i="3"/>
  <c r="CG4" i="13" s="1"/>
  <c r="AB83" i="3"/>
  <c r="CD4" i="13" s="1"/>
  <c r="AB80" i="3"/>
  <c r="CA4" i="13" s="1"/>
  <c r="AB77" i="3"/>
  <c r="BX4" i="13" s="1"/>
  <c r="AB74" i="3"/>
  <c r="BU4" i="13" s="1"/>
  <c r="AB175" i="3"/>
  <c r="FR4" i="13" s="1"/>
  <c r="AB163" i="3"/>
  <c r="FF4" i="13" s="1"/>
  <c r="AB151" i="3"/>
  <c r="ET4" i="13" s="1"/>
  <c r="AB147" i="3"/>
  <c r="EP4" i="13" s="1"/>
  <c r="AB129" i="3"/>
  <c r="DX4" i="13" s="1"/>
  <c r="AB144" i="3"/>
  <c r="EM4" i="13" s="1"/>
  <c r="AB117" i="3"/>
  <c r="DL4" i="13" s="1"/>
  <c r="AB67" i="3"/>
  <c r="BN4" i="13" s="1"/>
  <c r="AB50" i="3"/>
  <c r="AW4" i="13" s="1"/>
  <c r="AB37" i="3"/>
  <c r="AJ4" i="13" s="1"/>
  <c r="AB27" i="3"/>
  <c r="Z4" i="13" s="1"/>
  <c r="AB24" i="3"/>
  <c r="W4" i="13" s="1"/>
  <c r="AB21" i="3"/>
  <c r="T4" i="13" s="1"/>
  <c r="AB18" i="3"/>
  <c r="Q4" i="13" s="1"/>
  <c r="AB15" i="3"/>
  <c r="N4" i="13" s="1"/>
  <c r="AB12" i="3"/>
  <c r="K4" i="13" s="1"/>
  <c r="AB9" i="3"/>
  <c r="H4" i="13" s="1"/>
  <c r="AB6" i="3"/>
  <c r="E4" i="13" s="1"/>
  <c r="AB3" i="3"/>
  <c r="AB173" i="3"/>
  <c r="FP4" i="13" s="1"/>
  <c r="AB161" i="3"/>
  <c r="FD4" i="13" s="1"/>
  <c r="AB149" i="3"/>
  <c r="ER4" i="13" s="1"/>
  <c r="AB143" i="3"/>
  <c r="EL4" i="13" s="1"/>
  <c r="AB111" i="3"/>
  <c r="DF4" i="13" s="1"/>
  <c r="AB102" i="3"/>
  <c r="CW4" i="13" s="1"/>
  <c r="AB94" i="3"/>
  <c r="CO4" i="13" s="1"/>
  <c r="AB90" i="3"/>
  <c r="CK4" i="13" s="1"/>
  <c r="AB82" i="3"/>
  <c r="CC4" i="13" s="1"/>
  <c r="AB78" i="3"/>
  <c r="BY4" i="13" s="1"/>
  <c r="AB63" i="3"/>
  <c r="BJ4" i="13" s="1"/>
  <c r="AB53" i="3"/>
  <c r="AZ4" i="13" s="1"/>
  <c r="AB40" i="3"/>
  <c r="AM4" i="13" s="1"/>
  <c r="AB30" i="3"/>
  <c r="AC4" i="13" s="1"/>
  <c r="AB132" i="3"/>
  <c r="EA4" i="13" s="1"/>
  <c r="AB127" i="3"/>
  <c r="DV4" i="13" s="1"/>
  <c r="AB116" i="3"/>
  <c r="DK4" i="13" s="1"/>
  <c r="AB70" i="3"/>
  <c r="BQ4" i="13" s="1"/>
  <c r="AB56" i="3"/>
  <c r="BC4" i="13" s="1"/>
  <c r="AB43" i="3"/>
  <c r="AP4" i="13" s="1"/>
  <c r="AB33" i="3"/>
  <c r="AF4" i="13" s="1"/>
  <c r="AB178" i="3"/>
  <c r="FU4" i="13" s="1"/>
  <c r="AB172" i="3"/>
  <c r="FO4" i="13" s="1"/>
  <c r="AB166" i="3"/>
  <c r="FI4" i="13" s="1"/>
  <c r="AB160" i="3"/>
  <c r="FC4" i="13" s="1"/>
  <c r="AB154" i="3"/>
  <c r="EW4" i="13" s="1"/>
  <c r="AB148" i="3"/>
  <c r="EQ4" i="13" s="1"/>
  <c r="AB137" i="3"/>
  <c r="EF4" i="13" s="1"/>
  <c r="AB121" i="3"/>
  <c r="DP4" i="13" s="1"/>
  <c r="AB106" i="3"/>
  <c r="DA4" i="13" s="1"/>
  <c r="AB66" i="3"/>
  <c r="BM4" i="13" s="1"/>
  <c r="AB59" i="3"/>
  <c r="BF4" i="13" s="1"/>
  <c r="AB46" i="3"/>
  <c r="AS4" i="13" s="1"/>
  <c r="AB36" i="3"/>
  <c r="AI4" i="13" s="1"/>
  <c r="AB126" i="3"/>
  <c r="DU4" i="13" s="1"/>
  <c r="AB110" i="3"/>
  <c r="DE4" i="13" s="1"/>
  <c r="AB97" i="3"/>
  <c r="CR4" i="13" s="1"/>
  <c r="AB93" i="3"/>
  <c r="CN4" i="13" s="1"/>
  <c r="AB85" i="3"/>
  <c r="CF4" i="13" s="1"/>
  <c r="AB81" i="3"/>
  <c r="CB4" i="13" s="1"/>
  <c r="AB73" i="3"/>
  <c r="BT4" i="13" s="1"/>
  <c r="AB62" i="3"/>
  <c r="BI4" i="13" s="1"/>
  <c r="AB49" i="3"/>
  <c r="AV4" i="13" s="1"/>
  <c r="AB39" i="3"/>
  <c r="AL4" i="13" s="1"/>
  <c r="AB26" i="3"/>
  <c r="Y4" i="13" s="1"/>
  <c r="AB23" i="3"/>
  <c r="V4" i="13" s="1"/>
  <c r="AB20" i="3"/>
  <c r="S4" i="13" s="1"/>
  <c r="AB17" i="3"/>
  <c r="P4" i="13" s="1"/>
  <c r="AB14" i="3"/>
  <c r="M4" i="13" s="1"/>
  <c r="AB11" i="3"/>
  <c r="J4" i="13" s="1"/>
  <c r="AB8" i="3"/>
  <c r="G4" i="13" s="1"/>
  <c r="AB5" i="3"/>
  <c r="D4" i="13" s="1"/>
  <c r="AB177" i="3"/>
  <c r="FT4" i="13" s="1"/>
  <c r="AB165" i="3"/>
  <c r="FH4" i="13" s="1"/>
  <c r="AB153" i="3"/>
  <c r="EV4" i="13" s="1"/>
  <c r="AB142" i="3"/>
  <c r="EK4" i="13" s="1"/>
  <c r="AB136" i="3"/>
  <c r="EE4" i="13" s="1"/>
  <c r="AB131" i="3"/>
  <c r="DZ4" i="13" s="1"/>
  <c r="AB125" i="3"/>
  <c r="DT4" i="13" s="1"/>
  <c r="AB69" i="3"/>
  <c r="BP4" i="13" s="1"/>
  <c r="AB52" i="3"/>
  <c r="AY4" i="13" s="1"/>
  <c r="AB42" i="3"/>
  <c r="AO4" i="13" s="1"/>
  <c r="AB29" i="3"/>
  <c r="AB4" i="13" s="1"/>
  <c r="AB170" i="3"/>
  <c r="FM4" i="13" s="1"/>
  <c r="AB158" i="3"/>
  <c r="FA4" i="13" s="1"/>
  <c r="AB114" i="3"/>
  <c r="DI4" i="13" s="1"/>
  <c r="AB65" i="3"/>
  <c r="BL4" i="13" s="1"/>
  <c r="AB55" i="3"/>
  <c r="BB4" i="13" s="1"/>
  <c r="AB45" i="3"/>
  <c r="AR4" i="13" s="1"/>
  <c r="AB32" i="3"/>
  <c r="AE4" i="13" s="1"/>
  <c r="AB146" i="3"/>
  <c r="EO4" i="13" s="1"/>
  <c r="AB130" i="3"/>
  <c r="DY4" i="13" s="1"/>
  <c r="AB119" i="3"/>
  <c r="DN4" i="13" s="1"/>
  <c r="AB109" i="3"/>
  <c r="DD4" i="13" s="1"/>
  <c r="AB100" i="3"/>
  <c r="CU4" i="13" s="1"/>
  <c r="AB96" i="3"/>
  <c r="CQ4" i="13" s="1"/>
  <c r="AB88" i="3"/>
  <c r="CI4" i="13" s="1"/>
  <c r="AB84" i="3"/>
  <c r="CE4" i="13" s="1"/>
  <c r="AB76" i="3"/>
  <c r="BW4" i="13" s="1"/>
  <c r="AB72" i="3"/>
  <c r="BS4" i="13" s="1"/>
  <c r="AB58" i="3"/>
  <c r="BE4" i="13" s="1"/>
  <c r="AB48" i="3"/>
  <c r="AU4" i="13" s="1"/>
  <c r="AB35" i="3"/>
  <c r="AH4" i="13" s="1"/>
  <c r="AB135" i="3"/>
  <c r="ED4" i="13" s="1"/>
  <c r="AB68" i="3"/>
  <c r="BO4" i="13" s="1"/>
  <c r="AB61" i="3"/>
  <c r="BH4" i="13" s="1"/>
  <c r="AB51" i="3"/>
  <c r="AX4" i="13" s="1"/>
  <c r="AB38" i="3"/>
  <c r="AK4" i="13" s="1"/>
  <c r="AB139" i="3"/>
  <c r="EH4" i="13" s="1"/>
  <c r="AB128" i="3"/>
  <c r="DW4" i="13" s="1"/>
  <c r="AB112" i="3"/>
  <c r="DG4" i="13" s="1"/>
  <c r="AB107" i="3"/>
  <c r="DB4" i="13" s="1"/>
  <c r="AB60" i="3"/>
  <c r="BG4" i="13" s="1"/>
  <c r="AB47" i="3"/>
  <c r="AT4" i="13" s="1"/>
  <c r="AB34" i="3"/>
  <c r="AG4" i="13" s="1"/>
  <c r="AB108" i="3"/>
  <c r="DC4" i="13" s="1"/>
  <c r="AB41" i="3"/>
  <c r="AN4" i="13" s="1"/>
  <c r="AB145" i="3"/>
  <c r="EN4" i="13" s="1"/>
  <c r="AB174" i="3"/>
  <c r="FQ4" i="13" s="1"/>
  <c r="AB113" i="3"/>
  <c r="DH4" i="13" s="1"/>
  <c r="AB87" i="3"/>
  <c r="CH4" i="13" s="1"/>
  <c r="AB22" i="3"/>
  <c r="U4" i="13" s="1"/>
  <c r="AB10" i="3"/>
  <c r="I4" i="13" s="1"/>
  <c r="AB134" i="3"/>
  <c r="EC4" i="13" s="1"/>
  <c r="AB103" i="3"/>
  <c r="CX4" i="13" s="1"/>
  <c r="AB79" i="3"/>
  <c r="BZ4" i="13" s="1"/>
  <c r="AB57" i="3"/>
  <c r="BD4" i="13" s="1"/>
  <c r="AB64" i="3"/>
  <c r="BK4" i="13" s="1"/>
  <c r="AB54" i="3"/>
  <c r="BA4" i="13" s="1"/>
  <c r="AB25" i="3"/>
  <c r="X4" i="13" s="1"/>
  <c r="AB162" i="3"/>
  <c r="FE4" i="13" s="1"/>
  <c r="AB99" i="3"/>
  <c r="CT4" i="13" s="1"/>
  <c r="AB75" i="3"/>
  <c r="BV4" i="13" s="1"/>
  <c r="AB19" i="3"/>
  <c r="R4" i="13" s="1"/>
  <c r="AB7" i="3"/>
  <c r="F4" i="13" s="1"/>
  <c r="AB44" i="3"/>
  <c r="AQ4" i="13" s="1"/>
  <c r="AB124" i="3"/>
  <c r="DS4" i="13" s="1"/>
  <c r="AB13" i="3"/>
  <c r="L4" i="13" s="1"/>
  <c r="AB71" i="3"/>
  <c r="BR4" i="13" s="1"/>
  <c r="AB31" i="3"/>
  <c r="AD4" i="13" s="1"/>
  <c r="AB118" i="3"/>
  <c r="DM4" i="13" s="1"/>
  <c r="AB16" i="3"/>
  <c r="O4" i="13" s="1"/>
  <c r="AB4" i="3"/>
  <c r="C4" i="13" s="1"/>
  <c r="AB150" i="3"/>
  <c r="ES4" i="13" s="1"/>
  <c r="AB91" i="3"/>
  <c r="CL4" i="13" s="1"/>
  <c r="AB28" i="3"/>
  <c r="AA4" i="13" s="1"/>
  <c r="P3" i="7"/>
  <c r="C3" i="7"/>
  <c r="M16" i="7" a="1"/>
  <c r="M16" i="7" s="1"/>
  <c r="M19" i="7" a="1"/>
  <c r="M19" i="7" s="1"/>
  <c r="F11" i="7" a="1"/>
  <c r="F11" i="7" s="1"/>
  <c r="E16" i="7" a="1"/>
  <c r="E16" i="7" s="1"/>
  <c r="H13" i="7" a="1"/>
  <c r="H13" i="7" s="1"/>
  <c r="H18" i="7" a="1"/>
  <c r="H18" i="7" s="1"/>
  <c r="H16" i="7" a="1"/>
  <c r="H16" i="7" s="1"/>
  <c r="H19" i="7" a="1"/>
  <c r="H19" i="7" s="1"/>
  <c r="F18" i="7" a="1"/>
  <c r="F18" i="7" s="1"/>
  <c r="H11" i="7" a="1"/>
  <c r="H11" i="7" s="1"/>
  <c r="H12" i="7" a="1"/>
  <c r="H12" i="7" s="1"/>
  <c r="K16" i="7" a="1"/>
  <c r="K16" i="7" s="1"/>
  <c r="I13" i="7" a="1"/>
  <c r="I13" i="7" s="1"/>
  <c r="K19" i="7" a="1"/>
  <c r="K19" i="7" s="1"/>
  <c r="H15" i="7" a="1"/>
  <c r="H15" i="7" s="1"/>
  <c r="AV26" i="9"/>
  <c r="D16" i="7" a="1"/>
  <c r="D16" i="7" s="1"/>
  <c r="G17" i="7" a="1"/>
  <c r="G17" i="7" s="1"/>
  <c r="K17" i="7" a="1"/>
  <c r="K17" i="7" s="1"/>
  <c r="K12" i="7" a="1"/>
  <c r="K12" i="7" s="1"/>
  <c r="L11" i="7" a="1"/>
  <c r="L11" i="7" s="1"/>
  <c r="K13" i="7" a="1"/>
  <c r="K13" i="7" s="1"/>
  <c r="E17" i="7" a="1"/>
  <c r="E17" i="7" s="1"/>
  <c r="L16" i="7" a="1"/>
  <c r="L16" i="7" s="1"/>
  <c r="L12" i="7" a="1"/>
  <c r="L12" i="7" s="1"/>
  <c r="H14" i="7" a="1"/>
  <c r="H14" i="7" s="1"/>
  <c r="K18" i="7" a="1"/>
  <c r="K18" i="7" s="1"/>
  <c r="K14" i="7" a="1"/>
  <c r="K14" i="7" s="1"/>
  <c r="E18" i="7" a="1"/>
  <c r="E18" i="7" s="1"/>
  <c r="L17" i="7" a="1"/>
  <c r="L17" i="7" s="1"/>
  <c r="L13" i="7" a="1"/>
  <c r="L13" i="7" s="1"/>
  <c r="J11" i="7" a="1"/>
  <c r="J11" i="7" s="1"/>
  <c r="F13" i="7" a="1"/>
  <c r="F13" i="7" s="1"/>
  <c r="K15" i="7" a="1"/>
  <c r="K15" i="7" s="1"/>
  <c r="L18" i="7" a="1"/>
  <c r="L18" i="7" s="1"/>
  <c r="J12" i="7" a="1"/>
  <c r="J12" i="7" s="1"/>
  <c r="E19" i="7" a="1"/>
  <c r="E19" i="7" s="1"/>
  <c r="L19" i="7" a="1"/>
  <c r="L19" i="7" s="1"/>
  <c r="L14" i="7" a="1"/>
  <c r="L14" i="7" s="1"/>
  <c r="J14" i="7" a="1"/>
  <c r="J14" i="7" s="1"/>
  <c r="E12" i="7" a="1"/>
  <c r="E12" i="7" s="1"/>
  <c r="J19" i="7" a="1"/>
  <c r="J19" i="7" s="1"/>
  <c r="F14" i="7" a="1"/>
  <c r="F14" i="7" s="1"/>
  <c r="E13" i="7" a="1"/>
  <c r="E13" i="7" s="1"/>
  <c r="J16" i="7" a="1"/>
  <c r="J16" i="7" s="1"/>
  <c r="I14" i="7" a="1"/>
  <c r="I14" i="7" s="1"/>
  <c r="F12" i="7" a="1"/>
  <c r="F12" i="7" s="1"/>
  <c r="E14" i="7" a="1"/>
  <c r="E14" i="7" s="1"/>
  <c r="E11" i="7" a="1"/>
  <c r="E11" i="7" s="1"/>
  <c r="J18" i="7" a="1"/>
  <c r="J18" i="7" s="1"/>
  <c r="I16" i="7" a="1"/>
  <c r="I16" i="7" s="1"/>
  <c r="F16" i="7" a="1"/>
  <c r="F16" i="7" s="1"/>
  <c r="D17" i="7" a="1"/>
  <c r="D17" i="7" s="1"/>
  <c r="G18" i="7" a="1"/>
  <c r="G18" i="7" s="1"/>
  <c r="D18" i="7" a="1"/>
  <c r="D18" i="7" s="1"/>
  <c r="F19" i="7" a="1"/>
  <c r="F19" i="7" s="1"/>
  <c r="D11" i="7" a="1"/>
  <c r="D11" i="7" s="1"/>
  <c r="I19" i="7" a="1"/>
  <c r="I19" i="7" s="1"/>
  <c r="I15" i="7" a="1"/>
  <c r="I15" i="7" s="1"/>
  <c r="G12" i="7" a="1"/>
  <c r="G12" i="7" s="1"/>
  <c r="D12" i="7" a="1"/>
  <c r="D12" i="7" s="1"/>
  <c r="D19" i="7" a="1"/>
  <c r="D19" i="7" s="1"/>
  <c r="G13" i="7" a="1"/>
  <c r="G13" i="7" s="1"/>
  <c r="G19" i="7" a="1"/>
  <c r="G19" i="7" s="1"/>
  <c r="D13" i="7" a="1"/>
  <c r="D13" i="7" s="1"/>
  <c r="D15" i="7" a="1"/>
  <c r="D15" i="7" s="1"/>
  <c r="J13" i="7" a="1"/>
  <c r="J13" i="7" s="1"/>
  <c r="I17" i="7" a="1"/>
  <c r="I17" i="7" s="1"/>
  <c r="F15" i="7" a="1"/>
  <c r="F15" i="7" s="1"/>
  <c r="M17" i="7" a="1"/>
  <c r="M17" i="7" s="1"/>
  <c r="D14" i="7" a="1"/>
  <c r="D14" i="7" s="1"/>
  <c r="I18" i="7" a="1"/>
  <c r="I18" i="7" s="1"/>
  <c r="M15" i="7" a="1"/>
  <c r="M15" i="7" s="1"/>
  <c r="M11" i="7" a="1"/>
  <c r="M11" i="7" s="1"/>
  <c r="G14" i="7" a="1"/>
  <c r="G14" i="7" s="1"/>
  <c r="M12" i="7" a="1"/>
  <c r="M12" i="7" s="1"/>
  <c r="G15" i="7" a="1"/>
  <c r="G15" i="7" s="1"/>
  <c r="D7" i="7"/>
  <c r="M13" i="7" a="1"/>
  <c r="M13" i="7" s="1"/>
  <c r="J15" i="7" a="1"/>
  <c r="J15" i="7" s="1"/>
  <c r="I11" i="7" a="1"/>
  <c r="I11" i="7" s="1"/>
  <c r="M18" i="7" a="1"/>
  <c r="M18" i="7" s="1"/>
  <c r="G11" i="7" a="1"/>
  <c r="G11" i="7" s="1"/>
  <c r="F2" i="4" a="1"/>
  <c r="AA2" i="9" s="1"/>
  <c r="X2" i="3" a="1"/>
  <c r="A2" i="3" a="1"/>
  <c r="A2" i="3" s="1"/>
  <c r="X1" i="8"/>
  <c r="X15" i="6"/>
  <c r="B15" i="6"/>
  <c r="O61" i="7"/>
  <c r="O58" i="7"/>
  <c r="M57" i="7"/>
  <c r="AX57" i="9" s="1"/>
  <c r="BU15" i="6"/>
  <c r="E1" i="8"/>
  <c r="E15" i="6"/>
  <c r="N1" i="8"/>
  <c r="N15" i="6"/>
  <c r="F15" i="6"/>
  <c r="N61" i="7"/>
  <c r="N59" i="7"/>
  <c r="N54" i="7"/>
  <c r="K1" i="8"/>
  <c r="K15" i="6"/>
  <c r="AN26" i="9"/>
  <c r="AR26" i="9"/>
  <c r="I1" i="8"/>
  <c r="I15" i="6"/>
  <c r="AS26" i="9"/>
  <c r="AX26" i="9"/>
  <c r="AP26" i="9"/>
  <c r="H1" i="8"/>
  <c r="H15" i="6"/>
  <c r="Y1" i="8"/>
  <c r="Y15" i="6"/>
  <c r="R1" i="8"/>
  <c r="R15" i="6"/>
  <c r="G1" i="8"/>
  <c r="G15" i="6"/>
  <c r="L23" i="7" a="1"/>
  <c r="L23" i="7" s="1"/>
  <c r="O23" i="7" a="1"/>
  <c r="O23" i="7" s="1"/>
  <c r="O6" i="7" s="1"/>
  <c r="N23" i="7" a="1"/>
  <c r="N23" i="7" s="1"/>
  <c r="N6" i="7" s="1"/>
  <c r="AT26" i="9"/>
  <c r="AW26" i="9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AQ26" i="9"/>
  <c r="AU26" i="9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AO26" i="9"/>
  <c r="O25" i="7" a="1"/>
  <c r="O25" i="7" s="1"/>
  <c r="O8" i="7" s="1"/>
  <c r="N25" i="7" a="1"/>
  <c r="N25" i="7" s="1"/>
  <c r="N8" i="7" s="1"/>
  <c r="H25" i="7" a="1"/>
  <c r="H25" i="7" s="1"/>
  <c r="F25" i="7" a="1"/>
  <c r="F25" i="7" s="1"/>
  <c r="K25" i="7" a="1"/>
  <c r="K25" i="7" s="1"/>
  <c r="E25" i="7" a="1"/>
  <c r="E25" i="7" s="1"/>
  <c r="F24" i="7" a="1"/>
  <c r="F24" i="7" s="1"/>
  <c r="I25" i="7" a="1"/>
  <c r="I25" i="7" s="1"/>
  <c r="G25" i="7" a="1"/>
  <c r="G25" i="7" s="1"/>
  <c r="E22" i="7" a="1"/>
  <c r="E22" i="7" s="1"/>
  <c r="J25" i="7" a="1"/>
  <c r="J25" i="7" s="1"/>
  <c r="L25" i="7" a="1"/>
  <c r="L25" i="7" s="1"/>
  <c r="M25" i="7" a="1"/>
  <c r="M25" i="7" s="1"/>
  <c r="G54" i="7"/>
  <c r="AR54" i="9" s="1"/>
  <c r="Q1" i="8"/>
  <c r="F57" i="7"/>
  <c r="AQ57" i="9" s="1"/>
  <c r="E56" i="7"/>
  <c r="AP56" i="9" s="1"/>
  <c r="F1" i="8"/>
  <c r="M56" i="7"/>
  <c r="AX56" i="9" s="1"/>
  <c r="M60" i="7"/>
  <c r="AX60" i="9" s="1"/>
  <c r="G23" i="7" a="1"/>
  <c r="G23" i="7" s="1"/>
  <c r="L24" i="7" a="1"/>
  <c r="L24" i="7" s="1"/>
  <c r="E23" i="7" a="1"/>
  <c r="E23" i="7" s="1"/>
  <c r="L22" i="7" a="1"/>
  <c r="L22" i="7" s="1"/>
  <c r="G22" i="7" a="1"/>
  <c r="G22" i="7" s="1"/>
  <c r="G24" i="7" a="1"/>
  <c r="G24" i="7" s="1"/>
  <c r="H24" i="7" a="1"/>
  <c r="H24" i="7" s="1"/>
  <c r="M23" i="7" a="1"/>
  <c r="M23" i="7" s="1"/>
  <c r="I22" i="7" a="1"/>
  <c r="I22" i="7" s="1"/>
  <c r="M22" i="7" a="1"/>
  <c r="M22" i="7" s="1"/>
  <c r="J23" i="7" a="1"/>
  <c r="J23" i="7" s="1"/>
  <c r="I23" i="7" a="1"/>
  <c r="I23" i="7" s="1"/>
  <c r="M24" i="7" a="1"/>
  <c r="M24" i="7" s="1"/>
  <c r="J24" i="7" a="1"/>
  <c r="J24" i="7" s="1"/>
  <c r="K23" i="7" a="1"/>
  <c r="K23" i="7" s="1"/>
  <c r="H23" i="7" a="1"/>
  <c r="H23" i="7" s="1"/>
  <c r="K24" i="7" a="1"/>
  <c r="K24" i="7" s="1"/>
  <c r="H22" i="7" a="1"/>
  <c r="H22" i="7" s="1"/>
  <c r="D22" i="7" a="1"/>
  <c r="D22" i="7" s="1"/>
  <c r="I24" i="7" a="1"/>
  <c r="I24" i="7" s="1"/>
  <c r="J22" i="7" a="1"/>
  <c r="J22" i="7" s="1"/>
  <c r="D23" i="7" a="1"/>
  <c r="D23" i="7" s="1"/>
  <c r="F22" i="7" a="1"/>
  <c r="F22" i="7" s="1"/>
  <c r="K22" i="7" a="1"/>
  <c r="K22" i="7" s="1"/>
  <c r="E24" i="7" a="1"/>
  <c r="E24" i="7" s="1"/>
  <c r="F23" i="7" a="1"/>
  <c r="F23" i="7" s="1"/>
  <c r="K57" i="7"/>
  <c r="AV57" i="9" s="1"/>
  <c r="I55" i="7"/>
  <c r="AT55" i="9" s="1"/>
  <c r="B1" i="8"/>
  <c r="M54" i="7"/>
  <c r="AX54" i="9" s="1"/>
  <c r="AB1" i="8"/>
  <c r="H54" i="7"/>
  <c r="AS54" i="9" s="1"/>
  <c r="E55" i="7"/>
  <c r="AP55" i="9" s="1"/>
  <c r="E54" i="7"/>
  <c r="AP54" i="9" s="1"/>
  <c r="E59" i="7"/>
  <c r="AP59" i="9" s="1"/>
  <c r="J59" i="7"/>
  <c r="AU59" i="9" s="1"/>
  <c r="J55" i="7"/>
  <c r="AU55" i="9" s="1"/>
  <c r="J54" i="7"/>
  <c r="AU54" i="9" s="1"/>
  <c r="L58" i="7"/>
  <c r="AW58" i="9" s="1"/>
  <c r="J1" i="8"/>
  <c r="F58" i="7"/>
  <c r="AQ58" i="9" s="1"/>
  <c r="AI1" i="8"/>
  <c r="M59" i="7"/>
  <c r="AX59" i="9" s="1"/>
  <c r="M55" i="7"/>
  <c r="AX55" i="9" s="1"/>
  <c r="K58" i="7"/>
  <c r="AV58" i="9" s="1"/>
  <c r="D60" i="7"/>
  <c r="AO60" i="9" s="1"/>
  <c r="D57" i="7"/>
  <c r="AO57" i="9" s="1"/>
  <c r="D56" i="7"/>
  <c r="AO56" i="9" s="1"/>
  <c r="M58" i="7"/>
  <c r="AX58" i="9" s="1"/>
  <c r="M61" i="7"/>
  <c r="AX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P57" i="9" s="1"/>
  <c r="E60" i="7"/>
  <c r="AP60" i="9" s="1"/>
  <c r="E58" i="7"/>
  <c r="AP58" i="9" s="1"/>
  <c r="E61" i="7"/>
  <c r="AP61" i="9" s="1"/>
  <c r="I58" i="7"/>
  <c r="AT58" i="9" s="1"/>
  <c r="J61" i="7"/>
  <c r="AU61" i="9" s="1"/>
  <c r="J58" i="7"/>
  <c r="AU58" i="9" s="1"/>
  <c r="J56" i="7"/>
  <c r="AU56" i="9" s="1"/>
  <c r="J60" i="7"/>
  <c r="AU60" i="9" s="1"/>
  <c r="J57" i="7"/>
  <c r="AU57" i="9" s="1"/>
  <c r="H56" i="7"/>
  <c r="AS56" i="9" s="1"/>
  <c r="H60" i="7"/>
  <c r="AS60" i="9" s="1"/>
  <c r="H61" i="7"/>
  <c r="AS61" i="9" s="1"/>
  <c r="G56" i="7"/>
  <c r="AR56" i="9" s="1"/>
  <c r="G60" i="7"/>
  <c r="AR60" i="9" s="1"/>
  <c r="G57" i="7"/>
  <c r="AR57" i="9" s="1"/>
  <c r="K54" i="7"/>
  <c r="AV54" i="9" s="1"/>
  <c r="K61" i="7"/>
  <c r="AV61" i="9" s="1"/>
  <c r="K59" i="7"/>
  <c r="AV59" i="9" s="1"/>
  <c r="H57" i="7"/>
  <c r="AS57" i="9" s="1"/>
  <c r="L55" i="7"/>
  <c r="AW55" i="9" s="1"/>
  <c r="L56" i="7"/>
  <c r="AW56" i="9" s="1"/>
  <c r="L60" i="7"/>
  <c r="AW60" i="9" s="1"/>
  <c r="H59" i="7"/>
  <c r="AS59" i="9" s="1"/>
  <c r="H55" i="7"/>
  <c r="AS55" i="9" s="1"/>
  <c r="G61" i="7"/>
  <c r="AR61" i="9" s="1"/>
  <c r="G58" i="7"/>
  <c r="AR58" i="9" s="1"/>
  <c r="D61" i="7"/>
  <c r="AO61" i="9" s="1"/>
  <c r="D55" i="7"/>
  <c r="AO55" i="9" s="1"/>
  <c r="D59" i="7"/>
  <c r="AO59" i="9" s="1"/>
  <c r="D54" i="7"/>
  <c r="AO54" i="9" s="1"/>
  <c r="D58" i="7"/>
  <c r="AO58" i="9" s="1"/>
  <c r="I57" i="7"/>
  <c r="AT57" i="9" s="1"/>
  <c r="I60" i="7"/>
  <c r="AT60" i="9" s="1"/>
  <c r="G55" i="7"/>
  <c r="AR55" i="9" s="1"/>
  <c r="G59" i="7"/>
  <c r="AR59" i="9" s="1"/>
  <c r="L61" i="7"/>
  <c r="AW61" i="9" s="1"/>
  <c r="L59" i="7"/>
  <c r="AW59" i="9" s="1"/>
  <c r="L54" i="7"/>
  <c r="AW54" i="9" s="1"/>
  <c r="K55" i="7"/>
  <c r="AV55" i="9" s="1"/>
  <c r="I54" i="7"/>
  <c r="AT54" i="9" s="1"/>
  <c r="I61" i="7"/>
  <c r="AT61" i="9" s="1"/>
  <c r="I59" i="7"/>
  <c r="AT59" i="9" s="1"/>
  <c r="K60" i="7"/>
  <c r="AV60" i="9" s="1"/>
  <c r="K56" i="7"/>
  <c r="AV56" i="9" s="1"/>
  <c r="F54" i="7"/>
  <c r="AQ54" i="9" s="1"/>
  <c r="F61" i="7"/>
  <c r="AQ61" i="9" s="1"/>
  <c r="F59" i="7"/>
  <c r="AQ59" i="9" s="1"/>
  <c r="H58" i="7"/>
  <c r="AS58" i="9" s="1"/>
  <c r="F60" i="7"/>
  <c r="AQ60" i="9" s="1"/>
  <c r="F55" i="7"/>
  <c r="AQ55" i="9" s="1"/>
  <c r="F56" i="7"/>
  <c r="AQ56" i="9" s="1"/>
  <c r="I56" i="7"/>
  <c r="AT56" i="9" s="1"/>
  <c r="L57" i="7"/>
  <c r="AW57" i="9" s="1"/>
  <c r="C52" i="7"/>
  <c r="AN52" i="9" s="1"/>
  <c r="C45" i="7"/>
  <c r="AN45" i="9" s="1"/>
  <c r="C46" i="7"/>
  <c r="AN46" i="9" s="1"/>
  <c r="C50" i="7"/>
  <c r="AN50" i="9" s="1"/>
  <c r="AO25" i="9" l="1"/>
  <c r="B1" i="13"/>
  <c r="AK7" i="4"/>
  <c r="AL7" i="4"/>
  <c r="B2" i="13"/>
  <c r="AM7" i="4"/>
  <c r="B3" i="13"/>
  <c r="AN7" i="4"/>
  <c r="B4" i="13"/>
  <c r="AO23" i="9"/>
  <c r="D6" i="7"/>
  <c r="AU23" i="9"/>
  <c r="J6" i="7"/>
  <c r="AR23" i="9"/>
  <c r="G6" i="7"/>
  <c r="AP22" i="9"/>
  <c r="E5" i="7"/>
  <c r="AU22" i="9"/>
  <c r="J5" i="7"/>
  <c r="AX22" i="9"/>
  <c r="M5" i="7"/>
  <c r="AR25" i="9"/>
  <c r="G8" i="7"/>
  <c r="AO22" i="9"/>
  <c r="D5" i="7"/>
  <c r="AQ24" i="9"/>
  <c r="F7" i="7"/>
  <c r="AX23" i="9"/>
  <c r="M6" i="7"/>
  <c r="AW23" i="9"/>
  <c r="L6" i="7"/>
  <c r="AS22" i="9"/>
  <c r="H5" i="7"/>
  <c r="AS24" i="9"/>
  <c r="H7" i="7"/>
  <c r="AP25" i="9"/>
  <c r="E8" i="7"/>
  <c r="AT24" i="9"/>
  <c r="I7" i="7"/>
  <c r="AV24" i="9"/>
  <c r="K7" i="7"/>
  <c r="AR24" i="9"/>
  <c r="G7" i="7"/>
  <c r="AV25" i="9"/>
  <c r="K8" i="7"/>
  <c r="AQ23" i="9"/>
  <c r="F6" i="7"/>
  <c r="AS23" i="9"/>
  <c r="H6" i="7"/>
  <c r="AQ25" i="9"/>
  <c r="F8" i="7"/>
  <c r="AT22" i="9"/>
  <c r="I5" i="7"/>
  <c r="AT25" i="9"/>
  <c r="I8" i="7"/>
  <c r="AP24" i="9"/>
  <c r="E7" i="7"/>
  <c r="AV23" i="9"/>
  <c r="K6" i="7"/>
  <c r="AR22" i="9"/>
  <c r="G5" i="7"/>
  <c r="AX25" i="9"/>
  <c r="M8" i="7"/>
  <c r="AS25" i="9"/>
  <c r="H8" i="7"/>
  <c r="AU24" i="9"/>
  <c r="J7" i="7"/>
  <c r="AW22" i="9"/>
  <c r="L5" i="7"/>
  <c r="AW25" i="9"/>
  <c r="L8" i="7"/>
  <c r="AV22" i="9"/>
  <c r="K5" i="7"/>
  <c r="AX24" i="9"/>
  <c r="M7" i="7"/>
  <c r="AP23" i="9"/>
  <c r="E6" i="7"/>
  <c r="AU25" i="9"/>
  <c r="J8" i="7"/>
  <c r="AQ22" i="9"/>
  <c r="F5" i="7"/>
  <c r="AT23" i="9"/>
  <c r="I6" i="7"/>
  <c r="AW24" i="9"/>
  <c r="L7" i="7"/>
  <c r="F2" i="4"/>
  <c r="X179" i="4"/>
  <c r="A179" i="4" s="1"/>
  <c r="X167" i="4"/>
  <c r="X155" i="4"/>
  <c r="X143" i="4"/>
  <c r="X131" i="4"/>
  <c r="X119" i="4"/>
  <c r="X107" i="4"/>
  <c r="X95" i="4"/>
  <c r="X83" i="4"/>
  <c r="X71" i="4"/>
  <c r="X59" i="4"/>
  <c r="X47" i="4"/>
  <c r="X35" i="4"/>
  <c r="A35" i="4" s="1"/>
  <c r="X23" i="4"/>
  <c r="X11" i="4"/>
  <c r="Y176" i="4"/>
  <c r="Y164" i="4"/>
  <c r="Y152" i="4"/>
  <c r="Y140" i="4"/>
  <c r="Y128" i="4"/>
  <c r="Y116" i="4"/>
  <c r="Y104" i="4"/>
  <c r="Y92" i="4"/>
  <c r="Y80" i="4"/>
  <c r="Y68" i="4"/>
  <c r="Y56" i="4"/>
  <c r="B56" i="4" s="1"/>
  <c r="X178" i="4"/>
  <c r="X166" i="4"/>
  <c r="X154" i="4"/>
  <c r="X176" i="4"/>
  <c r="X164" i="4"/>
  <c r="X152" i="4"/>
  <c r="X140" i="4"/>
  <c r="X128" i="4"/>
  <c r="X116" i="4"/>
  <c r="X104" i="4"/>
  <c r="X92" i="4"/>
  <c r="A92" i="4" s="1"/>
  <c r="X80" i="4"/>
  <c r="X68" i="4"/>
  <c r="X56" i="4"/>
  <c r="X44" i="4"/>
  <c r="X32" i="4"/>
  <c r="X20" i="4"/>
  <c r="X8" i="4"/>
  <c r="Y173" i="4"/>
  <c r="Y161" i="4"/>
  <c r="Y149" i="4"/>
  <c r="Y137" i="4"/>
  <c r="Y125" i="4"/>
  <c r="Y113" i="4"/>
  <c r="B113" i="4" s="1"/>
  <c r="X172" i="4"/>
  <c r="X160" i="4"/>
  <c r="X148" i="4"/>
  <c r="X136" i="4"/>
  <c r="X124" i="4"/>
  <c r="X112" i="4"/>
  <c r="X100" i="4"/>
  <c r="X88" i="4"/>
  <c r="X76" i="4"/>
  <c r="X64" i="4"/>
  <c r="X52" i="4"/>
  <c r="A52" i="4" s="1"/>
  <c r="X40" i="4"/>
  <c r="A40" i="4" s="1"/>
  <c r="X28" i="4"/>
  <c r="X16" i="4"/>
  <c r="X4" i="4"/>
  <c r="Y169" i="4"/>
  <c r="Y157" i="4"/>
  <c r="Y145" i="4"/>
  <c r="Y133" i="4"/>
  <c r="Y121" i="4"/>
  <c r="Y109" i="4"/>
  <c r="X170" i="4"/>
  <c r="X169" i="4"/>
  <c r="A169" i="4" s="1"/>
  <c r="X157" i="4"/>
  <c r="A157" i="4" s="1"/>
  <c r="X145" i="4"/>
  <c r="X133" i="4"/>
  <c r="X121" i="4"/>
  <c r="X109" i="4"/>
  <c r="X97" i="4"/>
  <c r="X159" i="4"/>
  <c r="X139" i="4"/>
  <c r="X122" i="4"/>
  <c r="X103" i="4"/>
  <c r="X86" i="4"/>
  <c r="X70" i="4"/>
  <c r="A70" i="4" s="1"/>
  <c r="X54" i="4"/>
  <c r="A54" i="4" s="1"/>
  <c r="X38" i="4"/>
  <c r="X22" i="4"/>
  <c r="X6" i="4"/>
  <c r="Y167" i="4"/>
  <c r="Y151" i="4"/>
  <c r="Y135" i="4"/>
  <c r="Y119" i="4"/>
  <c r="Y103" i="4"/>
  <c r="Y90" i="4"/>
  <c r="Y77" i="4"/>
  <c r="Y64" i="4"/>
  <c r="Y51" i="4"/>
  <c r="B51" i="4" s="1"/>
  <c r="Y39" i="4"/>
  <c r="Y27" i="4"/>
  <c r="Y15" i="4"/>
  <c r="Y3" i="4"/>
  <c r="Z168" i="4"/>
  <c r="Z156" i="4"/>
  <c r="Z144" i="4"/>
  <c r="Z132" i="4"/>
  <c r="Z120" i="4"/>
  <c r="Z108" i="4"/>
  <c r="Z96" i="4"/>
  <c r="Z84" i="4"/>
  <c r="Z72" i="4"/>
  <c r="Z60" i="4"/>
  <c r="C60" i="4" s="1"/>
  <c r="Z48" i="4"/>
  <c r="Z36" i="4"/>
  <c r="Z24" i="4"/>
  <c r="Z12" i="4"/>
  <c r="AA177" i="4"/>
  <c r="AA165" i="4"/>
  <c r="AA153" i="4"/>
  <c r="AA141" i="4"/>
  <c r="AA129" i="4"/>
  <c r="AA117" i="4"/>
  <c r="AA105" i="4"/>
  <c r="AA93" i="4"/>
  <c r="AA81" i="4"/>
  <c r="AA69" i="4"/>
  <c r="D69" i="4" s="1"/>
  <c r="AA57" i="4"/>
  <c r="AA45" i="4"/>
  <c r="AA33" i="4"/>
  <c r="AA21" i="4"/>
  <c r="AA9" i="4"/>
  <c r="X158" i="4"/>
  <c r="X138" i="4"/>
  <c r="A138" i="4" s="1"/>
  <c r="X120" i="4"/>
  <c r="A120" i="4" s="1"/>
  <c r="X102" i="4"/>
  <c r="X85" i="4"/>
  <c r="X69" i="4"/>
  <c r="X53" i="4"/>
  <c r="X37" i="4"/>
  <c r="X21" i="4"/>
  <c r="X5" i="4"/>
  <c r="Y166" i="4"/>
  <c r="Y150" i="4"/>
  <c r="Y134" i="4"/>
  <c r="Y118" i="4"/>
  <c r="Y102" i="4"/>
  <c r="B102" i="4" s="1"/>
  <c r="Y89" i="4"/>
  <c r="Y76" i="4"/>
  <c r="Y63" i="4"/>
  <c r="Y50" i="4"/>
  <c r="Y38" i="4"/>
  <c r="Y26" i="4"/>
  <c r="Y14" i="4"/>
  <c r="Z179" i="4"/>
  <c r="Z167" i="4"/>
  <c r="Z155" i="4"/>
  <c r="Z143" i="4"/>
  <c r="Z131" i="4"/>
  <c r="Z119" i="4"/>
  <c r="Z107" i="4"/>
  <c r="C107" i="4" s="1"/>
  <c r="Z95" i="4"/>
  <c r="Z83" i="4"/>
  <c r="Z71" i="4"/>
  <c r="Z59" i="4"/>
  <c r="Z47" i="4"/>
  <c r="Z35" i="4"/>
  <c r="Z23" i="4"/>
  <c r="Z11" i="4"/>
  <c r="AA176" i="4"/>
  <c r="AA164" i="4"/>
  <c r="AA152" i="4"/>
  <c r="AA140" i="4"/>
  <c r="AA128" i="4"/>
  <c r="AA116" i="4"/>
  <c r="D116" i="4" s="1"/>
  <c r="AA104" i="4"/>
  <c r="AA92" i="4"/>
  <c r="AA80" i="4"/>
  <c r="AA68" i="4"/>
  <c r="AA56" i="4"/>
  <c r="AA44" i="4"/>
  <c r="AA32" i="4"/>
  <c r="AA20" i="4"/>
  <c r="AA8" i="4"/>
  <c r="X177" i="4"/>
  <c r="X156" i="4"/>
  <c r="X137" i="4"/>
  <c r="X118" i="4"/>
  <c r="X101" i="4"/>
  <c r="X84" i="4"/>
  <c r="X67" i="4"/>
  <c r="X51" i="4"/>
  <c r="X36" i="4"/>
  <c r="X19" i="4"/>
  <c r="A19" i="4" s="1"/>
  <c r="X3" i="4"/>
  <c r="A3" i="4" s="1"/>
  <c r="Y165" i="4"/>
  <c r="Y148" i="4"/>
  <c r="Y132" i="4"/>
  <c r="Y117" i="4"/>
  <c r="Y101" i="4"/>
  <c r="Y88" i="4"/>
  <c r="Y75" i="4"/>
  <c r="Y62" i="4"/>
  <c r="Y49" i="4"/>
  <c r="Y37" i="4"/>
  <c r="Y25" i="4"/>
  <c r="Y13" i="4"/>
  <c r="B13" i="4" s="1"/>
  <c r="Z178" i="4"/>
  <c r="Z166" i="4"/>
  <c r="C166" i="4" s="1"/>
  <c r="Z154" i="4"/>
  <c r="Z142" i="4"/>
  <c r="Z130" i="4"/>
  <c r="Z118" i="4"/>
  <c r="Z106" i="4"/>
  <c r="Z94" i="4"/>
  <c r="Z82" i="4"/>
  <c r="Z70" i="4"/>
  <c r="Z58" i="4"/>
  <c r="Z46" i="4"/>
  <c r="Z34" i="4"/>
  <c r="Z22" i="4"/>
  <c r="C22" i="4" s="1"/>
  <c r="Z10" i="4"/>
  <c r="AA175" i="4"/>
  <c r="D175" i="4" s="1"/>
  <c r="AA163" i="4"/>
  <c r="AA151" i="4"/>
  <c r="AA139" i="4"/>
  <c r="AA127" i="4"/>
  <c r="AA115" i="4"/>
  <c r="AA103" i="4"/>
  <c r="AA91" i="4"/>
  <c r="AA79" i="4"/>
  <c r="AA67" i="4"/>
  <c r="AA55" i="4"/>
  <c r="AA43" i="4"/>
  <c r="AA31" i="4"/>
  <c r="D31" i="4" s="1"/>
  <c r="AA19" i="4"/>
  <c r="AA7" i="4"/>
  <c r="X174" i="4"/>
  <c r="X151" i="4"/>
  <c r="X134" i="4"/>
  <c r="X115" i="4"/>
  <c r="X98" i="4"/>
  <c r="A98" i="4" s="1"/>
  <c r="X81" i="4"/>
  <c r="A81" i="4" s="1"/>
  <c r="X65" i="4"/>
  <c r="X49" i="4"/>
  <c r="X33" i="4"/>
  <c r="X17" i="4"/>
  <c r="Y178" i="4"/>
  <c r="Y162" i="4"/>
  <c r="Y146" i="4"/>
  <c r="Y130" i="4"/>
  <c r="Y114" i="4"/>
  <c r="Y99" i="4"/>
  <c r="Y86" i="4"/>
  <c r="Y73" i="4"/>
  <c r="B73" i="4" s="1"/>
  <c r="Y60" i="4"/>
  <c r="Y47" i="4"/>
  <c r="Y35" i="4"/>
  <c r="Y23" i="4"/>
  <c r="Y11" i="4"/>
  <c r="Z176" i="4"/>
  <c r="Z164" i="4"/>
  <c r="Z152" i="4"/>
  <c r="Z140" i="4"/>
  <c r="Z128" i="4"/>
  <c r="Z116" i="4"/>
  <c r="Z104" i="4"/>
  <c r="Z92" i="4"/>
  <c r="Z80" i="4"/>
  <c r="C80" i="4" s="1"/>
  <c r="Z68" i="4"/>
  <c r="Z56" i="4"/>
  <c r="Z44" i="4"/>
  <c r="Z32" i="4"/>
  <c r="Z20" i="4"/>
  <c r="Z8" i="4"/>
  <c r="AA173" i="4"/>
  <c r="D173" i="4" s="1"/>
  <c r="AA161" i="4"/>
  <c r="AA149" i="4"/>
  <c r="AA137" i="4"/>
  <c r="AA125" i="4"/>
  <c r="AA113" i="4"/>
  <c r="AA101" i="4"/>
  <c r="AA89" i="4"/>
  <c r="D89" i="4" s="1"/>
  <c r="AA77" i="4"/>
  <c r="AA65" i="4"/>
  <c r="AA53" i="4"/>
  <c r="AA41" i="4"/>
  <c r="X173" i="4"/>
  <c r="X150" i="4"/>
  <c r="X132" i="4"/>
  <c r="A132" i="4" s="1"/>
  <c r="X114" i="4"/>
  <c r="A114" i="4" s="1"/>
  <c r="X96" i="4"/>
  <c r="X79" i="4"/>
  <c r="X63" i="4"/>
  <c r="X48" i="4"/>
  <c r="X31" i="4"/>
  <c r="X15" i="4"/>
  <c r="Y177" i="4"/>
  <c r="Y160" i="4"/>
  <c r="Y144" i="4"/>
  <c r="Y129" i="4"/>
  <c r="Y112" i="4"/>
  <c r="Y98" i="4"/>
  <c r="B98" i="4" s="1"/>
  <c r="Y85" i="4"/>
  <c r="X171" i="4"/>
  <c r="X149" i="4"/>
  <c r="X130" i="4"/>
  <c r="X113" i="4"/>
  <c r="X94" i="4"/>
  <c r="X78" i="4"/>
  <c r="X62" i="4"/>
  <c r="X46" i="4"/>
  <c r="X30" i="4"/>
  <c r="X14" i="4"/>
  <c r="A14" i="4" s="1"/>
  <c r="Y175" i="4"/>
  <c r="B175" i="4" s="1"/>
  <c r="Y159" i="4"/>
  <c r="Y143" i="4"/>
  <c r="Y127" i="4"/>
  <c r="Y111" i="4"/>
  <c r="Y97" i="4"/>
  <c r="Y84" i="4"/>
  <c r="Y71" i="4"/>
  <c r="Y58" i="4"/>
  <c r="Y45" i="4"/>
  <c r="Y33" i="4"/>
  <c r="Y21" i="4"/>
  <c r="Y9" i="4"/>
  <c r="B9" i="4" s="1"/>
  <c r="Z174" i="4"/>
  <c r="Z162" i="4"/>
  <c r="C162" i="4" s="1"/>
  <c r="Z150" i="4"/>
  <c r="X168" i="4"/>
  <c r="X147" i="4"/>
  <c r="X129" i="4"/>
  <c r="X111" i="4"/>
  <c r="X93" i="4"/>
  <c r="X77" i="4"/>
  <c r="X61" i="4"/>
  <c r="X45" i="4"/>
  <c r="A45" i="4" s="1"/>
  <c r="X29" i="4"/>
  <c r="A29" i="4" s="1"/>
  <c r="X13" i="4"/>
  <c r="Y174" i="4"/>
  <c r="Y158" i="4"/>
  <c r="Y142" i="4"/>
  <c r="Y126" i="4"/>
  <c r="Y110" i="4"/>
  <c r="Y96" i="4"/>
  <c r="Y83" i="4"/>
  <c r="Y70" i="4"/>
  <c r="Y57" i="4"/>
  <c r="Y44" i="4"/>
  <c r="Y32" i="4"/>
  <c r="B32" i="4" s="1"/>
  <c r="Y20" i="4"/>
  <c r="Y8" i="4"/>
  <c r="Z173" i="4"/>
  <c r="Z161" i="4"/>
  <c r="X165" i="4"/>
  <c r="X146" i="4"/>
  <c r="X127" i="4"/>
  <c r="X110" i="4"/>
  <c r="X91" i="4"/>
  <c r="X75" i="4"/>
  <c r="X60" i="4"/>
  <c r="A60" i="4" s="1"/>
  <c r="X43" i="4"/>
  <c r="A43" i="4" s="1"/>
  <c r="X27" i="4"/>
  <c r="X12" i="4"/>
  <c r="Y172" i="4"/>
  <c r="Y156" i="4"/>
  <c r="Y141" i="4"/>
  <c r="Y124" i="4"/>
  <c r="Y108" i="4"/>
  <c r="Y95" i="4"/>
  <c r="Y82" i="4"/>
  <c r="Y69" i="4"/>
  <c r="Y55" i="4"/>
  <c r="Y43" i="4"/>
  <c r="B43" i="4" s="1"/>
  <c r="Y31" i="4"/>
  <c r="Y19" i="4"/>
  <c r="Y7" i="4"/>
  <c r="Z172" i="4"/>
  <c r="Z160" i="4"/>
  <c r="Z148" i="4"/>
  <c r="Z136" i="4"/>
  <c r="Z124" i="4"/>
  <c r="Z112" i="4"/>
  <c r="Z100" i="4"/>
  <c r="Z88" i="4"/>
  <c r="Z76" i="4"/>
  <c r="Z64" i="4"/>
  <c r="Z52" i="4"/>
  <c r="C52" i="4" s="1"/>
  <c r="Z40" i="4"/>
  <c r="Z28" i="4"/>
  <c r="Z16" i="4"/>
  <c r="Z4" i="4"/>
  <c r="AA169" i="4"/>
  <c r="AA157" i="4"/>
  <c r="AA145" i="4"/>
  <c r="D145" i="4" s="1"/>
  <c r="AA133" i="4"/>
  <c r="AA121" i="4"/>
  <c r="AA109" i="4"/>
  <c r="AA97" i="4"/>
  <c r="AA85" i="4"/>
  <c r="AA73" i="4"/>
  <c r="AA61" i="4"/>
  <c r="D61" i="4" s="1"/>
  <c r="AA49" i="4"/>
  <c r="AA37" i="4"/>
  <c r="X163" i="4"/>
  <c r="X144" i="4"/>
  <c r="X126" i="4"/>
  <c r="X108" i="4"/>
  <c r="X90" i="4"/>
  <c r="A90" i="4" s="1"/>
  <c r="X74" i="4"/>
  <c r="A74" i="4" s="1"/>
  <c r="X58" i="4"/>
  <c r="X42" i="4"/>
  <c r="X26" i="4"/>
  <c r="X10" i="4"/>
  <c r="Y171" i="4"/>
  <c r="Y155" i="4"/>
  <c r="Y139" i="4"/>
  <c r="Y123" i="4"/>
  <c r="Y107" i="4"/>
  <c r="Y94" i="4"/>
  <c r="Y81" i="4"/>
  <c r="Y67" i="4"/>
  <c r="B67" i="4" s="1"/>
  <c r="Y54" i="4"/>
  <c r="Y42" i="4"/>
  <c r="Y30" i="4"/>
  <c r="Y18" i="4"/>
  <c r="Y6" i="4"/>
  <c r="Z171" i="4"/>
  <c r="Z159" i="4"/>
  <c r="Z147" i="4"/>
  <c r="Z135" i="4"/>
  <c r="Z123" i="4"/>
  <c r="Z111" i="4"/>
  <c r="Z99" i="4"/>
  <c r="Z87" i="4"/>
  <c r="Z75" i="4"/>
  <c r="C75" i="4" s="1"/>
  <c r="Z63" i="4"/>
  <c r="Z51" i="4"/>
  <c r="Z39" i="4"/>
  <c r="Z27" i="4"/>
  <c r="Z15" i="4"/>
  <c r="Z3" i="4"/>
  <c r="X162" i="4"/>
  <c r="X142" i="4"/>
  <c r="X125" i="4"/>
  <c r="A125" i="4" s="1"/>
  <c r="X106" i="4"/>
  <c r="A106" i="4" s="1"/>
  <c r="X89" i="4"/>
  <c r="X73" i="4"/>
  <c r="X57" i="4"/>
  <c r="X41" i="4"/>
  <c r="X25" i="4"/>
  <c r="X9" i="4"/>
  <c r="Y170" i="4"/>
  <c r="Y154" i="4"/>
  <c r="Y138" i="4"/>
  <c r="Y122" i="4"/>
  <c r="Y106" i="4"/>
  <c r="Y93" i="4"/>
  <c r="B93" i="4" s="1"/>
  <c r="Y79" i="4"/>
  <c r="Y66" i="4"/>
  <c r="Y53" i="4"/>
  <c r="Y41" i="4"/>
  <c r="Y29" i="4"/>
  <c r="Y17" i="4"/>
  <c r="Y5" i="4"/>
  <c r="Z170" i="4"/>
  <c r="X161" i="4"/>
  <c r="X55" i="4"/>
  <c r="Y136" i="4"/>
  <c r="Y61" i="4"/>
  <c r="B61" i="4" s="1"/>
  <c r="Y12" i="4"/>
  <c r="Z149" i="4"/>
  <c r="C149" i="4" s="1"/>
  <c r="Z125" i="4"/>
  <c r="Z101" i="4"/>
  <c r="Z77" i="4"/>
  <c r="Z53" i="4"/>
  <c r="Z29" i="4"/>
  <c r="Z5" i="4"/>
  <c r="AA159" i="4"/>
  <c r="D159" i="4" s="1"/>
  <c r="AA138" i="4"/>
  <c r="AA119" i="4"/>
  <c r="AA98" i="4"/>
  <c r="D98" i="4" s="1"/>
  <c r="AA76" i="4"/>
  <c r="AA58" i="4"/>
  <c r="AA36" i="4"/>
  <c r="AA18" i="4"/>
  <c r="D18" i="4" s="1"/>
  <c r="AA3" i="4"/>
  <c r="AB169" i="4"/>
  <c r="AB157" i="4"/>
  <c r="AB145" i="4"/>
  <c r="AB133" i="4"/>
  <c r="AB121" i="4"/>
  <c r="AB109" i="4"/>
  <c r="AB97" i="4"/>
  <c r="AB85" i="4"/>
  <c r="AB73" i="4"/>
  <c r="AB61" i="4"/>
  <c r="AB49" i="4"/>
  <c r="AB37" i="4"/>
  <c r="AB25" i="4"/>
  <c r="AB13" i="4"/>
  <c r="Y34" i="4"/>
  <c r="Z163" i="4"/>
  <c r="Z110" i="4"/>
  <c r="Z38" i="4"/>
  <c r="AA147" i="4"/>
  <c r="D147" i="4" s="1"/>
  <c r="AA86" i="4"/>
  <c r="AA11" i="4"/>
  <c r="AB174" i="4"/>
  <c r="AB138" i="4"/>
  <c r="AB90" i="4"/>
  <c r="AB54" i="4"/>
  <c r="AB6" i="4"/>
  <c r="X66" i="4"/>
  <c r="A66" i="4" s="1"/>
  <c r="AB110" i="4"/>
  <c r="AB3" i="4"/>
  <c r="X153" i="4"/>
  <c r="A153" i="4" s="1"/>
  <c r="X50" i="4"/>
  <c r="A50" i="4" s="1"/>
  <c r="Y131" i="4"/>
  <c r="Y59" i="4"/>
  <c r="Y10" i="4"/>
  <c r="Z146" i="4"/>
  <c r="Z122" i="4"/>
  <c r="Z98" i="4"/>
  <c r="Z74" i="4"/>
  <c r="C74" i="4" s="1"/>
  <c r="Z50" i="4"/>
  <c r="Z26" i="4"/>
  <c r="AA179" i="4"/>
  <c r="AA158" i="4"/>
  <c r="AA136" i="4"/>
  <c r="D136" i="4" s="1"/>
  <c r="AA118" i="4"/>
  <c r="AA96" i="4"/>
  <c r="AA75" i="4"/>
  <c r="AA54" i="4"/>
  <c r="D54" i="4" s="1"/>
  <c r="AA35" i="4"/>
  <c r="AA17" i="4"/>
  <c r="AB168" i="4"/>
  <c r="AB156" i="4"/>
  <c r="AB144" i="4"/>
  <c r="AB132" i="4"/>
  <c r="AB120" i="4"/>
  <c r="AB108" i="4"/>
  <c r="AB96" i="4"/>
  <c r="AB84" i="4"/>
  <c r="AB72" i="4"/>
  <c r="AB60" i="4"/>
  <c r="AB48" i="4"/>
  <c r="AB36" i="4"/>
  <c r="AB24" i="4"/>
  <c r="AB12" i="4"/>
  <c r="Y87" i="4"/>
  <c r="Z134" i="4"/>
  <c r="Z86" i="4"/>
  <c r="Z14" i="4"/>
  <c r="AA126" i="4"/>
  <c r="AA26" i="4"/>
  <c r="AB150" i="4"/>
  <c r="AB126" i="4"/>
  <c r="AB78" i="4"/>
  <c r="AB42" i="4"/>
  <c r="Y147" i="4"/>
  <c r="AB122" i="4"/>
  <c r="AB50" i="4"/>
  <c r="X141" i="4"/>
  <c r="X39" i="4"/>
  <c r="A39" i="4" s="1"/>
  <c r="Y120" i="4"/>
  <c r="B120" i="4" s="1"/>
  <c r="Y52" i="4"/>
  <c r="Y4" i="4"/>
  <c r="Z145" i="4"/>
  <c r="Z121" i="4"/>
  <c r="Z97" i="4"/>
  <c r="Z73" i="4"/>
  <c r="Z49" i="4"/>
  <c r="C49" i="4" s="1"/>
  <c r="Z25" i="4"/>
  <c r="AA178" i="4"/>
  <c r="D178" i="4" s="1"/>
  <c r="AA156" i="4"/>
  <c r="AA135" i="4"/>
  <c r="AA114" i="4"/>
  <c r="D114" i="4" s="1"/>
  <c r="AA95" i="4"/>
  <c r="AA74" i="4"/>
  <c r="AA52" i="4"/>
  <c r="AA34" i="4"/>
  <c r="D34" i="4" s="1"/>
  <c r="AA16" i="4"/>
  <c r="AB179" i="4"/>
  <c r="AB167" i="4"/>
  <c r="AB155" i="4"/>
  <c r="AB143" i="4"/>
  <c r="AB131" i="4"/>
  <c r="AB119" i="4"/>
  <c r="AB107" i="4"/>
  <c r="AB95" i="4"/>
  <c r="AB83" i="4"/>
  <c r="AB71" i="4"/>
  <c r="AB59" i="4"/>
  <c r="AB47" i="4"/>
  <c r="AB35" i="4"/>
  <c r="AB23" i="4"/>
  <c r="AB11" i="4"/>
  <c r="Y179" i="4"/>
  <c r="Z62" i="4"/>
  <c r="AA107" i="4"/>
  <c r="AB162" i="4"/>
  <c r="AB30" i="4"/>
  <c r="X175" i="4"/>
  <c r="X135" i="4"/>
  <c r="X34" i="4"/>
  <c r="Y115" i="4"/>
  <c r="Y48" i="4"/>
  <c r="Z177" i="4"/>
  <c r="C177" i="4" s="1"/>
  <c r="Z141" i="4"/>
  <c r="Z117" i="4"/>
  <c r="Z93" i="4"/>
  <c r="Z69" i="4"/>
  <c r="Z45" i="4"/>
  <c r="Z21" i="4"/>
  <c r="AA174" i="4"/>
  <c r="AA155" i="4"/>
  <c r="AA134" i="4"/>
  <c r="D134" i="4" s="1"/>
  <c r="AA112" i="4"/>
  <c r="AA94" i="4"/>
  <c r="AA72" i="4"/>
  <c r="AA51" i="4"/>
  <c r="AA30" i="4"/>
  <c r="D30" i="4" s="1"/>
  <c r="AA15" i="4"/>
  <c r="AB178" i="4"/>
  <c r="AB166" i="4"/>
  <c r="AB154" i="4"/>
  <c r="AB142" i="4"/>
  <c r="AB130" i="4"/>
  <c r="AB118" i="4"/>
  <c r="AB106" i="4"/>
  <c r="AB94" i="4"/>
  <c r="AB82" i="4"/>
  <c r="AB70" i="4"/>
  <c r="AB58" i="4"/>
  <c r="AB46" i="4"/>
  <c r="AB34" i="4"/>
  <c r="AB22" i="4"/>
  <c r="AB10" i="4"/>
  <c r="X99" i="4"/>
  <c r="AA168" i="4"/>
  <c r="AB66" i="4"/>
  <c r="AB74" i="4"/>
  <c r="X123" i="4"/>
  <c r="X24" i="4"/>
  <c r="Y105" i="4"/>
  <c r="Y46" i="4"/>
  <c r="Z175" i="4"/>
  <c r="Z139" i="4"/>
  <c r="Z115" i="4"/>
  <c r="Z91" i="4"/>
  <c r="Z67" i="4"/>
  <c r="C67" i="4" s="1"/>
  <c r="Z43" i="4"/>
  <c r="Z19" i="4"/>
  <c r="AA172" i="4"/>
  <c r="AA154" i="4"/>
  <c r="AA132" i="4"/>
  <c r="AA111" i="4"/>
  <c r="AA90" i="4"/>
  <c r="D90" i="4" s="1"/>
  <c r="AA71" i="4"/>
  <c r="AA50" i="4"/>
  <c r="AA29" i="4"/>
  <c r="D29" i="4" s="1"/>
  <c r="AA14" i="4"/>
  <c r="AB177" i="4"/>
  <c r="AB165" i="4"/>
  <c r="AB153" i="4"/>
  <c r="AB141" i="4"/>
  <c r="AB129" i="4"/>
  <c r="AB117" i="4"/>
  <c r="AB105" i="4"/>
  <c r="AB93" i="4"/>
  <c r="AB81" i="4"/>
  <c r="AB69" i="4"/>
  <c r="AB57" i="4"/>
  <c r="AB45" i="4"/>
  <c r="AB33" i="4"/>
  <c r="AB21" i="4"/>
  <c r="AB9" i="4"/>
  <c r="AA46" i="4"/>
  <c r="AB102" i="4"/>
  <c r="Y65" i="4"/>
  <c r="AB158" i="4"/>
  <c r="X117" i="4"/>
  <c r="X18" i="4"/>
  <c r="Y100" i="4"/>
  <c r="Y40" i="4"/>
  <c r="B40" i="4" s="1"/>
  <c r="Z169" i="4"/>
  <c r="Z138" i="4"/>
  <c r="C138" i="4" s="1"/>
  <c r="Z114" i="4"/>
  <c r="Z90" i="4"/>
  <c r="Z66" i="4"/>
  <c r="Z42" i="4"/>
  <c r="Z18" i="4"/>
  <c r="C18" i="4" s="1"/>
  <c r="AA171" i="4"/>
  <c r="AA150" i="4"/>
  <c r="D150" i="4" s="1"/>
  <c r="AA131" i="4"/>
  <c r="AA110" i="4"/>
  <c r="AA88" i="4"/>
  <c r="D88" i="4" s="1"/>
  <c r="AA70" i="4"/>
  <c r="AA48" i="4"/>
  <c r="AA28" i="4"/>
  <c r="AA13" i="4"/>
  <c r="D13" i="4" s="1"/>
  <c r="AB176" i="4"/>
  <c r="AB164" i="4"/>
  <c r="AB152" i="4"/>
  <c r="AB140" i="4"/>
  <c r="AB128" i="4"/>
  <c r="AB116" i="4"/>
  <c r="AB104" i="4"/>
  <c r="AB92" i="4"/>
  <c r="AB80" i="4"/>
  <c r="AB68" i="4"/>
  <c r="AB56" i="4"/>
  <c r="AB44" i="4"/>
  <c r="AB32" i="4"/>
  <c r="AB20" i="4"/>
  <c r="AB8" i="4"/>
  <c r="Z151" i="4"/>
  <c r="X105" i="4"/>
  <c r="X7" i="4"/>
  <c r="Y91" i="4"/>
  <c r="Y36" i="4"/>
  <c r="B36" i="4" s="1"/>
  <c r="Z165" i="4"/>
  <c r="Z137" i="4"/>
  <c r="C137" i="4" s="1"/>
  <c r="Z113" i="4"/>
  <c r="Z89" i="4"/>
  <c r="Z65" i="4"/>
  <c r="C65" i="4" s="1"/>
  <c r="Z41" i="4"/>
  <c r="Z17" i="4"/>
  <c r="C17" i="4" s="1"/>
  <c r="AA170" i="4"/>
  <c r="AA148" i="4"/>
  <c r="D148" i="4" s="1"/>
  <c r="AA130" i="4"/>
  <c r="AA108" i="4"/>
  <c r="AA87" i="4"/>
  <c r="D87" i="4" s="1"/>
  <c r="AA66" i="4"/>
  <c r="AA47" i="4"/>
  <c r="AA27" i="4"/>
  <c r="AA12" i="4"/>
  <c r="D12" i="4" s="1"/>
  <c r="AB175" i="4"/>
  <c r="AB163" i="4"/>
  <c r="AB151" i="4"/>
  <c r="AB139" i="4"/>
  <c r="AB127" i="4"/>
  <c r="AB115" i="4"/>
  <c r="AB103" i="4"/>
  <c r="AB91" i="4"/>
  <c r="AB79" i="4"/>
  <c r="AB67" i="4"/>
  <c r="AB55" i="4"/>
  <c r="AB43" i="4"/>
  <c r="AB31" i="4"/>
  <c r="AB19" i="4"/>
  <c r="AB7" i="4"/>
  <c r="AA64" i="4"/>
  <c r="AB114" i="4"/>
  <c r="AB18" i="4"/>
  <c r="Y16" i="4"/>
  <c r="AB38" i="4"/>
  <c r="X87" i="4"/>
  <c r="Y168" i="4"/>
  <c r="Y78" i="4"/>
  <c r="Y28" i="4"/>
  <c r="Z158" i="4"/>
  <c r="C158" i="4" s="1"/>
  <c r="Z133" i="4"/>
  <c r="Z109" i="4"/>
  <c r="C109" i="4" s="1"/>
  <c r="Z85" i="4"/>
  <c r="C85" i="4" s="1"/>
  <c r="Z61" i="4"/>
  <c r="Z37" i="4"/>
  <c r="Z13" i="4"/>
  <c r="C13" i="4" s="1"/>
  <c r="AA167" i="4"/>
  <c r="D167" i="4" s="1"/>
  <c r="AA146" i="4"/>
  <c r="AA124" i="4"/>
  <c r="AA106" i="4"/>
  <c r="AA84" i="4"/>
  <c r="D84" i="4" s="1"/>
  <c r="AA63" i="4"/>
  <c r="AA42" i="4"/>
  <c r="AA25" i="4"/>
  <c r="AA10" i="4"/>
  <c r="AB173" i="4"/>
  <c r="AB161" i="4"/>
  <c r="AB149" i="4"/>
  <c r="AB137" i="4"/>
  <c r="AB125" i="4"/>
  <c r="AB113" i="4"/>
  <c r="AB101" i="4"/>
  <c r="AB89" i="4"/>
  <c r="AB77" i="4"/>
  <c r="AB65" i="4"/>
  <c r="AB53" i="4"/>
  <c r="AB41" i="4"/>
  <c r="AB29" i="4"/>
  <c r="AB17" i="4"/>
  <c r="AB5" i="4"/>
  <c r="Z102" i="4"/>
  <c r="C102" i="4" s="1"/>
  <c r="Z54" i="4"/>
  <c r="Z6" i="4"/>
  <c r="C6" i="4" s="1"/>
  <c r="AA142" i="4"/>
  <c r="AA99" i="4"/>
  <c r="D99" i="4" s="1"/>
  <c r="AA59" i="4"/>
  <c r="AA22" i="4"/>
  <c r="AB146" i="4"/>
  <c r="AB86" i="4"/>
  <c r="AB26" i="4"/>
  <c r="X82" i="4"/>
  <c r="Y163" i="4"/>
  <c r="Y74" i="4"/>
  <c r="B74" i="4" s="1"/>
  <c r="Y24" i="4"/>
  <c r="Z157" i="4"/>
  <c r="C157" i="4" s="1"/>
  <c r="Z129" i="4"/>
  <c r="Z105" i="4"/>
  <c r="Z81" i="4"/>
  <c r="C81" i="4" s="1"/>
  <c r="Z57" i="4"/>
  <c r="Z33" i="4"/>
  <c r="C33" i="4" s="1"/>
  <c r="Z9" i="4"/>
  <c r="C9" i="4" s="1"/>
  <c r="AA166" i="4"/>
  <c r="D166" i="4" s="1"/>
  <c r="AA144" i="4"/>
  <c r="AA123" i="4"/>
  <c r="AA102" i="4"/>
  <c r="D102" i="4" s="1"/>
  <c r="AA83" i="4"/>
  <c r="AA62" i="4"/>
  <c r="AA40" i="4"/>
  <c r="AA24" i="4"/>
  <c r="D24" i="4" s="1"/>
  <c r="AA6" i="4"/>
  <c r="AB172" i="4"/>
  <c r="AB160" i="4"/>
  <c r="AB148" i="4"/>
  <c r="AB136" i="4"/>
  <c r="AB124" i="4"/>
  <c r="AB112" i="4"/>
  <c r="AB100" i="4"/>
  <c r="AB88" i="4"/>
  <c r="AB76" i="4"/>
  <c r="AB64" i="4"/>
  <c r="AB52" i="4"/>
  <c r="AB40" i="4"/>
  <c r="AB28" i="4"/>
  <c r="AB16" i="4"/>
  <c r="AB4" i="4"/>
  <c r="Z126" i="4"/>
  <c r="Z78" i="4"/>
  <c r="Z30" i="4"/>
  <c r="C30" i="4" s="1"/>
  <c r="AA160" i="4"/>
  <c r="D160" i="4" s="1"/>
  <c r="AA120" i="4"/>
  <c r="AA78" i="4"/>
  <c r="AA38" i="4"/>
  <c r="AA4" i="4"/>
  <c r="D4" i="4" s="1"/>
  <c r="AB170" i="4"/>
  <c r="AB134" i="4"/>
  <c r="AB98" i="4"/>
  <c r="AB62" i="4"/>
  <c r="AB14" i="4"/>
  <c r="X72" i="4"/>
  <c r="Y153" i="4"/>
  <c r="Y72" i="4"/>
  <c r="B72" i="4" s="1"/>
  <c r="Y22" i="4"/>
  <c r="Z153" i="4"/>
  <c r="C153" i="4" s="1"/>
  <c r="Z127" i="4"/>
  <c r="Z103" i="4"/>
  <c r="Z79" i="4"/>
  <c r="C79" i="4" s="1"/>
  <c r="Z55" i="4"/>
  <c r="Z31" i="4"/>
  <c r="C31" i="4" s="1"/>
  <c r="Z7" i="4"/>
  <c r="C7" i="4" s="1"/>
  <c r="AA162" i="4"/>
  <c r="D162" i="4" s="1"/>
  <c r="AA143" i="4"/>
  <c r="AA122" i="4"/>
  <c r="AA100" i="4"/>
  <c r="D100" i="4" s="1"/>
  <c r="AA82" i="4"/>
  <c r="AA60" i="4"/>
  <c r="AA39" i="4"/>
  <c r="AA23" i="4"/>
  <c r="D23" i="4" s="1"/>
  <c r="AA5" i="4"/>
  <c r="AB171" i="4"/>
  <c r="AB159" i="4"/>
  <c r="AB147" i="4"/>
  <c r="AB135" i="4"/>
  <c r="AB123" i="4"/>
  <c r="AB111" i="4"/>
  <c r="AB99" i="4"/>
  <c r="AB87" i="4"/>
  <c r="AB75" i="4"/>
  <c r="AB63" i="4"/>
  <c r="AB51" i="4"/>
  <c r="AB39" i="4"/>
  <c r="AB27" i="4"/>
  <c r="AB15" i="4"/>
  <c r="I21" i="7" a="1"/>
  <c r="I21" i="7" s="1"/>
  <c r="I4" i="7" s="1"/>
  <c r="D21" i="7" a="1"/>
  <c r="D21" i="7" s="1"/>
  <c r="D4" i="7" s="1"/>
  <c r="J21" i="7" a="1"/>
  <c r="J21" i="7" s="1"/>
  <c r="J4" i="7" s="1"/>
  <c r="O21" i="7" a="1"/>
  <c r="O21" i="7" s="1"/>
  <c r="O4" i="7" s="1"/>
  <c r="E21" i="7" a="1"/>
  <c r="E21" i="7" s="1"/>
  <c r="E4" i="7" s="1"/>
  <c r="K21" i="7" a="1"/>
  <c r="K21" i="7" s="1"/>
  <c r="K4" i="7" s="1"/>
  <c r="N21" i="7" a="1"/>
  <c r="N21" i="7" s="1"/>
  <c r="N4" i="7" s="1"/>
  <c r="F21" i="7" a="1"/>
  <c r="F21" i="7" s="1"/>
  <c r="F4" i="7" s="1"/>
  <c r="L21" i="7" a="1"/>
  <c r="L21" i="7" s="1"/>
  <c r="L4" i="7" s="1"/>
  <c r="M21" i="7" a="1"/>
  <c r="M21" i="7" s="1"/>
  <c r="M4" i="7" s="1"/>
  <c r="H21" i="7" a="1"/>
  <c r="H21" i="7" s="1"/>
  <c r="H4" i="7" s="1"/>
  <c r="G21" i="7" a="1"/>
  <c r="G21" i="7" s="1"/>
  <c r="G4" i="7" s="1"/>
  <c r="X2" i="3"/>
  <c r="AC179" i="3"/>
  <c r="FV5" i="13" s="1"/>
  <c r="AC174" i="3"/>
  <c r="FQ5" i="13" s="1"/>
  <c r="AC169" i="3"/>
  <c r="FL5" i="13" s="1"/>
  <c r="AC121" i="3"/>
  <c r="DP5" i="13" s="1"/>
  <c r="AC176" i="3"/>
  <c r="FS5" i="13" s="1"/>
  <c r="AC164" i="3"/>
  <c r="FG5" i="13" s="1"/>
  <c r="AC152" i="3"/>
  <c r="EU5" i="13" s="1"/>
  <c r="AC140" i="3"/>
  <c r="EI5" i="13" s="1"/>
  <c r="AC128" i="3"/>
  <c r="DW5" i="13" s="1"/>
  <c r="AC116" i="3"/>
  <c r="DK5" i="13" s="1"/>
  <c r="AC104" i="3"/>
  <c r="CY5" i="13" s="1"/>
  <c r="AC92" i="3"/>
  <c r="CM5" i="13" s="1"/>
  <c r="AC80" i="3"/>
  <c r="CA5" i="13" s="1"/>
  <c r="AC68" i="3"/>
  <c r="BO5" i="13" s="1"/>
  <c r="AC56" i="3"/>
  <c r="BC5" i="13" s="1"/>
  <c r="AC44" i="3"/>
  <c r="AQ5" i="13" s="1"/>
  <c r="AC32" i="3"/>
  <c r="AE5" i="13" s="1"/>
  <c r="AC20" i="3"/>
  <c r="S5" i="13" s="1"/>
  <c r="AC8" i="3"/>
  <c r="G5" i="13" s="1"/>
  <c r="AC171" i="3"/>
  <c r="FN5" i="13" s="1"/>
  <c r="AC159" i="3"/>
  <c r="FB5" i="13" s="1"/>
  <c r="AC147" i="3"/>
  <c r="EP5" i="13" s="1"/>
  <c r="AC135" i="3"/>
  <c r="ED5" i="13" s="1"/>
  <c r="AC123" i="3"/>
  <c r="DR5" i="13" s="1"/>
  <c r="AC111" i="3"/>
  <c r="DF5" i="13" s="1"/>
  <c r="AC99" i="3"/>
  <c r="CT5" i="13" s="1"/>
  <c r="AC87" i="3"/>
  <c r="CH5" i="13" s="1"/>
  <c r="AC75" i="3"/>
  <c r="BV5" i="13" s="1"/>
  <c r="AC63" i="3"/>
  <c r="BJ5" i="13" s="1"/>
  <c r="AC51" i="3"/>
  <c r="AX5" i="13" s="1"/>
  <c r="AC39" i="3"/>
  <c r="AL5" i="13" s="1"/>
  <c r="AC27" i="3"/>
  <c r="Z5" i="13" s="1"/>
  <c r="AC15" i="3"/>
  <c r="N5" i="13" s="1"/>
  <c r="AC3" i="3"/>
  <c r="AC178" i="3"/>
  <c r="FU5" i="13" s="1"/>
  <c r="AC166" i="3"/>
  <c r="FI5" i="13" s="1"/>
  <c r="AC154" i="3"/>
  <c r="EW5" i="13" s="1"/>
  <c r="AC142" i="3"/>
  <c r="EK5" i="13" s="1"/>
  <c r="AC130" i="3"/>
  <c r="DY5" i="13" s="1"/>
  <c r="AC118" i="3"/>
  <c r="DM5" i="13" s="1"/>
  <c r="AC106" i="3"/>
  <c r="DA5" i="13" s="1"/>
  <c r="AC94" i="3"/>
  <c r="CO5" i="13" s="1"/>
  <c r="AC82" i="3"/>
  <c r="CC5" i="13" s="1"/>
  <c r="AC70" i="3"/>
  <c r="BQ5" i="13" s="1"/>
  <c r="AC58" i="3"/>
  <c r="BE5" i="13" s="1"/>
  <c r="AC46" i="3"/>
  <c r="AS5" i="13" s="1"/>
  <c r="AC34" i="3"/>
  <c r="AG5" i="13" s="1"/>
  <c r="AC22" i="3"/>
  <c r="U5" i="13" s="1"/>
  <c r="AC10" i="3"/>
  <c r="I5" i="13" s="1"/>
  <c r="AC173" i="3"/>
  <c r="FP5" i="13" s="1"/>
  <c r="AC161" i="3"/>
  <c r="FD5" i="13" s="1"/>
  <c r="AC149" i="3"/>
  <c r="ER5" i="13" s="1"/>
  <c r="AC137" i="3"/>
  <c r="EF5" i="13" s="1"/>
  <c r="AC125" i="3"/>
  <c r="DT5" i="13" s="1"/>
  <c r="AC113" i="3"/>
  <c r="DH5" i="13" s="1"/>
  <c r="AC101" i="3"/>
  <c r="CV5" i="13" s="1"/>
  <c r="AC89" i="3"/>
  <c r="CJ5" i="13" s="1"/>
  <c r="AC77" i="3"/>
  <c r="BX5" i="13" s="1"/>
  <c r="AC65" i="3"/>
  <c r="BL5" i="13" s="1"/>
  <c r="AC53" i="3"/>
  <c r="AZ5" i="13" s="1"/>
  <c r="AC41" i="3"/>
  <c r="AN5" i="13" s="1"/>
  <c r="AC29" i="3"/>
  <c r="AB5" i="13" s="1"/>
  <c r="AC17" i="3"/>
  <c r="P5" i="13" s="1"/>
  <c r="AC5" i="3"/>
  <c r="D5" i="13" s="1"/>
  <c r="AC168" i="3"/>
  <c r="FK5" i="13" s="1"/>
  <c r="AC156" i="3"/>
  <c r="EY5" i="13" s="1"/>
  <c r="AC144" i="3"/>
  <c r="EM5" i="13" s="1"/>
  <c r="AC132" i="3"/>
  <c r="EA5" i="13" s="1"/>
  <c r="AC120" i="3"/>
  <c r="DO5" i="13" s="1"/>
  <c r="AC108" i="3"/>
  <c r="DC5" i="13" s="1"/>
  <c r="AC96" i="3"/>
  <c r="CQ5" i="13" s="1"/>
  <c r="AC84" i="3"/>
  <c r="CE5" i="13" s="1"/>
  <c r="AC72" i="3"/>
  <c r="BS5" i="13" s="1"/>
  <c r="AC60" i="3"/>
  <c r="BG5" i="13" s="1"/>
  <c r="AC48" i="3"/>
  <c r="AU5" i="13" s="1"/>
  <c r="AC36" i="3"/>
  <c r="AI5" i="13" s="1"/>
  <c r="AC24" i="3"/>
  <c r="W5" i="13" s="1"/>
  <c r="AC12" i="3"/>
  <c r="K5" i="13" s="1"/>
  <c r="AC175" i="3"/>
  <c r="FR5" i="13" s="1"/>
  <c r="AC163" i="3"/>
  <c r="FF5" i="13" s="1"/>
  <c r="AC151" i="3"/>
  <c r="ET5" i="13" s="1"/>
  <c r="AC139" i="3"/>
  <c r="EH5" i="13" s="1"/>
  <c r="AC127" i="3"/>
  <c r="DV5" i="13" s="1"/>
  <c r="AC115" i="3"/>
  <c r="DJ5" i="13" s="1"/>
  <c r="AC103" i="3"/>
  <c r="CX5" i="13" s="1"/>
  <c r="AC91" i="3"/>
  <c r="CL5" i="13" s="1"/>
  <c r="AC79" i="3"/>
  <c r="BZ5" i="13" s="1"/>
  <c r="AC67" i="3"/>
  <c r="BN5" i="13" s="1"/>
  <c r="AC55" i="3"/>
  <c r="BB5" i="13" s="1"/>
  <c r="AC43" i="3"/>
  <c r="AP5" i="13" s="1"/>
  <c r="AC31" i="3"/>
  <c r="AD5" i="13" s="1"/>
  <c r="AC19" i="3"/>
  <c r="R5" i="13" s="1"/>
  <c r="AC7" i="3"/>
  <c r="F5" i="13" s="1"/>
  <c r="AC162" i="3"/>
  <c r="FE5" i="13" s="1"/>
  <c r="AC138" i="3"/>
  <c r="EG5" i="13" s="1"/>
  <c r="AC126" i="3"/>
  <c r="DU5" i="13" s="1"/>
  <c r="AC114" i="3"/>
  <c r="DI5" i="13" s="1"/>
  <c r="AC102" i="3"/>
  <c r="CW5" i="13" s="1"/>
  <c r="AC90" i="3"/>
  <c r="CK5" i="13" s="1"/>
  <c r="AC78" i="3"/>
  <c r="BY5" i="13" s="1"/>
  <c r="AC170" i="3"/>
  <c r="FM5" i="13" s="1"/>
  <c r="AC158" i="3"/>
  <c r="FA5" i="13" s="1"/>
  <c r="AC146" i="3"/>
  <c r="EO5" i="13" s="1"/>
  <c r="AC134" i="3"/>
  <c r="EC5" i="13" s="1"/>
  <c r="AC122" i="3"/>
  <c r="DQ5" i="13" s="1"/>
  <c r="AC110" i="3"/>
  <c r="DE5" i="13" s="1"/>
  <c r="AC98" i="3"/>
  <c r="CS5" i="13" s="1"/>
  <c r="AC86" i="3"/>
  <c r="CG5" i="13" s="1"/>
  <c r="AC74" i="3"/>
  <c r="BU5" i="13" s="1"/>
  <c r="AC62" i="3"/>
  <c r="BI5" i="13" s="1"/>
  <c r="AC50" i="3"/>
  <c r="AW5" i="13" s="1"/>
  <c r="AC38" i="3"/>
  <c r="AK5" i="13" s="1"/>
  <c r="AC26" i="3"/>
  <c r="Y5" i="13" s="1"/>
  <c r="AC14" i="3"/>
  <c r="M5" i="13" s="1"/>
  <c r="AC177" i="3"/>
  <c r="FT5" i="13" s="1"/>
  <c r="AC165" i="3"/>
  <c r="FH5" i="13" s="1"/>
  <c r="AC153" i="3"/>
  <c r="EV5" i="13" s="1"/>
  <c r="AC141" i="3"/>
  <c r="EJ5" i="13" s="1"/>
  <c r="AC129" i="3"/>
  <c r="DX5" i="13" s="1"/>
  <c r="AC117" i="3"/>
  <c r="DL5" i="13" s="1"/>
  <c r="AC105" i="3"/>
  <c r="CZ5" i="13" s="1"/>
  <c r="AC93" i="3"/>
  <c r="CN5" i="13" s="1"/>
  <c r="AC81" i="3"/>
  <c r="CB5" i="13" s="1"/>
  <c r="AC69" i="3"/>
  <c r="BP5" i="13" s="1"/>
  <c r="AC57" i="3"/>
  <c r="BD5" i="13" s="1"/>
  <c r="AC45" i="3"/>
  <c r="AR5" i="13" s="1"/>
  <c r="AC33" i="3"/>
  <c r="AF5" i="13" s="1"/>
  <c r="AC21" i="3"/>
  <c r="T5" i="13" s="1"/>
  <c r="AC9" i="3"/>
  <c r="H5" i="13" s="1"/>
  <c r="AC155" i="3"/>
  <c r="EX5" i="13" s="1"/>
  <c r="AC119" i="3"/>
  <c r="DN5" i="13" s="1"/>
  <c r="AC107" i="3"/>
  <c r="DB5" i="13" s="1"/>
  <c r="AC83" i="3"/>
  <c r="CD5" i="13" s="1"/>
  <c r="AC35" i="3"/>
  <c r="AH5" i="13" s="1"/>
  <c r="AC66" i="3"/>
  <c r="BM5" i="13" s="1"/>
  <c r="AC18" i="3"/>
  <c r="Q5" i="13" s="1"/>
  <c r="AC6" i="3"/>
  <c r="E5" i="13" s="1"/>
  <c r="AC133" i="3"/>
  <c r="EB5" i="13" s="1"/>
  <c r="AC73" i="3"/>
  <c r="BT5" i="13" s="1"/>
  <c r="AC13" i="3"/>
  <c r="L5" i="13" s="1"/>
  <c r="AC172" i="3"/>
  <c r="FO5" i="13" s="1"/>
  <c r="AC160" i="3"/>
  <c r="FC5" i="13" s="1"/>
  <c r="AC148" i="3"/>
  <c r="EQ5" i="13" s="1"/>
  <c r="AC136" i="3"/>
  <c r="EE5" i="13" s="1"/>
  <c r="AC124" i="3"/>
  <c r="DS5" i="13" s="1"/>
  <c r="AC112" i="3"/>
  <c r="DG5" i="13" s="1"/>
  <c r="AC100" i="3"/>
  <c r="CU5" i="13" s="1"/>
  <c r="AC88" i="3"/>
  <c r="CI5" i="13" s="1"/>
  <c r="AC76" i="3"/>
  <c r="BW5" i="13" s="1"/>
  <c r="AC64" i="3"/>
  <c r="BK5" i="13" s="1"/>
  <c r="AC52" i="3"/>
  <c r="AY5" i="13" s="1"/>
  <c r="AC40" i="3"/>
  <c r="AM5" i="13" s="1"/>
  <c r="AC28" i="3"/>
  <c r="AA5" i="13" s="1"/>
  <c r="AC16" i="3"/>
  <c r="O5" i="13" s="1"/>
  <c r="AC4" i="3"/>
  <c r="C5" i="13" s="1"/>
  <c r="AC167" i="3"/>
  <c r="FJ5" i="13" s="1"/>
  <c r="AC143" i="3"/>
  <c r="EL5" i="13" s="1"/>
  <c r="AC131" i="3"/>
  <c r="DZ5" i="13" s="1"/>
  <c r="AC95" i="3"/>
  <c r="CP5" i="13" s="1"/>
  <c r="AC71" i="3"/>
  <c r="BR5" i="13" s="1"/>
  <c r="AC59" i="3"/>
  <c r="BF5" i="13" s="1"/>
  <c r="AC47" i="3"/>
  <c r="AT5" i="13" s="1"/>
  <c r="AC23" i="3"/>
  <c r="V5" i="13" s="1"/>
  <c r="AC11" i="3"/>
  <c r="J5" i="13" s="1"/>
  <c r="AC150" i="3"/>
  <c r="ES5" i="13" s="1"/>
  <c r="AC54" i="3"/>
  <c r="BA5" i="13" s="1"/>
  <c r="AC42" i="3"/>
  <c r="AO5" i="13" s="1"/>
  <c r="AC30" i="3"/>
  <c r="AC5" i="13" s="1"/>
  <c r="AC157" i="3"/>
  <c r="EZ5" i="13" s="1"/>
  <c r="AC145" i="3"/>
  <c r="EN5" i="13" s="1"/>
  <c r="AC109" i="3"/>
  <c r="DD5" i="13" s="1"/>
  <c r="AC97" i="3"/>
  <c r="CR5" i="13" s="1"/>
  <c r="AC85" i="3"/>
  <c r="CF5" i="13" s="1"/>
  <c r="AC61" i="3"/>
  <c r="BH5" i="13" s="1"/>
  <c r="AC49" i="3"/>
  <c r="AV5" i="13" s="1"/>
  <c r="AC37" i="3"/>
  <c r="AJ5" i="13" s="1"/>
  <c r="AC25" i="3"/>
  <c r="X5" i="13" s="1"/>
  <c r="AW27" i="9"/>
  <c r="AP27" i="9"/>
  <c r="AR27" i="9"/>
  <c r="AV27" i="9"/>
  <c r="AO27" i="9"/>
  <c r="AQ27" i="9"/>
  <c r="AU27" i="9"/>
  <c r="AN27" i="9"/>
  <c r="AT27" i="9"/>
  <c r="AS27" i="9"/>
  <c r="AX27" i="9"/>
  <c r="A24" i="4" l="1"/>
  <c r="D22" i="4"/>
  <c r="D42" i="4"/>
  <c r="D154" i="4"/>
  <c r="A123" i="4"/>
  <c r="D94" i="4"/>
  <c r="D17" i="4"/>
  <c r="D37" i="4"/>
  <c r="D65" i="4"/>
  <c r="D7" i="4"/>
  <c r="D151" i="4"/>
  <c r="D92" i="4"/>
  <c r="D45" i="4"/>
  <c r="D5" i="4"/>
  <c r="D6" i="4"/>
  <c r="D59" i="4"/>
  <c r="D63" i="4"/>
  <c r="D46" i="4"/>
  <c r="D172" i="4"/>
  <c r="D112" i="4"/>
  <c r="B115" i="4"/>
  <c r="D16" i="4"/>
  <c r="D35" i="4"/>
  <c r="A99" i="4"/>
  <c r="A175" i="4"/>
  <c r="A73" i="4"/>
  <c r="D109" i="4"/>
  <c r="D137" i="4"/>
  <c r="D79" i="4"/>
  <c r="D20" i="4"/>
  <c r="D164" i="4"/>
  <c r="D117" i="4"/>
  <c r="A72" i="4"/>
  <c r="A82" i="4"/>
  <c r="A7" i="4"/>
  <c r="A18" i="4"/>
  <c r="A105" i="4"/>
  <c r="A117" i="4"/>
  <c r="A25" i="4"/>
  <c r="A34" i="4"/>
  <c r="C127" i="4"/>
  <c r="C129" i="4"/>
  <c r="A135" i="4"/>
  <c r="A57" i="4"/>
  <c r="A26" i="4"/>
  <c r="A149" i="4"/>
  <c r="C54" i="4"/>
  <c r="A87" i="4"/>
  <c r="D10" i="4"/>
  <c r="D64" i="4"/>
  <c r="D170" i="4"/>
  <c r="D171" i="4"/>
  <c r="D111" i="4"/>
  <c r="D51" i="4"/>
  <c r="A144" i="4"/>
  <c r="D157" i="4"/>
  <c r="A110" i="4"/>
  <c r="A93" i="4"/>
  <c r="A62" i="4"/>
  <c r="D41" i="4"/>
  <c r="A151" i="4"/>
  <c r="D127" i="4"/>
  <c r="A67" i="4"/>
  <c r="D68" i="4"/>
  <c r="D21" i="4"/>
  <c r="D165" i="4"/>
  <c r="D25" i="4"/>
  <c r="D132" i="4"/>
  <c r="D72" i="4"/>
  <c r="D39" i="4"/>
  <c r="D38" i="4"/>
  <c r="D40" i="4"/>
  <c r="D142" i="4"/>
  <c r="D106" i="4"/>
  <c r="D27" i="4"/>
  <c r="D28" i="4"/>
  <c r="D168" i="4"/>
  <c r="D155" i="4"/>
  <c r="D52" i="4"/>
  <c r="D75" i="4"/>
  <c r="D36" i="4"/>
  <c r="D73" i="4"/>
  <c r="D101" i="4"/>
  <c r="D43" i="4"/>
  <c r="D60" i="4"/>
  <c r="D78" i="4"/>
  <c r="D62" i="4"/>
  <c r="D124" i="4"/>
  <c r="D47" i="4"/>
  <c r="D48" i="4"/>
  <c r="D174" i="4"/>
  <c r="D74" i="4"/>
  <c r="D26" i="4"/>
  <c r="D96" i="4"/>
  <c r="D11" i="4"/>
  <c r="D58" i="4"/>
  <c r="A42" i="4"/>
  <c r="D85" i="4"/>
  <c r="A12" i="4"/>
  <c r="A171" i="4"/>
  <c r="A79" i="4"/>
  <c r="D113" i="4"/>
  <c r="A49" i="4"/>
  <c r="D55" i="4"/>
  <c r="A177" i="4"/>
  <c r="D140" i="4"/>
  <c r="A85" i="4"/>
  <c r="D93" i="4"/>
  <c r="A22" i="4"/>
  <c r="A133" i="4"/>
  <c r="A16" i="4"/>
  <c r="A160" i="4"/>
  <c r="A56" i="4"/>
  <c r="A166" i="4"/>
  <c r="A143" i="4"/>
  <c r="D82" i="4"/>
  <c r="D120" i="4"/>
  <c r="D83" i="4"/>
  <c r="D146" i="4"/>
  <c r="D66" i="4"/>
  <c r="D70" i="4"/>
  <c r="D14" i="4"/>
  <c r="D95" i="4"/>
  <c r="D122" i="4"/>
  <c r="D123" i="4"/>
  <c r="D108" i="4"/>
  <c r="D110" i="4"/>
  <c r="D50" i="4"/>
  <c r="D107" i="4"/>
  <c r="D135" i="4"/>
  <c r="D158" i="4"/>
  <c r="D119" i="4"/>
  <c r="D121" i="4"/>
  <c r="D149" i="4"/>
  <c r="D143" i="4"/>
  <c r="D144" i="4"/>
  <c r="D130" i="4"/>
  <c r="D131" i="4"/>
  <c r="D71" i="4"/>
  <c r="D15" i="4"/>
  <c r="D156" i="4"/>
  <c r="D179" i="4"/>
  <c r="D138" i="4"/>
  <c r="D133" i="4"/>
  <c r="D161" i="4"/>
  <c r="D103" i="4"/>
  <c r="D44" i="4"/>
  <c r="B105" i="4"/>
  <c r="B34" i="4"/>
  <c r="B154" i="4"/>
  <c r="B123" i="4"/>
  <c r="B95" i="4"/>
  <c r="B83" i="4"/>
  <c r="B58" i="4"/>
  <c r="B160" i="4"/>
  <c r="B65" i="4"/>
  <c r="B78" i="4"/>
  <c r="B10" i="4"/>
  <c r="B53" i="4"/>
  <c r="B168" i="4"/>
  <c r="B4" i="4"/>
  <c r="B59" i="4"/>
  <c r="B66" i="4"/>
  <c r="B42" i="4"/>
  <c r="B19" i="4"/>
  <c r="B8" i="4"/>
  <c r="B174" i="4"/>
  <c r="B143" i="4"/>
  <c r="B47" i="4"/>
  <c r="B148" i="4"/>
  <c r="B76" i="4"/>
  <c r="B27" i="4"/>
  <c r="B22" i="4"/>
  <c r="B24" i="4"/>
  <c r="B153" i="4"/>
  <c r="B163" i="4"/>
  <c r="B16" i="4"/>
  <c r="B91" i="4"/>
  <c r="B100" i="4"/>
  <c r="B136" i="4"/>
  <c r="B106" i="4"/>
  <c r="B81" i="4"/>
  <c r="B55" i="4"/>
  <c r="B30" i="4"/>
  <c r="B7" i="4"/>
  <c r="B172" i="4"/>
  <c r="A63" i="4"/>
  <c r="A33" i="4"/>
  <c r="A156" i="4"/>
  <c r="A69" i="4"/>
  <c r="B147" i="4"/>
  <c r="A163" i="4"/>
  <c r="D169" i="4"/>
  <c r="D53" i="4"/>
  <c r="D139" i="4"/>
  <c r="D3" i="4"/>
  <c r="B29" i="4"/>
  <c r="B6" i="4"/>
  <c r="B171" i="4"/>
  <c r="D49" i="4"/>
  <c r="A165" i="4"/>
  <c r="A147" i="4"/>
  <c r="D77" i="4"/>
  <c r="D19" i="4"/>
  <c r="B52" i="4"/>
  <c r="D126" i="4"/>
  <c r="D118" i="4"/>
  <c r="B131" i="4"/>
  <c r="D86" i="4"/>
  <c r="D76" i="4"/>
  <c r="B12" i="4"/>
  <c r="B79" i="4"/>
  <c r="A89" i="4"/>
  <c r="B54" i="4"/>
  <c r="A58" i="4"/>
  <c r="D97" i="4"/>
  <c r="B31" i="4"/>
  <c r="D125" i="4"/>
  <c r="D67" i="4"/>
  <c r="D141" i="4"/>
  <c r="D115" i="4"/>
  <c r="D56" i="4"/>
  <c r="D9" i="4"/>
  <c r="D153" i="4"/>
  <c r="D163" i="4"/>
  <c r="D104" i="4"/>
  <c r="B158" i="4"/>
  <c r="B127" i="4"/>
  <c r="D128" i="4"/>
  <c r="D81" i="4"/>
  <c r="B176" i="4"/>
  <c r="D91" i="4"/>
  <c r="D32" i="4"/>
  <c r="D176" i="4"/>
  <c r="D129" i="4"/>
  <c r="B141" i="4"/>
  <c r="B126" i="4"/>
  <c r="B97" i="4"/>
  <c r="C126" i="4"/>
  <c r="C61" i="4"/>
  <c r="B46" i="4"/>
  <c r="B179" i="4"/>
  <c r="B87" i="4"/>
  <c r="A161" i="4"/>
  <c r="B138" i="4"/>
  <c r="A162" i="4"/>
  <c r="B107" i="4"/>
  <c r="A126" i="4"/>
  <c r="B82" i="4"/>
  <c r="A91" i="4"/>
  <c r="B70" i="4"/>
  <c r="A77" i="4"/>
  <c r="B45" i="4"/>
  <c r="A46" i="4"/>
  <c r="B144" i="4"/>
  <c r="A173" i="4"/>
  <c r="B114" i="4"/>
  <c r="A134" i="4"/>
  <c r="B49" i="4"/>
  <c r="A51" i="4"/>
  <c r="B150" i="4"/>
  <c r="B90" i="4"/>
  <c r="A103" i="4"/>
  <c r="B109" i="4"/>
  <c r="A76" i="4"/>
  <c r="B149" i="4"/>
  <c r="A116" i="4"/>
  <c r="B92" i="4"/>
  <c r="A59" i="4"/>
  <c r="C29" i="4"/>
  <c r="B5" i="4"/>
  <c r="B170" i="4"/>
  <c r="C15" i="4"/>
  <c r="C159" i="4"/>
  <c r="B139" i="4"/>
  <c r="C55" i="4"/>
  <c r="C57" i="4"/>
  <c r="C133" i="4"/>
  <c r="C41" i="4"/>
  <c r="C42" i="4"/>
  <c r="B48" i="4"/>
  <c r="C73" i="4"/>
  <c r="C98" i="4"/>
  <c r="C53" i="4"/>
  <c r="B17" i="4"/>
  <c r="A9" i="4"/>
  <c r="C27" i="4"/>
  <c r="C171" i="4"/>
  <c r="B155" i="4"/>
  <c r="C4" i="4"/>
  <c r="C148" i="4"/>
  <c r="B124" i="4"/>
  <c r="A146" i="4"/>
  <c r="B110" i="4"/>
  <c r="A129" i="4"/>
  <c r="B84" i="4"/>
  <c r="A94" i="4"/>
  <c r="A15" i="4"/>
  <c r="C103" i="4"/>
  <c r="C105" i="4"/>
  <c r="B28" i="4"/>
  <c r="C89" i="4"/>
  <c r="C90" i="4"/>
  <c r="C19" i="4"/>
  <c r="B41" i="4"/>
  <c r="A41" i="4"/>
  <c r="B18" i="4"/>
  <c r="A10" i="4"/>
  <c r="B156" i="4"/>
  <c r="B142" i="4"/>
  <c r="A168" i="4"/>
  <c r="B111" i="4"/>
  <c r="A130" i="4"/>
  <c r="B44" i="4"/>
  <c r="B21" i="4"/>
  <c r="B112" i="4"/>
  <c r="B86" i="4"/>
  <c r="B25" i="4"/>
  <c r="B118" i="4"/>
  <c r="B64" i="4"/>
  <c r="B125" i="4"/>
  <c r="B68" i="4"/>
  <c r="C78" i="4"/>
  <c r="C37" i="4"/>
  <c r="A141" i="4"/>
  <c r="A55" i="4"/>
  <c r="B122" i="4"/>
  <c r="A142" i="4"/>
  <c r="B94" i="4"/>
  <c r="A108" i="4"/>
  <c r="B69" i="4"/>
  <c r="A75" i="4"/>
  <c r="B57" i="4"/>
  <c r="A61" i="4"/>
  <c r="B33" i="4"/>
  <c r="A30" i="4"/>
  <c r="B129" i="4"/>
  <c r="A150" i="4"/>
  <c r="B99" i="4"/>
  <c r="C136" i="4"/>
  <c r="B108" i="4"/>
  <c r="A127" i="4"/>
  <c r="B96" i="4"/>
  <c r="A111" i="4"/>
  <c r="B71" i="4"/>
  <c r="A78" i="4"/>
  <c r="B177" i="4"/>
  <c r="C20" i="4"/>
  <c r="C164" i="4"/>
  <c r="B146" i="4"/>
  <c r="A174" i="4"/>
  <c r="C106" i="4"/>
  <c r="B75" i="4"/>
  <c r="A84" i="4"/>
  <c r="D80" i="4"/>
  <c r="C47" i="4"/>
  <c r="B14" i="4"/>
  <c r="A5" i="4"/>
  <c r="D33" i="4"/>
  <c r="D177" i="4"/>
  <c r="C144" i="4"/>
  <c r="B119" i="4"/>
  <c r="A139" i="4"/>
  <c r="B133" i="4"/>
  <c r="A100" i="4"/>
  <c r="B173" i="4"/>
  <c r="A140" i="4"/>
  <c r="B116" i="4"/>
  <c r="A83" i="4"/>
  <c r="A113" i="4"/>
  <c r="A31" i="4"/>
  <c r="B11" i="4"/>
  <c r="B178" i="4"/>
  <c r="D57" i="4"/>
  <c r="A27" i="4"/>
  <c r="B20" i="4"/>
  <c r="A13" i="4"/>
  <c r="B159" i="4"/>
  <c r="B85" i="4"/>
  <c r="A96" i="4"/>
  <c r="B60" i="4"/>
  <c r="A65" i="4"/>
  <c r="B165" i="4"/>
  <c r="D8" i="4"/>
  <c r="D152" i="4"/>
  <c r="B89" i="4"/>
  <c r="A102" i="4"/>
  <c r="D105" i="4"/>
  <c r="A115" i="4"/>
  <c r="B37" i="4"/>
  <c r="A36" i="4"/>
  <c r="C117" i="4"/>
  <c r="C26" i="4"/>
  <c r="C163" i="4"/>
  <c r="C135" i="4"/>
  <c r="C112" i="4"/>
  <c r="C140" i="4"/>
  <c r="C82" i="4"/>
  <c r="C23" i="4"/>
  <c r="C167" i="4"/>
  <c r="C120" i="4"/>
  <c r="C151" i="4"/>
  <c r="C141" i="4"/>
  <c r="C25" i="4"/>
  <c r="C50" i="4"/>
  <c r="C5" i="4"/>
  <c r="C170" i="4"/>
  <c r="C3" i="4"/>
  <c r="C147" i="4"/>
  <c r="C124" i="4"/>
  <c r="C66" i="4"/>
  <c r="C97" i="4"/>
  <c r="C122" i="4"/>
  <c r="C77" i="4"/>
  <c r="C39" i="4"/>
  <c r="C16" i="4"/>
  <c r="C160" i="4"/>
  <c r="C44" i="4"/>
  <c r="C121" i="4"/>
  <c r="C146" i="4"/>
  <c r="C101" i="4"/>
  <c r="C51" i="4"/>
  <c r="C28" i="4"/>
  <c r="C172" i="4"/>
  <c r="C161" i="4"/>
  <c r="C113" i="4"/>
  <c r="C114" i="4"/>
  <c r="C43" i="4"/>
  <c r="C145" i="4"/>
  <c r="C125" i="4"/>
  <c r="C63" i="4"/>
  <c r="C40" i="4"/>
  <c r="C173" i="4"/>
  <c r="C150" i="4"/>
  <c r="C165" i="4"/>
  <c r="C169" i="4"/>
  <c r="C91" i="4"/>
  <c r="C21" i="4"/>
  <c r="C87" i="4"/>
  <c r="C64" i="4"/>
  <c r="C174" i="4"/>
  <c r="C92" i="4"/>
  <c r="C34" i="4"/>
  <c r="C178" i="4"/>
  <c r="C119" i="4"/>
  <c r="C115" i="4"/>
  <c r="C45" i="4"/>
  <c r="C14" i="4"/>
  <c r="C99" i="4"/>
  <c r="C76" i="4"/>
  <c r="C104" i="4"/>
  <c r="C46" i="4"/>
  <c r="C131" i="4"/>
  <c r="C84" i="4"/>
  <c r="A80" i="4"/>
  <c r="A23" i="4"/>
  <c r="A167" i="4"/>
  <c r="C139" i="4"/>
  <c r="C69" i="4"/>
  <c r="C86" i="4"/>
  <c r="C38" i="4"/>
  <c r="C111" i="4"/>
  <c r="C88" i="4"/>
  <c r="C116" i="4"/>
  <c r="C58" i="4"/>
  <c r="C143" i="4"/>
  <c r="C96" i="4"/>
  <c r="C175" i="4"/>
  <c r="C93" i="4"/>
  <c r="C62" i="4"/>
  <c r="C134" i="4"/>
  <c r="C110" i="4"/>
  <c r="C123" i="4"/>
  <c r="C100" i="4"/>
  <c r="C128" i="4"/>
  <c r="C70" i="4"/>
  <c r="C11" i="4"/>
  <c r="C155" i="4"/>
  <c r="C32" i="4"/>
  <c r="C176" i="4"/>
  <c r="B162" i="4"/>
  <c r="C118" i="4"/>
  <c r="B88" i="4"/>
  <c r="A101" i="4"/>
  <c r="C59" i="4"/>
  <c r="A21" i="4"/>
  <c r="A159" i="4"/>
  <c r="A112" i="4"/>
  <c r="A8" i="4"/>
  <c r="A152" i="4"/>
  <c r="A95" i="4"/>
  <c r="C130" i="4"/>
  <c r="B101" i="4"/>
  <c r="A118" i="4"/>
  <c r="C71" i="4"/>
  <c r="B38" i="4"/>
  <c r="A37" i="4"/>
  <c r="C24" i="4"/>
  <c r="C168" i="4"/>
  <c r="B151" i="4"/>
  <c r="A97" i="4"/>
  <c r="B157" i="4"/>
  <c r="A124" i="4"/>
  <c r="A20" i="4"/>
  <c r="A164" i="4"/>
  <c r="B140" i="4"/>
  <c r="A107" i="4"/>
  <c r="A48" i="4"/>
  <c r="C56" i="4"/>
  <c r="B23" i="4"/>
  <c r="A17" i="4"/>
  <c r="C142" i="4"/>
  <c r="B117" i="4"/>
  <c r="A137" i="4"/>
  <c r="C83" i="4"/>
  <c r="B50" i="4"/>
  <c r="A53" i="4"/>
  <c r="C36" i="4"/>
  <c r="B3" i="4"/>
  <c r="B167" i="4"/>
  <c r="A109" i="4"/>
  <c r="B169" i="4"/>
  <c r="A136" i="4"/>
  <c r="A32" i="4"/>
  <c r="A176" i="4"/>
  <c r="A119" i="4"/>
  <c r="C72" i="4"/>
  <c r="B39" i="4"/>
  <c r="A38" i="4"/>
  <c r="A145" i="4"/>
  <c r="A28" i="4"/>
  <c r="A172" i="4"/>
  <c r="A68" i="4"/>
  <c r="A178" i="4"/>
  <c r="A11" i="4"/>
  <c r="A155" i="4"/>
  <c r="A158" i="4"/>
  <c r="A86" i="4"/>
  <c r="A170" i="4"/>
  <c r="A64" i="4"/>
  <c r="A104" i="4"/>
  <c r="A47" i="4"/>
  <c r="C8" i="4"/>
  <c r="C152" i="4"/>
  <c r="B130" i="4"/>
  <c r="C94" i="4"/>
  <c r="B62" i="4"/>
  <c r="C35" i="4"/>
  <c r="C179" i="4"/>
  <c r="B166" i="4"/>
  <c r="C132" i="4"/>
  <c r="B103" i="4"/>
  <c r="A122" i="4"/>
  <c r="B121" i="4"/>
  <c r="A88" i="4"/>
  <c r="B161" i="4"/>
  <c r="A128" i="4"/>
  <c r="B104" i="4"/>
  <c r="A71" i="4"/>
  <c r="B26" i="4"/>
  <c r="C12" i="4"/>
  <c r="C156" i="4"/>
  <c r="B135" i="4"/>
  <c r="B145" i="4"/>
  <c r="B128" i="4"/>
  <c r="B152" i="4"/>
  <c r="FA9" i="13"/>
  <c r="C22" i="7" a="1"/>
  <c r="C22" i="7" s="1"/>
  <c r="C68" i="4"/>
  <c r="B35" i="4"/>
  <c r="C10" i="4"/>
  <c r="C154" i="4"/>
  <c r="B132" i="4"/>
  <c r="C95" i="4"/>
  <c r="B63" i="4"/>
  <c r="C48" i="4"/>
  <c r="B15" i="4"/>
  <c r="A6" i="4"/>
  <c r="A121" i="4"/>
  <c r="A4" i="4"/>
  <c r="A148" i="4"/>
  <c r="A44" i="4"/>
  <c r="A154" i="4"/>
  <c r="B164" i="4"/>
  <c r="A131" i="4"/>
  <c r="FA8" i="13"/>
  <c r="C23" i="7" a="1"/>
  <c r="C23" i="7" s="1"/>
  <c r="AN23" i="9" s="1"/>
  <c r="FA7" i="13"/>
  <c r="C24" i="7" a="1"/>
  <c r="C24" i="7" s="1"/>
  <c r="AN24" i="9" s="1"/>
  <c r="B134" i="4"/>
  <c r="C108" i="4"/>
  <c r="B77" i="4"/>
  <c r="B137" i="4"/>
  <c r="B80" i="4"/>
  <c r="FA6" i="13"/>
  <c r="C25" i="7" a="1"/>
  <c r="C25" i="7" s="1"/>
  <c r="AN25" i="9" s="1"/>
  <c r="AX21" i="9"/>
  <c r="B5" i="13"/>
  <c r="C21" i="7" s="1" a="1"/>
  <c r="C21" i="7" s="1"/>
  <c r="AO7" i="4"/>
  <c r="E16" i="4" s="1"/>
  <c r="AT21" i="9"/>
  <c r="AP21" i="9"/>
  <c r="AU21" i="9"/>
  <c r="AR21" i="9"/>
  <c r="AV21" i="9"/>
  <c r="AO21" i="9"/>
  <c r="AQ21" i="9"/>
  <c r="AW21" i="9"/>
  <c r="AS21" i="9"/>
  <c r="E177" i="4" l="1"/>
  <c r="E108" i="4"/>
  <c r="E53" i="4"/>
  <c r="E111" i="4"/>
  <c r="E22" i="4"/>
  <c r="E95" i="4"/>
  <c r="E75" i="4"/>
  <c r="E72" i="4"/>
  <c r="E141" i="4"/>
  <c r="E59" i="4"/>
  <c r="E74" i="4"/>
  <c r="E169" i="4"/>
  <c r="E163" i="4"/>
  <c r="E158" i="4"/>
  <c r="E93" i="4"/>
  <c r="E128" i="4"/>
  <c r="E100" i="4"/>
  <c r="P10" i="7"/>
  <c r="E136" i="4"/>
  <c r="E14" i="4"/>
  <c r="E57" i="4"/>
  <c r="E115" i="4"/>
  <c r="E114" i="4"/>
  <c r="E88" i="4"/>
  <c r="E132" i="4"/>
  <c r="E144" i="4"/>
  <c r="E131" i="4"/>
  <c r="E109" i="4"/>
  <c r="E47" i="4"/>
  <c r="E30" i="4"/>
  <c r="E106" i="4"/>
  <c r="E176" i="4"/>
  <c r="E25" i="4"/>
  <c r="E50" i="4"/>
  <c r="E46" i="4"/>
  <c r="E39" i="4"/>
  <c r="E154" i="4"/>
  <c r="E13" i="4"/>
  <c r="E71" i="4"/>
  <c r="E65" i="4"/>
  <c r="E167" i="4"/>
  <c r="E117" i="4"/>
  <c r="E18" i="4"/>
  <c r="E56" i="4"/>
  <c r="E127" i="4"/>
  <c r="E110" i="4"/>
  <c r="E150" i="4"/>
  <c r="E118" i="4"/>
  <c r="E32" i="4"/>
  <c r="E19" i="4"/>
  <c r="E140" i="4"/>
  <c r="E135" i="4"/>
  <c r="E120" i="4"/>
  <c r="E92" i="4"/>
  <c r="E73" i="4"/>
  <c r="E40" i="4"/>
  <c r="E66" i="4"/>
  <c r="E6" i="4"/>
  <c r="E54" i="4"/>
  <c r="E139" i="4"/>
  <c r="E143" i="4"/>
  <c r="E175" i="4"/>
  <c r="E81" i="4"/>
  <c r="E119" i="4"/>
  <c r="E91" i="4"/>
  <c r="E10" i="4"/>
  <c r="E84" i="4"/>
  <c r="E23" i="4"/>
  <c r="E130" i="4"/>
  <c r="E24" i="4"/>
  <c r="E153" i="4"/>
  <c r="E36" i="4"/>
  <c r="E172" i="4"/>
  <c r="E41" i="4"/>
  <c r="E58" i="4"/>
  <c r="E7" i="4"/>
  <c r="E116" i="4"/>
  <c r="E178" i="4"/>
  <c r="E98" i="4"/>
  <c r="E38" i="4"/>
  <c r="E45" i="4"/>
  <c r="E83" i="4"/>
  <c r="E152" i="4"/>
  <c r="E165" i="4"/>
  <c r="E82" i="4"/>
  <c r="E9" i="4"/>
  <c r="E146" i="4"/>
  <c r="E42" i="4"/>
  <c r="E28" i="4"/>
  <c r="E145" i="4"/>
  <c r="E86" i="4"/>
  <c r="E137" i="4"/>
  <c r="E80" i="4"/>
  <c r="E142" i="4"/>
  <c r="E21" i="4"/>
  <c r="AN22" i="9"/>
  <c r="P9" i="7"/>
  <c r="E44" i="4"/>
  <c r="E37" i="4"/>
  <c r="E179" i="4"/>
  <c r="E134" i="4"/>
  <c r="E156" i="4"/>
  <c r="E148" i="4"/>
  <c r="E43" i="4"/>
  <c r="E35" i="4"/>
  <c r="E171" i="4"/>
  <c r="E12" i="4"/>
  <c r="E4" i="4"/>
  <c r="E161" i="4"/>
  <c r="E97" i="4"/>
  <c r="E99" i="4"/>
  <c r="E125" i="4"/>
  <c r="E33" i="4"/>
  <c r="E55" i="4"/>
  <c r="E89" i="4"/>
  <c r="E94" i="4"/>
  <c r="E27" i="4"/>
  <c r="E122" i="4"/>
  <c r="E62" i="4"/>
  <c r="E34" i="4"/>
  <c r="E17" i="4"/>
  <c r="E101" i="4"/>
  <c r="E147" i="4"/>
  <c r="E79" i="4"/>
  <c r="E168" i="4"/>
  <c r="E157" i="4"/>
  <c r="E173" i="4"/>
  <c r="E69" i="4"/>
  <c r="E104" i="4"/>
  <c r="E103" i="4"/>
  <c r="E68" i="4"/>
  <c r="E49" i="4"/>
  <c r="E52" i="4"/>
  <c r="E129" i="4"/>
  <c r="E155" i="4"/>
  <c r="E124" i="4"/>
  <c r="E149" i="4"/>
  <c r="E107" i="4"/>
  <c r="E15" i="4"/>
  <c r="E87" i="4"/>
  <c r="E67" i="4"/>
  <c r="E64" i="4"/>
  <c r="E138" i="4"/>
  <c r="E51" i="4"/>
  <c r="E102" i="4"/>
  <c r="E151" i="4"/>
  <c r="E11" i="4"/>
  <c r="E31" i="4"/>
  <c r="E29" i="4"/>
  <c r="E121" i="4"/>
  <c r="E123" i="4"/>
  <c r="E5" i="4"/>
  <c r="E162" i="4"/>
  <c r="E85" i="4"/>
  <c r="E170" i="4"/>
  <c r="E113" i="4"/>
  <c r="E61" i="4"/>
  <c r="E63" i="4"/>
  <c r="E60" i="4"/>
  <c r="E90" i="4"/>
  <c r="E164" i="4"/>
  <c r="E159" i="4"/>
  <c r="E70" i="4"/>
  <c r="E8" i="4"/>
  <c r="E133" i="4"/>
  <c r="E26" i="4"/>
  <c r="E3" i="4"/>
  <c r="E77" i="4"/>
  <c r="E112" i="4"/>
  <c r="E166" i="4"/>
  <c r="E96" i="4"/>
  <c r="E160" i="4"/>
  <c r="E76" i="4"/>
  <c r="E174" i="4"/>
  <c r="E78" i="4"/>
  <c r="E126" i="4"/>
  <c r="E48" i="4"/>
  <c r="E20" i="4"/>
  <c r="E105" i="4"/>
  <c r="FA10" i="13"/>
  <c r="AN21" i="9"/>
  <c r="S2" i="9"/>
  <c r="Q2" i="9"/>
  <c r="P2" i="9"/>
  <c r="Z2" i="9"/>
  <c r="M2" i="9"/>
  <c r="L2" i="9"/>
  <c r="W2" i="9"/>
  <c r="V2" i="9"/>
  <c r="U2" i="9"/>
  <c r="R2" i="9"/>
  <c r="O2" i="9"/>
  <c r="N2" i="9"/>
  <c r="Y2" i="9"/>
  <c r="X2" i="9"/>
  <c r="K2" i="9"/>
  <c r="T2" i="9"/>
  <c r="J2" i="9"/>
  <c r="E3" i="9" l="1" a="1"/>
  <c r="AW3" i="9"/>
  <c r="AW16" i="9"/>
  <c r="AW15" i="9"/>
  <c r="AW14" i="9"/>
  <c r="AW13" i="9"/>
  <c r="AW12" i="9"/>
  <c r="AW18" i="9"/>
  <c r="AW19" i="9"/>
  <c r="AW17" i="9"/>
  <c r="AS3" i="9"/>
  <c r="AS13" i="9"/>
  <c r="AS15" i="9"/>
  <c r="AS12" i="9"/>
  <c r="AS19" i="9"/>
  <c r="AS18" i="9"/>
  <c r="AS17" i="9"/>
  <c r="AS16" i="9"/>
  <c r="AS14" i="9"/>
  <c r="AP3" i="9"/>
  <c r="AP18" i="9"/>
  <c r="AP17" i="9"/>
  <c r="AP16" i="9"/>
  <c r="AP15" i="9"/>
  <c r="AP14" i="9"/>
  <c r="AP13" i="9"/>
  <c r="AP12" i="9"/>
  <c r="AP19" i="9"/>
  <c r="AV3" i="9"/>
  <c r="AV13" i="9"/>
  <c r="AV17" i="9"/>
  <c r="AV19" i="9"/>
  <c r="AV15" i="9"/>
  <c r="AV12" i="9"/>
  <c r="AV14" i="9"/>
  <c r="AV16" i="9"/>
  <c r="AV18" i="9"/>
  <c r="AX3" i="9"/>
  <c r="AX19" i="9"/>
  <c r="AX18" i="9"/>
  <c r="AX17" i="9"/>
  <c r="AX16" i="9"/>
  <c r="AX15" i="9"/>
  <c r="AX14" i="9"/>
  <c r="AX13" i="9"/>
  <c r="AX12" i="9"/>
  <c r="AO3" i="9"/>
  <c r="AO16" i="9"/>
  <c r="AO15" i="9"/>
  <c r="AO14" i="9"/>
  <c r="AO13" i="9"/>
  <c r="AO12" i="9"/>
  <c r="AO18" i="9"/>
  <c r="AO19" i="9"/>
  <c r="AO17" i="9"/>
  <c r="AR3" i="9"/>
  <c r="AR16" i="9"/>
  <c r="AR14" i="9"/>
  <c r="AR13" i="9"/>
  <c r="AR12" i="9"/>
  <c r="AR19" i="9"/>
  <c r="AR18" i="9"/>
  <c r="AR17" i="9"/>
  <c r="AR15" i="9"/>
  <c r="AQ3" i="9"/>
  <c r="AQ16" i="9"/>
  <c r="AQ15" i="9"/>
  <c r="AQ14" i="9"/>
  <c r="AQ13" i="9"/>
  <c r="AQ12" i="9"/>
  <c r="AQ19" i="9"/>
  <c r="AQ17" i="9"/>
  <c r="AQ18" i="9"/>
  <c r="AT3" i="9"/>
  <c r="AT12" i="9"/>
  <c r="AT19" i="9"/>
  <c r="AT17" i="9"/>
  <c r="AT14" i="9"/>
  <c r="AT18" i="9"/>
  <c r="AT16" i="9"/>
  <c r="AT15" i="9"/>
  <c r="AT13" i="9"/>
  <c r="AU3" i="9"/>
  <c r="AU19" i="9"/>
  <c r="AU15" i="9"/>
  <c r="AU18" i="9"/>
  <c r="AU16" i="9"/>
  <c r="AU17" i="9"/>
  <c r="AU12" i="9"/>
  <c r="AU13" i="9"/>
  <c r="AU14" i="9"/>
  <c r="AS11" i="9"/>
  <c r="AS5" i="9"/>
  <c r="AS6" i="9"/>
  <c r="AS7" i="9"/>
  <c r="AS4" i="9"/>
  <c r="AS8" i="9"/>
  <c r="AW11" i="9"/>
  <c r="AW7" i="9"/>
  <c r="AW4" i="9"/>
  <c r="AW8" i="9"/>
  <c r="AW6" i="9"/>
  <c r="AW5" i="9"/>
  <c r="AU11" i="9"/>
  <c r="AU4" i="9"/>
  <c r="AU5" i="9"/>
  <c r="AU6" i="9"/>
  <c r="AU8" i="9"/>
  <c r="AU7" i="9"/>
  <c r="AX11" i="9"/>
  <c r="AX4" i="9"/>
  <c r="AX8" i="9"/>
  <c r="AX6" i="9"/>
  <c r="AX5" i="9"/>
  <c r="AX7" i="9"/>
  <c r="AP11" i="9"/>
  <c r="AP8" i="9"/>
  <c r="AP7" i="9"/>
  <c r="AP4" i="9"/>
  <c r="AP5" i="9"/>
  <c r="AP6" i="9"/>
  <c r="AV11" i="9"/>
  <c r="AV8" i="9"/>
  <c r="AV4" i="9"/>
  <c r="AV7" i="9"/>
  <c r="AV5" i="9"/>
  <c r="AV6" i="9"/>
  <c r="AO11" i="9"/>
  <c r="AO5" i="9"/>
  <c r="AO4" i="9"/>
  <c r="AO6" i="9"/>
  <c r="AO8" i="9"/>
  <c r="AO7" i="9"/>
  <c r="AR11" i="9"/>
  <c r="AR4" i="9"/>
  <c r="AR8" i="9"/>
  <c r="AR6" i="9"/>
  <c r="AR5" i="9"/>
  <c r="AR7" i="9"/>
  <c r="AQ11" i="9"/>
  <c r="AQ6" i="9"/>
  <c r="AQ4" i="9"/>
  <c r="AQ7" i="9"/>
  <c r="AQ5" i="9"/>
  <c r="AQ8" i="9"/>
  <c r="AT11" i="9"/>
  <c r="AT8" i="9"/>
  <c r="AT4" i="9"/>
  <c r="AT6" i="9"/>
  <c r="AT7" i="9"/>
  <c r="AT5" i="9"/>
  <c r="S205" i="4"/>
  <c r="S204" i="4"/>
  <c r="R205" i="4"/>
  <c r="R204" i="4"/>
  <c r="A158" i="9" l="1"/>
  <c r="A146" i="9"/>
  <c r="A134" i="9"/>
  <c r="A122" i="9"/>
  <c r="A110" i="9"/>
  <c r="A98" i="9"/>
  <c r="A86" i="9"/>
  <c r="A74" i="9"/>
  <c r="A62" i="9"/>
  <c r="A50" i="9"/>
  <c r="A38" i="9"/>
  <c r="A26" i="9"/>
  <c r="A14" i="9"/>
  <c r="B158" i="9"/>
  <c r="B146" i="9"/>
  <c r="B134" i="9"/>
  <c r="B122" i="9"/>
  <c r="B110" i="9"/>
  <c r="B98" i="9"/>
  <c r="B86" i="9"/>
  <c r="B74" i="9"/>
  <c r="B62" i="9"/>
  <c r="B50" i="9"/>
  <c r="B38" i="9"/>
  <c r="B26" i="9"/>
  <c r="B14" i="9"/>
  <c r="A112" i="9"/>
  <c r="A99" i="9"/>
  <c r="B135" i="9"/>
  <c r="B123" i="9"/>
  <c r="B51" i="9"/>
  <c r="A157" i="9"/>
  <c r="A145" i="9"/>
  <c r="A133" i="9"/>
  <c r="A121" i="9"/>
  <c r="A109" i="9"/>
  <c r="A97" i="9"/>
  <c r="A85" i="9"/>
  <c r="A73" i="9"/>
  <c r="A61" i="9"/>
  <c r="A49" i="9"/>
  <c r="A37" i="9"/>
  <c r="A25" i="9"/>
  <c r="A13" i="9"/>
  <c r="B157" i="9"/>
  <c r="B145" i="9"/>
  <c r="B133" i="9"/>
  <c r="B121" i="9"/>
  <c r="B109" i="9"/>
  <c r="B97" i="9"/>
  <c r="B85" i="9"/>
  <c r="B73" i="9"/>
  <c r="B61" i="9"/>
  <c r="B49" i="9"/>
  <c r="B37" i="9"/>
  <c r="B25" i="9"/>
  <c r="B13" i="9"/>
  <c r="A76" i="9"/>
  <c r="A75" i="9"/>
  <c r="B39" i="9"/>
  <c r="A156" i="9"/>
  <c r="A144" i="9"/>
  <c r="A132" i="9"/>
  <c r="A120" i="9"/>
  <c r="A108" i="9"/>
  <c r="A96" i="9"/>
  <c r="A84" i="9"/>
  <c r="A72" i="9"/>
  <c r="A60" i="9"/>
  <c r="A48" i="9"/>
  <c r="A36" i="9"/>
  <c r="A24" i="9"/>
  <c r="A12" i="9"/>
  <c r="B156" i="9"/>
  <c r="B144" i="9"/>
  <c r="B132" i="9"/>
  <c r="B120" i="9"/>
  <c r="B108" i="9"/>
  <c r="B96" i="9"/>
  <c r="B84" i="9"/>
  <c r="B72" i="9"/>
  <c r="B60" i="9"/>
  <c r="B48" i="9"/>
  <c r="B36" i="9"/>
  <c r="B24" i="9"/>
  <c r="B12" i="9"/>
  <c r="A100" i="9"/>
  <c r="A87" i="9"/>
  <c r="B147" i="9"/>
  <c r="B111" i="9"/>
  <c r="B27" i="9"/>
  <c r="A155" i="9"/>
  <c r="A143" i="9"/>
  <c r="A131" i="9"/>
  <c r="A119" i="9"/>
  <c r="A107" i="9"/>
  <c r="A95" i="9"/>
  <c r="A83" i="9"/>
  <c r="A71" i="9"/>
  <c r="A59" i="9"/>
  <c r="A47" i="9"/>
  <c r="A35" i="9"/>
  <c r="A23" i="9"/>
  <c r="A11" i="9"/>
  <c r="B155" i="9"/>
  <c r="B143" i="9"/>
  <c r="B131" i="9"/>
  <c r="B119" i="9"/>
  <c r="B107" i="9"/>
  <c r="B95" i="9"/>
  <c r="B83" i="9"/>
  <c r="B71" i="9"/>
  <c r="B59" i="9"/>
  <c r="B47" i="9"/>
  <c r="B35" i="9"/>
  <c r="B23" i="9"/>
  <c r="B11" i="9"/>
  <c r="A52" i="9"/>
  <c r="A51" i="9"/>
  <c r="A154" i="9"/>
  <c r="A142" i="9"/>
  <c r="A130" i="9"/>
  <c r="A118" i="9"/>
  <c r="A106" i="9"/>
  <c r="A94" i="9"/>
  <c r="A82" i="9"/>
  <c r="A70" i="9"/>
  <c r="A58" i="9"/>
  <c r="A46" i="9"/>
  <c r="A34" i="9"/>
  <c r="A22" i="9"/>
  <c r="A10" i="9"/>
  <c r="B154" i="9"/>
  <c r="B142" i="9"/>
  <c r="B130" i="9"/>
  <c r="B118" i="9"/>
  <c r="B106" i="9"/>
  <c r="B94" i="9"/>
  <c r="B82" i="9"/>
  <c r="B70" i="9"/>
  <c r="B58" i="9"/>
  <c r="B46" i="9"/>
  <c r="B34" i="9"/>
  <c r="B22" i="9"/>
  <c r="B10" i="9"/>
  <c r="A88" i="9"/>
  <c r="A63" i="9"/>
  <c r="B75" i="9"/>
  <c r="A153" i="9"/>
  <c r="A141" i="9"/>
  <c r="A129" i="9"/>
  <c r="A117" i="9"/>
  <c r="A105" i="9"/>
  <c r="A93" i="9"/>
  <c r="A81" i="9"/>
  <c r="A69" i="9"/>
  <c r="A57" i="9"/>
  <c r="A45" i="9"/>
  <c r="A33" i="9"/>
  <c r="A21" i="9"/>
  <c r="A9" i="9"/>
  <c r="B153" i="9"/>
  <c r="B141" i="9"/>
  <c r="B129" i="9"/>
  <c r="B117" i="9"/>
  <c r="B105" i="9"/>
  <c r="B93" i="9"/>
  <c r="B81" i="9"/>
  <c r="B69" i="9"/>
  <c r="B57" i="9"/>
  <c r="B45" i="9"/>
  <c r="B33" i="9"/>
  <c r="B21" i="9"/>
  <c r="B9" i="9"/>
  <c r="A152" i="9"/>
  <c r="A140" i="9"/>
  <c r="A128" i="9"/>
  <c r="A116" i="9"/>
  <c r="A104" i="9"/>
  <c r="A92" i="9"/>
  <c r="A80" i="9"/>
  <c r="A68" i="9"/>
  <c r="A56" i="9"/>
  <c r="A44" i="9"/>
  <c r="A32" i="9"/>
  <c r="A20" i="9"/>
  <c r="A8" i="9"/>
  <c r="B152" i="9"/>
  <c r="B140" i="9"/>
  <c r="B128" i="9"/>
  <c r="B116" i="9"/>
  <c r="B104" i="9"/>
  <c r="B92" i="9"/>
  <c r="B80" i="9"/>
  <c r="B68" i="9"/>
  <c r="B56" i="9"/>
  <c r="B44" i="9"/>
  <c r="B32" i="9"/>
  <c r="B20" i="9"/>
  <c r="B8" i="9"/>
  <c r="A124" i="9"/>
  <c r="A28" i="9"/>
  <c r="B148" i="9"/>
  <c r="B112" i="9"/>
  <c r="B76" i="9"/>
  <c r="B40" i="9"/>
  <c r="B4" i="9"/>
  <c r="A111" i="9"/>
  <c r="A151" i="9"/>
  <c r="A139" i="9"/>
  <c r="A127" i="9"/>
  <c r="A115" i="9"/>
  <c r="A103" i="9"/>
  <c r="A91" i="9"/>
  <c r="A79" i="9"/>
  <c r="A67" i="9"/>
  <c r="A55" i="9"/>
  <c r="A43" i="9"/>
  <c r="A31" i="9"/>
  <c r="A19" i="9"/>
  <c r="A7" i="9"/>
  <c r="B151" i="9"/>
  <c r="B139" i="9"/>
  <c r="B127" i="9"/>
  <c r="B115" i="9"/>
  <c r="B103" i="9"/>
  <c r="B91" i="9"/>
  <c r="B79" i="9"/>
  <c r="B67" i="9"/>
  <c r="B55" i="9"/>
  <c r="B43" i="9"/>
  <c r="B31" i="9"/>
  <c r="B19" i="9"/>
  <c r="B7" i="9"/>
  <c r="A148" i="9"/>
  <c r="A16" i="9"/>
  <c r="B136" i="9"/>
  <c r="B100" i="9"/>
  <c r="B64" i="9"/>
  <c r="B28" i="9"/>
  <c r="A147" i="9"/>
  <c r="A27" i="9"/>
  <c r="A15" i="9"/>
  <c r="B99" i="9"/>
  <c r="B15" i="9"/>
  <c r="A150" i="9"/>
  <c r="A138" i="9"/>
  <c r="A126" i="9"/>
  <c r="A114" i="9"/>
  <c r="A102" i="9"/>
  <c r="A90" i="9"/>
  <c r="A78" i="9"/>
  <c r="A66" i="9"/>
  <c r="A54" i="9"/>
  <c r="A42" i="9"/>
  <c r="A30" i="9"/>
  <c r="A18" i="9"/>
  <c r="A6" i="9"/>
  <c r="B150" i="9"/>
  <c r="B138" i="9"/>
  <c r="B126" i="9"/>
  <c r="B114" i="9"/>
  <c r="B102" i="9"/>
  <c r="B90" i="9"/>
  <c r="B78" i="9"/>
  <c r="B66" i="9"/>
  <c r="B54" i="9"/>
  <c r="B42" i="9"/>
  <c r="B30" i="9"/>
  <c r="B18" i="9"/>
  <c r="B6" i="9"/>
  <c r="A64" i="9"/>
  <c r="A135" i="9"/>
  <c r="A39" i="9"/>
  <c r="A3" i="9"/>
  <c r="B87" i="9"/>
  <c r="B3" i="9"/>
  <c r="A149" i="9"/>
  <c r="A137" i="9"/>
  <c r="A125" i="9"/>
  <c r="A113" i="9"/>
  <c r="A101" i="9"/>
  <c r="A89" i="9"/>
  <c r="A77" i="9"/>
  <c r="A65" i="9"/>
  <c r="A53" i="9"/>
  <c r="A41" i="9"/>
  <c r="A29" i="9"/>
  <c r="A17" i="9"/>
  <c r="A5" i="9"/>
  <c r="B149" i="9"/>
  <c r="B137" i="9"/>
  <c r="B125" i="9"/>
  <c r="B113" i="9"/>
  <c r="B101" i="9"/>
  <c r="B89" i="9"/>
  <c r="B77" i="9"/>
  <c r="B65" i="9"/>
  <c r="B53" i="9"/>
  <c r="B41" i="9"/>
  <c r="B29" i="9"/>
  <c r="B17" i="9"/>
  <c r="B5" i="9"/>
  <c r="A136" i="9"/>
  <c r="A40" i="9"/>
  <c r="A4" i="9"/>
  <c r="B124" i="9"/>
  <c r="B88" i="9"/>
  <c r="B52" i="9"/>
  <c r="B16" i="9"/>
  <c r="A123" i="9"/>
  <c r="B63" i="9"/>
  <c r="C140" i="9"/>
  <c r="C68" i="9"/>
  <c r="C149" i="9"/>
  <c r="C77" i="9"/>
  <c r="C5" i="9"/>
  <c r="C88" i="9"/>
  <c r="C16" i="9"/>
  <c r="C105" i="9"/>
  <c r="C33" i="9"/>
  <c r="C72" i="9"/>
  <c r="C126" i="9"/>
  <c r="C121" i="9"/>
  <c r="C48" i="9"/>
  <c r="C134" i="9"/>
  <c r="C62" i="9"/>
  <c r="C143" i="9"/>
  <c r="C71" i="9"/>
  <c r="C154" i="9"/>
  <c r="C82" i="9"/>
  <c r="C10" i="9"/>
  <c r="C99" i="9"/>
  <c r="C27" i="9"/>
  <c r="C13" i="9"/>
  <c r="C67" i="9"/>
  <c r="C108" i="9"/>
  <c r="C103" i="9"/>
  <c r="C128" i="9"/>
  <c r="C56" i="9"/>
  <c r="C137" i="9"/>
  <c r="C65" i="9"/>
  <c r="C148" i="9"/>
  <c r="C76" i="9"/>
  <c r="C4" i="9"/>
  <c r="C93" i="9"/>
  <c r="C21" i="9"/>
  <c r="C127" i="9"/>
  <c r="C54" i="9"/>
  <c r="C49" i="9"/>
  <c r="C90" i="9"/>
  <c r="C122" i="9"/>
  <c r="C50" i="9"/>
  <c r="C131" i="9"/>
  <c r="C59" i="9"/>
  <c r="C142" i="9"/>
  <c r="C70" i="9"/>
  <c r="C3" i="9"/>
  <c r="C87" i="9"/>
  <c r="C15" i="9"/>
  <c r="C114" i="9"/>
  <c r="C109" i="9"/>
  <c r="C36" i="9"/>
  <c r="C31" i="9"/>
  <c r="C116" i="9"/>
  <c r="C44" i="9"/>
  <c r="C125" i="9"/>
  <c r="C53" i="9"/>
  <c r="C136" i="9"/>
  <c r="C64" i="9"/>
  <c r="C153" i="9"/>
  <c r="C81" i="9"/>
  <c r="C9" i="9"/>
  <c r="C55" i="9"/>
  <c r="C96" i="9"/>
  <c r="C150" i="9"/>
  <c r="C18" i="9"/>
  <c r="C110" i="9"/>
  <c r="C38" i="9"/>
  <c r="C119" i="9"/>
  <c r="C47" i="9"/>
  <c r="C130" i="9"/>
  <c r="C58" i="9"/>
  <c r="C147" i="9"/>
  <c r="C75" i="9"/>
  <c r="C115" i="9"/>
  <c r="C42" i="9"/>
  <c r="C37" i="9"/>
  <c r="C91" i="9"/>
  <c r="C28" i="9"/>
  <c r="C12" i="9"/>
  <c r="C146" i="9"/>
  <c r="C155" i="9"/>
  <c r="C11" i="9"/>
  <c r="C22" i="9"/>
  <c r="C85" i="9"/>
  <c r="C61" i="9"/>
  <c r="C145" i="9"/>
  <c r="C39" i="9"/>
  <c r="C104" i="9"/>
  <c r="C32" i="9"/>
  <c r="C113" i="9"/>
  <c r="C41" i="9"/>
  <c r="C124" i="9"/>
  <c r="C52" i="9"/>
  <c r="C141" i="9"/>
  <c r="C69" i="9"/>
  <c r="C102" i="9"/>
  <c r="C156" i="9"/>
  <c r="C24" i="9"/>
  <c r="C78" i="9"/>
  <c r="C132" i="9"/>
  <c r="C84" i="9"/>
  <c r="C60" i="9"/>
  <c r="C158" i="9"/>
  <c r="C14" i="9"/>
  <c r="C106" i="9"/>
  <c r="C123" i="9"/>
  <c r="C157" i="9"/>
  <c r="C79" i="9"/>
  <c r="C152" i="9"/>
  <c r="C8" i="9"/>
  <c r="C17" i="9"/>
  <c r="C45" i="9"/>
  <c r="C66" i="9"/>
  <c r="C98" i="9"/>
  <c r="C26" i="9"/>
  <c r="C107" i="9"/>
  <c r="C35" i="9"/>
  <c r="C118" i="9"/>
  <c r="C46" i="9"/>
  <c r="C135" i="9"/>
  <c r="C63" i="9"/>
  <c r="C43" i="9"/>
  <c r="C97" i="9"/>
  <c r="C151" i="9"/>
  <c r="C19" i="9"/>
  <c r="C73" i="9"/>
  <c r="C92" i="9"/>
  <c r="C20" i="9"/>
  <c r="C101" i="9"/>
  <c r="C29" i="9"/>
  <c r="C112" i="9"/>
  <c r="C40" i="9"/>
  <c r="C129" i="9"/>
  <c r="C57" i="9"/>
  <c r="C30" i="9"/>
  <c r="C138" i="9"/>
  <c r="C6" i="9"/>
  <c r="C86" i="9"/>
  <c r="C95" i="9"/>
  <c r="C23" i="9"/>
  <c r="C34" i="9"/>
  <c r="C51" i="9"/>
  <c r="C25" i="9"/>
  <c r="C133" i="9"/>
  <c r="C80" i="9"/>
  <c r="C89" i="9"/>
  <c r="C100" i="9"/>
  <c r="C117" i="9"/>
  <c r="C144" i="9"/>
  <c r="C120" i="9"/>
  <c r="C74" i="9"/>
  <c r="C83" i="9"/>
  <c r="C94" i="9"/>
  <c r="C111" i="9"/>
  <c r="C139" i="9"/>
  <c r="C7" i="9"/>
  <c r="D146" i="9"/>
  <c r="D74" i="9"/>
  <c r="D155" i="9"/>
  <c r="D83" i="9"/>
  <c r="D11" i="9"/>
  <c r="D93" i="9"/>
  <c r="D21" i="9"/>
  <c r="D114" i="9"/>
  <c r="D139" i="9"/>
  <c r="D10" i="9"/>
  <c r="D36" i="9"/>
  <c r="D61" i="9"/>
  <c r="D118" i="9"/>
  <c r="D56" i="9"/>
  <c r="D147" i="9"/>
  <c r="D3" i="9"/>
  <c r="D67" i="9"/>
  <c r="D136" i="9"/>
  <c r="D46" i="9"/>
  <c r="D156" i="9"/>
  <c r="D78" i="9"/>
  <c r="D110" i="9"/>
  <c r="D47" i="9"/>
  <c r="D130" i="9"/>
  <c r="D52" i="9"/>
  <c r="D88" i="9"/>
  <c r="D14" i="9"/>
  <c r="D37" i="9"/>
  <c r="D80" i="9"/>
  <c r="D12" i="9"/>
  <c r="D140" i="9"/>
  <c r="D68" i="9"/>
  <c r="D149" i="9"/>
  <c r="D77" i="9"/>
  <c r="D5" i="9"/>
  <c r="D87" i="9"/>
  <c r="D15" i="9"/>
  <c r="D100" i="9"/>
  <c r="D126" i="9"/>
  <c r="D151" i="9"/>
  <c r="D22" i="9"/>
  <c r="D48" i="9"/>
  <c r="D73" i="9"/>
  <c r="D124" i="9"/>
  <c r="D53" i="9"/>
  <c r="D102" i="9"/>
  <c r="D119" i="9"/>
  <c r="D154" i="9"/>
  <c r="D33" i="9"/>
  <c r="D8" i="9"/>
  <c r="D27" i="9"/>
  <c r="D134" i="9"/>
  <c r="D62" i="9"/>
  <c r="D143" i="9"/>
  <c r="D71" i="9"/>
  <c r="D153" i="9"/>
  <c r="D81" i="9"/>
  <c r="D9" i="9"/>
  <c r="D55" i="9"/>
  <c r="D112" i="9"/>
  <c r="D138" i="9"/>
  <c r="D150" i="9"/>
  <c r="D34" i="9"/>
  <c r="D60" i="9"/>
  <c r="D128" i="9"/>
  <c r="D137" i="9"/>
  <c r="D65" i="9"/>
  <c r="D75" i="9"/>
  <c r="D42" i="9"/>
  <c r="D148" i="9"/>
  <c r="D44" i="9"/>
  <c r="D125" i="9"/>
  <c r="D135" i="9"/>
  <c r="D144" i="9"/>
  <c r="D66" i="9"/>
  <c r="D76" i="9"/>
  <c r="D86" i="9"/>
  <c r="D13" i="9"/>
  <c r="D145" i="9"/>
  <c r="D152" i="9"/>
  <c r="D49" i="9"/>
  <c r="D122" i="9"/>
  <c r="D50" i="9"/>
  <c r="D131" i="9"/>
  <c r="D59" i="9"/>
  <c r="D141" i="9"/>
  <c r="D69" i="9"/>
  <c r="D157" i="9"/>
  <c r="D28" i="9"/>
  <c r="D54" i="9"/>
  <c r="D79" i="9"/>
  <c r="D91" i="9"/>
  <c r="D103" i="9"/>
  <c r="D115" i="9"/>
  <c r="D116" i="9"/>
  <c r="D63" i="9"/>
  <c r="D40" i="9"/>
  <c r="D90" i="9"/>
  <c r="D38" i="9"/>
  <c r="D129" i="9"/>
  <c r="D57" i="9"/>
  <c r="D142" i="9"/>
  <c r="D64" i="9"/>
  <c r="D105" i="9"/>
  <c r="D120" i="9"/>
  <c r="D89" i="9"/>
  <c r="D99" i="9"/>
  <c r="D24" i="9"/>
  <c r="D104" i="9"/>
  <c r="D32" i="9"/>
  <c r="D113" i="9"/>
  <c r="D41" i="9"/>
  <c r="D123" i="9"/>
  <c r="D51" i="9"/>
  <c r="D85" i="9"/>
  <c r="D97" i="9"/>
  <c r="D109" i="9"/>
  <c r="D7" i="9"/>
  <c r="D19" i="9"/>
  <c r="D31" i="9"/>
  <c r="D43" i="9"/>
  <c r="D92" i="9"/>
  <c r="D101" i="9"/>
  <c r="D29" i="9"/>
  <c r="D111" i="9"/>
  <c r="D58" i="9"/>
  <c r="D82" i="9"/>
  <c r="D133" i="9"/>
  <c r="D95" i="9"/>
  <c r="D94" i="9"/>
  <c r="D17" i="9"/>
  <c r="D127" i="9"/>
  <c r="D132" i="9"/>
  <c r="D98" i="9"/>
  <c r="D26" i="9"/>
  <c r="D107" i="9"/>
  <c r="D35" i="9"/>
  <c r="D117" i="9"/>
  <c r="D45" i="9"/>
  <c r="D72" i="9"/>
  <c r="D84" i="9"/>
  <c r="D96" i="9"/>
  <c r="D121" i="9"/>
  <c r="D6" i="9"/>
  <c r="D18" i="9"/>
  <c r="D30" i="9"/>
  <c r="D20" i="9"/>
  <c r="D39" i="9"/>
  <c r="D70" i="9"/>
  <c r="D108" i="9"/>
  <c r="D4" i="9"/>
  <c r="D16" i="9"/>
  <c r="D158" i="9"/>
  <c r="D23" i="9"/>
  <c r="D25" i="9"/>
  <c r="D106" i="9"/>
  <c r="C10" i="7"/>
  <c r="C9" i="7"/>
  <c r="E3" i="9"/>
  <c r="C6" i="7"/>
  <c r="AN6" i="9" s="1"/>
  <c r="C13" i="7" a="1"/>
  <c r="C13" i="7" s="1"/>
  <c r="AN13" i="9" s="1"/>
  <c r="C7" i="7"/>
  <c r="AN7" i="9" s="1"/>
  <c r="C4" i="7"/>
  <c r="AN4" i="9" s="1"/>
  <c r="C18" i="7" a="1"/>
  <c r="C18" i="7" s="1"/>
  <c r="AN18" i="9" s="1"/>
  <c r="C12" i="7" a="1"/>
  <c r="C12" i="7" s="1"/>
  <c r="AN12" i="9" s="1"/>
  <c r="C17" i="7" a="1"/>
  <c r="C17" i="7" s="1"/>
  <c r="AN17" i="9" s="1"/>
  <c r="C11" i="7" a="1"/>
  <c r="C11" i="7" s="1"/>
  <c r="AN11" i="9" s="1"/>
  <c r="C16" i="7" a="1"/>
  <c r="C16" i="7" s="1"/>
  <c r="AN16" i="9" s="1"/>
  <c r="C19" i="7" a="1"/>
  <c r="C19" i="7" s="1"/>
  <c r="AN19" i="9" s="1"/>
  <c r="C14" i="7" a="1"/>
  <c r="C14" i="7" s="1"/>
  <c r="AN14" i="9" s="1"/>
  <c r="C15" i="7" a="1"/>
  <c r="C15" i="7" s="1"/>
  <c r="AN15" i="9" s="1"/>
  <c r="C5" i="7"/>
  <c r="AN5" i="9" s="1"/>
  <c r="AN3" i="9"/>
  <c r="C8" i="7"/>
  <c r="AN8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<sst xmlns="http://schemas.openxmlformats.org/spreadsheetml/2006/main" count="11240" uniqueCount="7994">
  <si>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</si>
  <si>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</si>
  <si>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</si>
  <si>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</si>
  <si>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</si>
  <si>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</si>
  <si>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</si>
  <si>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</si>
  <si>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</si>
  <si>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</si>
  <si>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</si>
  <si>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</si>
  <si>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</si>
  <si>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</si>
  <si>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</si>
  <si>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</si>
  <si>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</si>
  <si>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</si>
  <si>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</si>
  <si>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</si>
  <si>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</si>
  <si>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</si>
  <si>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</si>
  <si>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</si>
  <si>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</si>
  <si>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</si>
  <si>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</si>
  <si>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</si>
  <si>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</si>
  <si>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</si>
  <si>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</si>
  <si>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</si>
  <si>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</si>
  <si>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</si>
  <si>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</si>
  <si>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</si>
  <si>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</si>
  <si>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</si>
  <si>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</si>
  <si>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</si>
  <si>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</si>
  <si>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</si>
  <si>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</si>
  <si>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</si>
  <si>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</si>
  <si>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</si>
  <si>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</si>
  <si>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</si>
  <si>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</si>
  <si>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</si>
  <si>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</si>
  <si>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</si>
  <si>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</si>
  <si>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</si>
  <si>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</si>
  <si>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</si>
  <si>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</si>
  <si>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</si>
  <si>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</si>
  <si>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</si>
  <si>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</si>
  <si>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</si>
  <si>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</si>
  <si>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</si>
  <si>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</si>
  <si>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</si>
  <si>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</si>
  <si>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</si>
  <si>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</si>
  <si>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</si>
  <si>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</si>
  <si>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</si>
  <si>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</si>
  <si>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</si>
  <si>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</si>
  <si>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</si>
  <si>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</si>
  <si>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</si>
  <si>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</si>
  <si>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</si>
  <si>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</si>
  <si>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</si>
  <si>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</si>
  <si>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</si>
  <si>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</si>
  <si>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</si>
  <si>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</si>
  <si>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</si>
  <si>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</si>
  <si>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</si>
  <si>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</si>
  <si>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</si>
  <si>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</si>
  <si>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</si>
  <si>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</si>
  <si>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</si>
  <si>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</si>
  <si>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</si>
  <si>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</si>
  <si>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</si>
  <si>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</si>
  <si>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</si>
  <si>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</si>
  <si>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</si>
  <si>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</si>
  <si>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</si>
  <si>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</si>
  <si>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</si>
  <si>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</si>
  <si>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</si>
  <si>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</si>
  <si>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</si>
  <si>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</si>
  <si>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</si>
  <si>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</si>
  <si>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</si>
  <si>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</si>
  <si>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</si>
  <si>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</si>
  <si>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</si>
  <si>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</si>
  <si>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</si>
  <si>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</si>
  <si>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</si>
  <si>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</si>
  <si>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</si>
  <si>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</si>
  <si>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</si>
  <si>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</si>
  <si>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</si>
  <si>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</si>
  <si>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</si>
  <si>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</si>
  <si>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</si>
  <si>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</si>
  <si>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</si>
  <si>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</si>
  <si>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</si>
  <si>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</si>
  <si>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</si>
  <si>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</si>
  <si>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</si>
  <si>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</si>
  <si>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</si>
  <si>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</si>
  <si>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</si>
  <si>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</si>
  <si>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</si>
  <si>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</si>
  <si>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</si>
  <si>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</si>
  <si>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</si>
  <si>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</si>
  <si>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</si>
  <si>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</si>
  <si>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</si>
  <si>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</si>
  <si>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</si>
  <si>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</si>
  <si>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</si>
  <si>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</si>
  <si>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</si>
  <si>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</si>
  <si>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</si>
  <si>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</si>
  <si>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</si>
  <si>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</si>
  <si>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</si>
  <si>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</si>
  <si>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</si>
  <si>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</si>
  <si>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</si>
  <si>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</si>
  <si>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</si>
  <si>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</si>
  <si>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</si>
  <si>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</si>
  <si>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</si>
  <si>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</si>
  <si>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</si>
  <si>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</si>
  <si>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</si>
  <si>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</si>
  <si>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</si>
  <si>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</si>
  <si>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</si>
  <si>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</si>
  <si>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</si>
  <si>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</si>
  <si>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</si>
  <si>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</si>
  <si>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</si>
  <si>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</si>
  <si>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</si>
  <si>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</si>
  <si>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</si>
  <si>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</si>
  <si>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</si>
  <si>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</si>
  <si>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</si>
  <si>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</si>
  <si>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</si>
  <si>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</si>
  <si>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</si>
  <si>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</si>
  <si>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</si>
  <si>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</si>
  <si>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</si>
  <si>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</si>
  <si>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</si>
  <si>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</si>
  <si>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</si>
  <si>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</si>
  <si>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</si>
  <si>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</si>
  <si>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</si>
  <si>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</si>
  <si>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</si>
  <si>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</si>
  <si>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</si>
  <si>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</si>
  <si>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</si>
  <si>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</si>
  <si>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</si>
  <si>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</si>
  <si>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</si>
  <si>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</si>
  <si>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</si>
  <si>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</si>
  <si>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</si>
  <si>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</si>
  <si>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</si>
  <si>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</si>
  <si>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</si>
  <si>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</si>
  <si>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</si>
  <si>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</si>
  <si>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</si>
  <si>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</si>
  <si>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</si>
  <si>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</si>
  <si>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</si>
  <si>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</si>
  <si>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</si>
  <si>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</si>
  <si>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</si>
  <si>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</si>
  <si>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</si>
  <si>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</si>
  <si>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</si>
  <si>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</si>
  <si>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</si>
  <si>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</si>
  <si>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</si>
  <si>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</si>
  <si>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</si>
  <si>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</si>
  <si>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</si>
  <si>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</si>
  <si>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</si>
  <si>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</si>
  <si>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</si>
  <si>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</si>
  <si>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</si>
  <si>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</si>
  <si>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</si>
  <si>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</si>
  <si>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</si>
  <si>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</si>
  <si>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</si>
  <si>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</si>
  <si>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</si>
  <si>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</si>
  <si>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</si>
  <si>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</si>
  <si>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</si>
  <si>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</si>
  <si>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</si>
  <si>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</si>
  <si>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</si>
  <si>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</si>
  <si>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</si>
  <si>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</si>
  <si>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</si>
  <si>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</si>
  <si>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</si>
  <si>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</si>
  <si>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</si>
  <si>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</si>
  <si>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</si>
  <si>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</si>
  <si>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</si>
  <si>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</si>
  <si>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</si>
  <si>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</si>
  <si>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</si>
  <si>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</si>
  <si>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</si>
  <si>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</si>
  <si>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</si>
  <si>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</si>
  <si>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</si>
  <si>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</si>
  <si>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</si>
  <si>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</si>
  <si>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</si>
  <si>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</si>
  <si>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</si>
  <si>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</si>
  <si>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</si>
  <si>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</si>
  <si>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</si>
  <si>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</si>
  <si>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</si>
  <si>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</si>
  <si>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</si>
  <si>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</si>
  <si>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</si>
  <si>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</si>
  <si>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</si>
  <si>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</si>
  <si>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</si>
  <si>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</si>
  <si>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</si>
  <si>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</si>
  <si>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</si>
  <si>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</si>
  <si>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</si>
  <si>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</si>
  <si>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</si>
  <si>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</si>
  <si>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</si>
  <si>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</si>
  <si>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</si>
  <si>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</si>
  <si>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</si>
  <si>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</si>
  <si>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</si>
  <si>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</si>
  <si>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</si>
  <si>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</si>
  <si>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</si>
  <si>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</si>
  <si>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</si>
  <si>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</si>
  <si>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</si>
  <si>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</si>
  <si>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</si>
  <si>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</si>
  <si>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</si>
  <si>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</si>
  <si>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</si>
  <si>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</si>
  <si>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</si>
  <si>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</si>
  <si>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</si>
  <si>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</si>
  <si>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</si>
  <si>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</si>
  <si>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</si>
  <si>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</si>
  <si>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</si>
  <si>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</si>
  <si>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</si>
  <si>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</si>
  <si>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</si>
  <si>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</si>
  <si>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</si>
  <si>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</si>
  <si>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</si>
  <si>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</si>
  <si>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</si>
  <si>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</si>
  <si>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</si>
  <si>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</si>
  <si>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</si>
  <si>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</si>
  <si>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</si>
  <si>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</si>
  <si>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</si>
  <si>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</si>
  <si>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</si>
  <si>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</si>
  <si>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</si>
  <si>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</si>
  <si>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</si>
  <si>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</si>
  <si>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</si>
  <si>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</si>
  <si>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</si>
  <si>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</si>
  <si>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</si>
  <si>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</si>
  <si>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</si>
  <si>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</si>
  <si>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</si>
  <si>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</si>
  <si>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</si>
  <si>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</si>
  <si>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</si>
  <si>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</si>
  <si>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</si>
  <si>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</si>
  <si>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</si>
  <si>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</si>
  <si>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</si>
  <si>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</si>
  <si>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</si>
  <si>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</si>
  <si>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</si>
  <si>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</si>
  <si>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</si>
  <si>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</si>
  <si>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</si>
  <si>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</si>
  <si>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</si>
  <si>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</si>
  <si>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</si>
  <si>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</si>
  <si>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</si>
  <si>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</si>
  <si>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</si>
  <si>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</si>
  <si>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</si>
  <si>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</si>
  <si>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</si>
  <si>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</si>
  <si>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</si>
  <si>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</si>
  <si>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</si>
  <si>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</si>
  <si>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</si>
  <si>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</si>
  <si>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</si>
  <si>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</si>
  <si>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</si>
  <si>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</si>
  <si>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</si>
  <si>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</si>
  <si>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</si>
  <si>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</si>
  <si>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</si>
  <si>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</si>
  <si>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</si>
  <si>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</si>
  <si>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</si>
  <si>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</si>
  <si>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</si>
  <si>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</si>
  <si>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</si>
  <si>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</si>
  <si>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</si>
  <si>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</si>
  <si>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</si>
  <si>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</si>
  <si>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</si>
  <si>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</si>
  <si>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</si>
  <si>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</si>
  <si>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</si>
  <si>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</si>
  <si>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</si>
  <si>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</si>
  <si>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</si>
  <si>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</si>
  <si>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</si>
  <si>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</si>
  <si>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</si>
  <si>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</si>
  <si>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</si>
  <si>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</si>
  <si>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</si>
  <si>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</si>
  <si>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</si>
  <si>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</si>
  <si>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</si>
  <si>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</si>
  <si>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</si>
  <si>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</si>
  <si>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</si>
  <si>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</si>
  <si>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</si>
  <si>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</si>
  <si>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</si>
  <si>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</si>
  <si>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</si>
  <si>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</si>
  <si>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</si>
  <si>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</si>
  <si>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</si>
  <si>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</si>
  <si>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</si>
  <si>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</si>
  <si>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</si>
  <si>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</si>
  <si>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</si>
  <si>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</si>
  <si>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</si>
  <si>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</si>
  <si>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</si>
  <si>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</si>
  <si>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</si>
  <si>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</si>
  <si>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</si>
  <si>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</si>
  <si>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</si>
  <si>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</si>
  <si>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</si>
  <si>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</si>
  <si>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</si>
  <si>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</si>
  <si>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</si>
  <si>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</si>
  <si>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</si>
  <si>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</si>
  <si>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</si>
  <si>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</si>
  <si>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</si>
  <si>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</si>
  <si>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</si>
  <si>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</si>
  <si>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</si>
  <si>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</si>
  <si>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</si>
  <si>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</si>
  <si>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</si>
  <si>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</si>
  <si>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</si>
  <si>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</si>
  <si>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</si>
  <si>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</si>
  <si>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</si>
  <si>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</si>
  <si>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</si>
  <si>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</si>
  <si>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</si>
  <si>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</si>
  <si>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</si>
  <si>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</si>
  <si>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</si>
  <si>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</si>
  <si>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</si>
  <si>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</si>
  <si>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</si>
  <si>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</si>
  <si>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</si>
  <si>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</si>
  <si>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</si>
  <si>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</si>
  <si>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</si>
  <si>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</si>
  <si>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</si>
  <si>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</si>
  <si>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</si>
  <si>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</si>
  <si>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</si>
  <si>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</si>
  <si>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</si>
  <si>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</si>
  <si>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</si>
  <si>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</si>
  <si>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</si>
  <si>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</si>
  <si>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</si>
  <si>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</si>
  <si>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</si>
  <si>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</si>
  <si>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</si>
  <si>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</si>
  <si>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</si>
  <si>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</si>
  <si>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</si>
  <si>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</si>
  <si>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</si>
  <si>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</si>
  <si>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</si>
  <si>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</si>
  <si>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</si>
  <si>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</si>
  <si>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</si>
  <si>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</si>
  <si>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</si>
  <si>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</si>
  <si>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</si>
  <si>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</si>
  <si>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</si>
  <si>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</si>
  <si>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</si>
  <si>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</si>
  <si>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</si>
  <si>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</si>
  <si>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</si>
  <si>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</si>
  <si>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</si>
  <si>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</si>
  <si>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</si>
  <si>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</si>
  <si>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</si>
  <si>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</si>
  <si>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</si>
  <si>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</si>
  <si>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</si>
  <si>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</si>
  <si>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</si>
  <si>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</si>
  <si>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</si>
  <si>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</si>
  <si>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</si>
  <si>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</si>
  <si>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</si>
  <si>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</si>
  <si>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</si>
  <si>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</si>
  <si>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</si>
  <si>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</si>
  <si>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</si>
  <si>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</si>
  <si>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</si>
  <si>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</si>
  <si>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</si>
  <si>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</si>
  <si>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</si>
  <si>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</si>
  <si>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</si>
  <si>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</si>
  <si>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</si>
  <si>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</si>
  <si>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</si>
  <si>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</si>
  <si>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</si>
  <si>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</si>
  <si>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</si>
  <si>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</si>
  <si>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</si>
  <si>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</si>
  <si>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</si>
  <si>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</si>
  <si>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</si>
  <si>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</si>
  <si>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</si>
  <si>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</si>
  <si>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</si>
  <si>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</si>
  <si>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</si>
  <si>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</si>
  <si>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</si>
  <si>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</si>
  <si>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</si>
  <si>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</si>
  <si>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</si>
  <si>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</si>
  <si>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</si>
  <si>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</si>
  <si>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</si>
  <si>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</si>
  <si>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</si>
  <si>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</si>
  <si>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</si>
  <si>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</si>
  <si>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</si>
  <si>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</si>
  <si>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</si>
  <si>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</si>
  <si>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</si>
  <si>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</si>
  <si>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</si>
  <si>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</si>
  <si>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</si>
  <si>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</si>
  <si>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</si>
  <si>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</si>
  <si>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</si>
  <si>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</si>
  <si>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</si>
  <si>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</si>
  <si>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</si>
  <si>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</si>
  <si>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</si>
  <si>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</si>
  <si>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</si>
  <si>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</si>
  <si>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</si>
  <si>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</si>
  <si>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</si>
  <si>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</si>
  <si>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</si>
  <si>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</si>
  <si>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</si>
  <si>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</si>
  <si>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</si>
  <si>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</si>
  <si>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</si>
  <si>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</si>
  <si>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</si>
  <si>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</si>
  <si>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</si>
  <si>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</si>
  <si>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</si>
  <si>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</si>
  <si>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</si>
  <si>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</si>
  <si>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</si>
  <si>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</si>
  <si>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</si>
  <si>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</si>
  <si>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</si>
  <si>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</si>
  <si>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</si>
  <si>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</si>
  <si>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</si>
  <si>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</si>
  <si>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</si>
  <si>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</si>
  <si>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</si>
  <si>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</si>
  <si>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</si>
  <si>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</si>
  <si>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</si>
  <si>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</si>
  <si>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</si>
  <si>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</si>
  <si>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</si>
  <si>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</si>
  <si>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</si>
  <si>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</si>
  <si>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</si>
  <si>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</si>
  <si>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</si>
  <si>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</si>
  <si>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</si>
  <si>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</si>
  <si>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</si>
  <si>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</si>
  <si>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</si>
  <si>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</si>
  <si>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</si>
  <si>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</si>
  <si>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</si>
  <si>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</si>
  <si>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</si>
  <si>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</si>
  <si>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</si>
  <si>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</si>
  <si>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</si>
  <si>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</si>
  <si>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</si>
  <si>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</si>
  <si>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</si>
  <si>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</si>
  <si>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</si>
  <si>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</si>
  <si>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</si>
  <si>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</si>
  <si>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</si>
  <si>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</si>
  <si>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</si>
  <si>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</si>
  <si>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</si>
  <si>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</si>
  <si>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</si>
  <si>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</si>
  <si>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</si>
  <si>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</si>
  <si>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</si>
  <si>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</si>
  <si>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</si>
  <si>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</si>
  <si>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</si>
  <si>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</si>
  <si>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</si>
  <si>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</si>
  <si>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</si>
  <si>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</si>
  <si>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</si>
  <si>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</si>
  <si>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</si>
  <si>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</si>
  <si>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</si>
  <si>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</si>
  <si>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</si>
  <si>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</si>
  <si>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</si>
  <si>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</si>
  <si>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</si>
  <si>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</si>
  <si>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</si>
  <si>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</si>
  <si>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</si>
  <si>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</si>
  <si>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</si>
  <si>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</si>
  <si>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</si>
  <si>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</si>
  <si>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</si>
  <si>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</si>
  <si>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</si>
  <si>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</si>
  <si>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</si>
  <si>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</si>
  <si>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</si>
  <si>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</si>
  <si>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</si>
  <si>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</si>
  <si>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</si>
  <si>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</si>
  <si>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</si>
  <si>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</si>
  <si>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</si>
  <si>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</si>
  <si>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</si>
  <si>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</si>
  <si>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</si>
  <si>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</si>
  <si>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</si>
  <si>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</si>
  <si>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</si>
  <si>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</si>
  <si>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</si>
  <si>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</si>
  <si>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</si>
  <si>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</si>
  <si>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</si>
  <si>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</si>
  <si>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</si>
  <si>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</si>
  <si>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</si>
  <si>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</si>
  <si>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</si>
  <si>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</si>
  <si>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</si>
  <si>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</si>
  <si>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</si>
  <si>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</si>
  <si>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</si>
  <si>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</si>
  <si>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</si>
  <si>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</si>
  <si>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</si>
  <si>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</si>
  <si>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</si>
  <si>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</si>
  <si>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</si>
  <si>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</si>
  <si>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</si>
  <si>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</si>
  <si>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</si>
  <si>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</si>
  <si>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</si>
  <si>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</si>
  <si>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</si>
  <si>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</si>
  <si>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</si>
  <si>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</si>
  <si>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</si>
  <si>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</si>
  <si>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</si>
  <si>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</si>
  <si>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</si>
  <si>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</si>
  <si>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</si>
  <si>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</si>
  <si>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</si>
  <si>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</si>
  <si>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</si>
  <si>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</si>
  <si>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</si>
  <si>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</si>
  <si>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</si>
  <si>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</si>
  <si>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</si>
  <si>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</si>
  <si>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</si>
  <si>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</si>
  <si>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</si>
  <si>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</si>
  <si>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</si>
  <si>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</si>
  <si>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</si>
  <si>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</si>
  <si>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</si>
  <si>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</si>
  <si>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</si>
  <si>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</si>
  <si>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</si>
  <si>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</si>
  <si>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</si>
  <si>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</si>
  <si>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</si>
  <si>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</si>
  <si>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</si>
  <si>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</si>
  <si>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</si>
  <si>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</si>
  <si>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</si>
  <si>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</si>
  <si>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</si>
  <si>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</si>
  <si>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</si>
  <si>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</si>
  <si>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</si>
  <si>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</si>
  <si>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</si>
  <si>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</si>
  <si>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</si>
  <si>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</si>
  <si>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</si>
  <si>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</si>
  <si>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</si>
  <si>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</si>
  <si>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</si>
  <si>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</si>
  <si>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</si>
  <si>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</si>
  <si>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</si>
  <si>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</si>
  <si>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</si>
  <si>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</si>
  <si>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</si>
  <si>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</si>
  <si>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</si>
  <si>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</si>
  <si>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</si>
  <si>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</si>
  <si>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</si>
  <si>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</si>
  <si>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</si>
  <si>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</si>
  <si>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</si>
  <si>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</si>
  <si>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</si>
  <si>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</si>
  <si>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</si>
  <si>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</si>
  <si>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</si>
  <si>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</si>
  <si>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</si>
  <si>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</si>
  <si>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</si>
  <si>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</si>
  <si>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</si>
  <si>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</si>
  <si>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</si>
  <si>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</si>
  <si>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</si>
  <si>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</si>
  <si>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</si>
  <si>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</si>
  <si>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</si>
  <si>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</si>
  <si>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</si>
  <si>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</si>
  <si>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</si>
  <si>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</si>
  <si>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</si>
  <si>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</si>
  <si>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</si>
  <si>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</si>
  <si>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</si>
  <si>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</si>
  <si>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</si>
  <si>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</si>
  <si>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</si>
  <si>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</si>
  <si>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</si>
  <si>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</si>
  <si>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</si>
  <si>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</si>
  <si>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</si>
  <si>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</si>
  <si>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</si>
  <si>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</si>
  <si>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</si>
  <si>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</si>
  <si>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</si>
  <si>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</si>
  <si>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</si>
  <si>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</si>
  <si>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</si>
  <si>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</si>
  <si>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</si>
  <si>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</si>
  <si>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</si>
  <si>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</si>
  <si>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</si>
  <si>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</si>
  <si>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</si>
  <si>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</si>
  <si>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</si>
  <si>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</si>
  <si>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</si>
  <si>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</si>
  <si>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</si>
  <si>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</si>
  <si>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</si>
  <si>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</si>
  <si>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</si>
  <si>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</si>
  <si>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</si>
  <si>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</si>
  <si>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</si>
  <si>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</si>
  <si>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</si>
  <si>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</si>
  <si>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</si>
  <si>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</si>
  <si>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</si>
  <si>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</si>
  <si>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</si>
  <si>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</si>
  <si>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</si>
  <si>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</si>
  <si>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</si>
  <si>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</si>
  <si>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</si>
  <si>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</si>
  <si>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</si>
  <si>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</si>
  <si>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</si>
  <si>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</si>
  <si>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</si>
  <si>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</si>
  <si>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</si>
  <si>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</si>
  <si>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</si>
  <si>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</si>
  <si>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</si>
  <si>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</si>
  <si>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</si>
  <si>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</si>
  <si>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</si>
  <si>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</si>
  <si>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</si>
  <si>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</si>
  <si>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</si>
  <si>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</si>
  <si>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</si>
  <si>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</si>
  <si>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</si>
  <si>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</si>
  <si>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</si>
  <si>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</si>
  <si>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</si>
  <si>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</si>
  <si>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</si>
  <si>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</si>
  <si>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</si>
  <si>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</si>
  <si>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</si>
  <si>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</si>
  <si>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</si>
  <si>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</si>
  <si>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</si>
  <si>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</si>
  <si>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</si>
  <si>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</si>
  <si>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</si>
  <si>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</si>
  <si>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</si>
  <si>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</si>
  <si>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</si>
  <si>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</si>
  <si>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</si>
  <si>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</si>
  <si>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</si>
  <si>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</si>
  <si>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</si>
  <si>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</si>
  <si>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</si>
  <si>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</si>
  <si>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</si>
  <si>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</si>
  <si>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</si>
  <si>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</si>
  <si>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</si>
  <si>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</si>
  <si>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</si>
  <si>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</si>
  <si>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</si>
  <si>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</si>
  <si>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</si>
  <si>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</si>
  <si>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</si>
  <si>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</si>
  <si>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</si>
  <si>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</si>
  <si>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</si>
  <si>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</si>
  <si>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</si>
  <si>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</si>
  <si>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</si>
  <si>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</si>
  <si>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</si>
  <si>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</si>
  <si>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</si>
  <si>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</si>
  <si>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</si>
  <si>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</si>
  <si>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</si>
  <si>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</si>
  <si>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</si>
  <si>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</si>
  <si>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</si>
  <si>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</si>
  <si>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</si>
  <si>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</si>
  <si>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</si>
  <si>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</si>
  <si>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</si>
  <si>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</si>
  <si>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</si>
  <si>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</si>
  <si>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</si>
  <si>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</si>
  <si>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</si>
  <si>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</si>
  <si>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</si>
  <si>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</si>
  <si>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</si>
  <si>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</si>
  <si>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</si>
  <si>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</si>
  <si>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</si>
  <si>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</si>
  <si>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</si>
  <si>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</si>
  <si>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</si>
  <si>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</si>
  <si>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</si>
  <si>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</si>
  <si>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</si>
  <si>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</si>
  <si>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</si>
  <si>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</si>
  <si>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</si>
  <si>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</si>
  <si>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</si>
  <si>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</si>
  <si>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</si>
  <si>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</si>
  <si>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</si>
  <si>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</si>
  <si>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</si>
  <si>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</si>
  <si>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</si>
  <si>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</si>
  <si>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</si>
  <si>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</si>
  <si>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</si>
  <si>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</si>
  <si>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</si>
  <si>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</si>
  <si>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</si>
  <si>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</si>
  <si>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</si>
  <si>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</si>
  <si>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</si>
  <si>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</si>
  <si>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</si>
  <si>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</si>
  <si>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</si>
  <si>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</si>
  <si>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</si>
  <si>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</si>
  <si>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</si>
  <si>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</si>
  <si>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</si>
  <si>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</si>
  <si>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</si>
  <si>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</si>
  <si>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</si>
  <si>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</si>
  <si>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</si>
  <si>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</si>
  <si>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</si>
  <si>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</si>
  <si>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</si>
  <si>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</si>
  <si>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</si>
  <si>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</si>
  <si>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</si>
  <si>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</si>
  <si>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</si>
  <si>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</si>
  <si>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</si>
  <si>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</si>
  <si>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</si>
  <si>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</si>
  <si>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</si>
  <si>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</si>
  <si>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</si>
  <si>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</si>
  <si>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</si>
  <si>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</si>
  <si>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</si>
  <si>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</si>
  <si>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</si>
  <si>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</si>
  <si>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</si>
  <si>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</si>
  <si>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</si>
  <si>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</si>
  <si>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</si>
  <si>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</si>
  <si>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</si>
  <si>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</si>
  <si>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</si>
  <si>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</si>
  <si>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</si>
  <si>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</si>
  <si>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</si>
  <si>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</si>
  <si>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</si>
  <si>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</si>
  <si>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</si>
  <si>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</si>
  <si>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</si>
  <si>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</si>
  <si>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</si>
  <si>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</si>
  <si>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</si>
  <si>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</si>
  <si>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</si>
  <si>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</si>
  <si>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</si>
  <si>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</si>
  <si>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</si>
  <si>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</si>
  <si>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</si>
  <si>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</si>
  <si>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</si>
  <si>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</si>
  <si>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</si>
  <si>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</si>
  <si>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</si>
  <si>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</si>
  <si>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</si>
  <si>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</si>
  <si>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</si>
  <si>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</si>
  <si>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</si>
  <si>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</si>
  <si>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</si>
  <si>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</si>
  <si>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</si>
  <si>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</si>
  <si>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</si>
  <si>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</si>
  <si>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</si>
  <si>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</si>
  <si>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</si>
  <si>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</si>
  <si>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</si>
  <si>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</si>
  <si>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</si>
  <si>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</si>
  <si>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</si>
  <si>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</si>
  <si>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</si>
  <si>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</si>
  <si>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</si>
  <si>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</si>
  <si>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</si>
  <si>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</si>
  <si>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</si>
  <si>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</si>
  <si>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</si>
  <si>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</si>
  <si>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</si>
  <si>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</si>
  <si>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</si>
  <si>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</si>
  <si>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</si>
  <si>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</si>
  <si>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</si>
  <si>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</si>
  <si>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</si>
  <si>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</si>
  <si>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</si>
  <si>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</si>
  <si>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</si>
  <si>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</si>
  <si>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</si>
  <si>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</si>
  <si>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</si>
  <si>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</si>
  <si>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</si>
  <si>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</si>
  <si>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</si>
  <si>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</si>
  <si>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</si>
  <si>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</si>
  <si>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</si>
  <si>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</si>
  <si>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</si>
  <si>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</si>
  <si>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</si>
  <si>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</si>
  <si>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</si>
  <si>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</si>
  <si>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</si>
  <si>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</si>
  <si>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</si>
  <si>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</si>
  <si>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</si>
  <si>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</si>
  <si>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</si>
  <si>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</si>
  <si>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</si>
  <si>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</si>
  <si>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</si>
  <si>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</si>
  <si>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</si>
  <si>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</si>
  <si>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</si>
  <si>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</si>
  <si>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</si>
  <si>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</si>
  <si>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</si>
  <si>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</si>
  <si>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</si>
  <si>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</si>
  <si>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</si>
  <si>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</si>
  <si>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</si>
  <si>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</si>
  <si>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</si>
  <si>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</si>
  <si>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</si>
  <si>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</si>
  <si>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</si>
  <si>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</si>
  <si>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</si>
  <si>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</si>
  <si>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</si>
  <si>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</si>
  <si>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</si>
  <si>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</si>
  <si>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</si>
  <si>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</si>
  <si>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</si>
  <si>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</si>
  <si>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</si>
  <si>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</si>
  <si>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</si>
  <si>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</si>
  <si>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</si>
  <si>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</si>
  <si>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</si>
  <si>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</si>
  <si>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</si>
  <si>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</si>
  <si>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</si>
  <si>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</si>
  <si>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</si>
  <si>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</si>
  <si>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</si>
  <si>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</si>
  <si>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</si>
  <si>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</si>
  <si>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</si>
  <si>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</si>
  <si>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</si>
  <si>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</si>
  <si>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</si>
  <si>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</si>
  <si>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</si>
  <si>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</si>
  <si>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</si>
  <si>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</si>
  <si>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</si>
  <si>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</si>
  <si>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</si>
  <si>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</si>
  <si>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</si>
  <si>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</si>
  <si>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</si>
  <si>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</si>
  <si>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</si>
  <si>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</si>
  <si>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</si>
  <si>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</si>
  <si>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</si>
  <si>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</si>
  <si>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</si>
  <si>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</si>
  <si>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</si>
  <si>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</si>
  <si>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</si>
  <si>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</si>
  <si>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</si>
  <si>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</si>
  <si>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</si>
  <si>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</si>
  <si>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</si>
  <si>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</si>
  <si>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</si>
  <si>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</si>
  <si>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</si>
  <si>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</si>
  <si>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</si>
  <si>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</si>
  <si>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</si>
  <si>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</si>
  <si>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</si>
  <si>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</si>
  <si>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</si>
  <si>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</si>
  <si>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</si>
  <si>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</si>
  <si>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</si>
  <si>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</si>
  <si>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</si>
  <si>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</si>
  <si>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</si>
  <si>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</si>
  <si>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</si>
  <si>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</si>
  <si>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</si>
  <si>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</si>
  <si>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</si>
  <si>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</si>
  <si>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</si>
  <si>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</si>
  <si>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</si>
  <si>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</si>
  <si>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</si>
  <si>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</si>
  <si>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</si>
  <si>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</si>
  <si>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</si>
  <si>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</si>
  <si>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</si>
  <si>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</si>
  <si>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</si>
  <si>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</si>
  <si>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</si>
  <si>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</si>
  <si>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</si>
  <si>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</si>
  <si>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</si>
  <si>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</si>
  <si>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</si>
  <si>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</si>
  <si>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</si>
  <si>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</si>
  <si>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</si>
  <si>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</si>
  <si>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</si>
  <si>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</si>
  <si>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</si>
  <si>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</si>
  <si>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</si>
  <si>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</si>
  <si>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</si>
  <si>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</si>
  <si>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</si>
  <si>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</si>
  <si>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</si>
  <si>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</si>
  <si>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</si>
  <si>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</si>
  <si>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</si>
  <si>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</si>
  <si>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</si>
  <si>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</si>
  <si>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</si>
  <si>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</si>
  <si>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</si>
  <si>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</si>
  <si>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</si>
  <si>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</si>
  <si>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</si>
  <si>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</si>
  <si>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</si>
  <si>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</si>
  <si>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</si>
  <si>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</si>
  <si>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</si>
  <si>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</si>
  <si>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</si>
  <si>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</si>
  <si>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</si>
  <si>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</si>
  <si>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</si>
  <si>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</si>
  <si>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</si>
  <si>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</si>
  <si>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</si>
  <si>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</si>
  <si>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</si>
  <si>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</si>
  <si>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</si>
  <si>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</si>
  <si>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</si>
  <si>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</si>
  <si>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</si>
  <si>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</si>
  <si>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</si>
  <si>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</si>
  <si>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</si>
  <si>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</si>
  <si>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</si>
  <si>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</si>
  <si>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</si>
  <si>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</si>
  <si>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</si>
  <si>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</si>
  <si>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</si>
  <si>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</si>
  <si>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</si>
  <si>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</si>
  <si>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</si>
  <si>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</si>
  <si>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</si>
  <si>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</si>
  <si>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</si>
  <si>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</si>
  <si>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</si>
  <si>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</si>
  <si>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</si>
  <si>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</si>
  <si>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</si>
  <si>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</si>
  <si>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</si>
  <si>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</si>
  <si>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</si>
  <si>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</si>
  <si>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</si>
  <si>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</si>
  <si>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</si>
  <si>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</si>
  <si>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</si>
  <si>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</si>
  <si>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</si>
  <si>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</si>
  <si>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</si>
  <si>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</si>
  <si>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</si>
  <si>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</si>
  <si>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</si>
  <si>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</si>
  <si>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</si>
  <si>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</si>
  <si>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</si>
  <si>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</si>
  <si>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</si>
  <si>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</si>
  <si>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</si>
  <si>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</si>
  <si>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</si>
  <si>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</si>
  <si>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</si>
  <si>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</si>
  <si>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</si>
  <si>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</si>
  <si>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</si>
  <si>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</si>
  <si>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</si>
  <si>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</si>
  <si>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</si>
  <si>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</si>
  <si>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</si>
  <si>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</si>
  <si>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</si>
  <si>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</si>
  <si>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</si>
  <si>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</si>
  <si>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</si>
  <si>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</si>
  <si>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</si>
  <si>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</si>
  <si>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</si>
  <si>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</si>
  <si>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</si>
  <si>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</si>
  <si>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</si>
  <si>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</si>
  <si>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</si>
  <si>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</si>
  <si>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</si>
  <si>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</si>
  <si>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</si>
  <si>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</si>
  <si>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</si>
  <si>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</si>
  <si>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</si>
  <si>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</si>
  <si>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</si>
  <si>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</si>
  <si>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</si>
  <si>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</si>
  <si>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</si>
  <si>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</si>
  <si>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</si>
  <si>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</si>
  <si>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</si>
  <si>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</si>
  <si>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</si>
  <si>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</si>
  <si>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</si>
  <si>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</si>
  <si>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</si>
  <si>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</si>
  <si>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</si>
  <si>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</si>
  <si>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</si>
  <si>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</si>
  <si>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</si>
  <si>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</si>
  <si>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</si>
  <si>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</si>
  <si>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</si>
  <si>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</si>
  <si>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</si>
  <si>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</si>
  <si>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</si>
  <si>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</si>
  <si>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</si>
  <si>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</si>
  <si>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</si>
  <si>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</si>
  <si>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</si>
  <si>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</si>
  <si>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</si>
  <si>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</si>
  <si>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</si>
  <si>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</si>
  <si>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</si>
  <si>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</si>
  <si>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</si>
  <si>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</si>
  <si>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</si>
  <si>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</si>
  <si>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</si>
  <si>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</si>
  <si>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</si>
  <si>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</si>
  <si>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</si>
  <si>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</si>
  <si>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</si>
  <si>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</si>
  <si>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</si>
  <si>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</si>
  <si>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</si>
  <si>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</si>
  <si>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</si>
  <si>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</si>
  <si>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</si>
  <si>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</si>
  <si>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</si>
  <si>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</si>
  <si>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</si>
  <si>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</si>
  <si>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</si>
  <si>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</si>
  <si>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</si>
  <si>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</si>
  <si>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</si>
  <si>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</si>
  <si>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</si>
  <si>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</si>
  <si>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</si>
  <si>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</si>
  <si>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</si>
  <si>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</si>
  <si>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</si>
  <si>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</si>
  <si>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</si>
  <si>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</si>
  <si>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</si>
  <si>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</si>
  <si>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</si>
  <si>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</si>
  <si>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</si>
  <si>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</si>
  <si>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</si>
  <si>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</si>
  <si>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</si>
  <si>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</si>
  <si>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</si>
  <si>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</si>
  <si>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</si>
  <si>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</si>
  <si>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</si>
  <si>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</si>
  <si>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</si>
  <si>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</si>
  <si>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</si>
  <si>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</si>
  <si>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</si>
  <si>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</si>
  <si>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</si>
  <si>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</si>
  <si>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</si>
  <si>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</si>
  <si>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</si>
  <si>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</si>
  <si>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</si>
  <si>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</si>
  <si>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</si>
  <si>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</si>
  <si>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</si>
  <si>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</si>
  <si>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</si>
  <si>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</si>
  <si>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</si>
  <si>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</si>
  <si>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</si>
  <si>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</si>
  <si>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</si>
  <si>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</si>
  <si>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</si>
  <si>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</si>
  <si>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</si>
  <si>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</si>
  <si>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</si>
  <si>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</si>
  <si>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</si>
  <si>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</si>
  <si>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</si>
  <si>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</si>
  <si>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</si>
  <si>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</si>
  <si>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</si>
  <si>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</si>
  <si>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</si>
  <si>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</si>
  <si>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</si>
  <si>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</si>
  <si>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</si>
  <si>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</si>
  <si>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</si>
  <si>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</si>
  <si>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</si>
  <si>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</si>
  <si>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</si>
  <si>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</si>
  <si>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</si>
  <si>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</si>
  <si>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</si>
  <si>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</si>
  <si>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</si>
  <si>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</si>
  <si>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</si>
  <si>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</si>
  <si>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</si>
  <si>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</si>
  <si>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</si>
  <si>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</si>
  <si>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</si>
  <si>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</si>
  <si>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</si>
  <si>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</si>
  <si>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</si>
  <si>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</si>
  <si>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</si>
  <si>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</si>
  <si>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</si>
  <si>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</si>
  <si>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</si>
  <si>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</si>
  <si>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</si>
  <si>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</si>
  <si>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</si>
  <si>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</si>
  <si>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</si>
  <si>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</si>
  <si>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</si>
  <si>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</si>
  <si>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</si>
  <si>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</si>
  <si>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</si>
  <si>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</si>
  <si>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</si>
  <si>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</si>
  <si>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</si>
  <si>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</si>
  <si>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</si>
  <si>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</si>
  <si>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</si>
  <si>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</si>
  <si>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</si>
  <si>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</si>
  <si>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</si>
  <si>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</si>
  <si>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</si>
  <si>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</si>
  <si>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</si>
  <si>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</si>
  <si>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</si>
  <si>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</si>
  <si>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</si>
  <si>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</si>
  <si>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</si>
  <si>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</si>
  <si>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</si>
  <si>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</si>
  <si>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</si>
  <si>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</si>
  <si>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</si>
  <si>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</si>
  <si>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</si>
  <si>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</si>
  <si>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</si>
  <si>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</si>
  <si>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</si>
  <si>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</si>
  <si>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</si>
  <si>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</si>
  <si>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</si>
  <si>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</si>
  <si>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</si>
  <si>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</si>
  <si>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</si>
  <si>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</si>
  <si>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</si>
  <si>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</si>
  <si>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</si>
  <si>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</si>
  <si>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</si>
  <si>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</si>
  <si>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</si>
  <si>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</si>
  <si>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</si>
  <si>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</si>
  <si>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</si>
  <si>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</si>
  <si>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</si>
  <si>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</si>
  <si>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</si>
  <si>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</si>
  <si>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</si>
  <si>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</si>
  <si>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</si>
  <si>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</si>
  <si>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</si>
  <si>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</si>
  <si>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</si>
  <si>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</si>
  <si>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</si>
  <si>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</si>
  <si>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</si>
  <si>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</si>
  <si>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</si>
  <si>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</si>
  <si>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</si>
  <si>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</si>
  <si>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</si>
  <si>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</si>
  <si>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</si>
  <si>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</si>
  <si>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</si>
  <si>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</si>
  <si>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</si>
  <si>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</si>
  <si>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</si>
  <si>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</si>
  <si>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</si>
  <si>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</si>
  <si>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</si>
  <si>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</si>
  <si>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</si>
  <si>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</si>
  <si>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</si>
  <si>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</si>
  <si>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</si>
  <si>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</si>
  <si>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</si>
  <si>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</si>
  <si>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</si>
  <si>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</si>
  <si>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</si>
  <si>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</si>
  <si>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</si>
  <si>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</si>
  <si>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</si>
  <si>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</si>
  <si>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</si>
  <si>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</si>
  <si>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</si>
  <si>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</si>
  <si>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</si>
  <si>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</si>
  <si>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</si>
  <si>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</si>
  <si>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</si>
  <si>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</si>
  <si>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</si>
  <si>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</si>
  <si>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</si>
  <si>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</si>
  <si>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</si>
  <si>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</si>
  <si>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</si>
  <si>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</si>
  <si>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</si>
  <si>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</si>
  <si>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</si>
  <si>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</si>
  <si>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</si>
  <si>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</si>
  <si>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</si>
  <si>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</si>
  <si>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</si>
  <si>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</si>
  <si>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</si>
  <si>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</si>
  <si>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</si>
  <si>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</si>
  <si>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</si>
  <si>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</si>
  <si>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</si>
  <si>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</si>
  <si>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</si>
  <si>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</si>
  <si>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</si>
  <si>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</si>
  <si>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</si>
  <si>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</si>
  <si>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</si>
  <si>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</si>
  <si>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</si>
  <si>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</si>
  <si>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</si>
  <si>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</si>
  <si>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</si>
  <si>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</si>
  <si>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</si>
  <si>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</si>
  <si>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</si>
  <si>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</si>
  <si>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</si>
  <si>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</si>
  <si>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</si>
  <si>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</si>
  <si>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</si>
  <si>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</si>
  <si>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</si>
  <si>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</si>
  <si>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</si>
  <si>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</si>
  <si>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</si>
  <si>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</si>
  <si>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</si>
  <si>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</si>
  <si>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</si>
  <si>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</si>
  <si>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</si>
  <si>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</si>
  <si>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</si>
  <si>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</si>
  <si>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</si>
  <si>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</si>
  <si>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</si>
  <si>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</si>
  <si>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</si>
  <si>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</si>
  <si>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</si>
  <si>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</si>
  <si>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</si>
  <si>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</si>
  <si>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</si>
  <si>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</si>
  <si>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</si>
  <si>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</si>
  <si>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</si>
  <si>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</si>
  <si>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</si>
  <si>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</si>
  <si>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</si>
  <si>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</si>
  <si>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</si>
  <si>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</si>
  <si>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</si>
  <si>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</si>
  <si>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</si>
  <si>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</si>
  <si>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</si>
  <si>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</si>
  <si>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</si>
  <si>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</si>
  <si>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</si>
  <si>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</si>
  <si>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</si>
  <si>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</si>
  <si>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</si>
  <si>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</si>
  <si>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</si>
  <si>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</si>
  <si>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</si>
  <si>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</si>
  <si>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</si>
  <si>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</si>
  <si>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</si>
  <si>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</si>
  <si>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</si>
  <si>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</si>
  <si>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</si>
  <si>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</si>
  <si>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</si>
  <si>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</si>
  <si>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</si>
  <si>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</si>
  <si>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</si>
  <si>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</si>
  <si>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</si>
  <si>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</si>
  <si>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</si>
  <si>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</si>
  <si>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</si>
  <si>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</si>
  <si>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</si>
  <si>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</si>
  <si>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</si>
  <si>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</si>
  <si>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</si>
  <si>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</si>
  <si>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</si>
  <si>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</si>
  <si>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</si>
  <si>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</si>
  <si>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</si>
  <si>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</si>
  <si>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</si>
  <si>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</si>
  <si>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</si>
  <si>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</si>
  <si>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</si>
  <si>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</si>
  <si>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</si>
  <si>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</si>
  <si>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</si>
  <si>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</si>
  <si>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</si>
  <si>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</si>
  <si>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</si>
  <si>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</si>
  <si>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</si>
  <si>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</si>
  <si>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</si>
  <si>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</si>
  <si>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</si>
  <si>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</si>
  <si>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</si>
  <si>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</si>
  <si>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</si>
  <si>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</si>
  <si>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</si>
  <si>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</si>
  <si>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</si>
  <si>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</si>
  <si>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</si>
  <si>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</si>
  <si>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</si>
  <si>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</si>
  <si>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</si>
  <si>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</si>
  <si>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</si>
  <si>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</si>
  <si>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</si>
  <si>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</si>
  <si>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</si>
  <si>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</si>
  <si>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</si>
  <si>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</si>
  <si>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</si>
  <si>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</si>
  <si>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</si>
  <si>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</si>
  <si>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</si>
  <si>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</si>
  <si>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</si>
  <si>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</si>
  <si>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</si>
  <si>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</si>
  <si>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</si>
  <si>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</si>
  <si>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</si>
  <si>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</si>
  <si>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</si>
  <si>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</si>
  <si>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</si>
  <si>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</si>
  <si>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</si>
  <si>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</si>
  <si>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</si>
  <si>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</si>
  <si>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</si>
  <si>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</si>
  <si>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</si>
  <si>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</si>
  <si>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</si>
  <si>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</si>
  <si>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</si>
  <si>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</si>
  <si>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</si>
  <si>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</si>
  <si>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</si>
  <si>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</si>
  <si>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</si>
  <si>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</si>
  <si>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</si>
  <si>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</si>
  <si>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</si>
  <si>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</si>
  <si>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</si>
  <si>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</si>
  <si>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</si>
  <si>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</si>
  <si>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</si>
  <si>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</si>
  <si>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</si>
  <si>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</si>
  <si>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</si>
  <si>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</si>
  <si>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</si>
  <si>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</si>
  <si>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</si>
  <si>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</si>
  <si>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</si>
  <si>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</si>
  <si>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</si>
  <si>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</si>
  <si>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</si>
  <si>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</si>
  <si>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</si>
  <si>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</si>
  <si>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</si>
  <si>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</si>
  <si>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</si>
  <si>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</si>
  <si>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</si>
  <si>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</si>
  <si>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</si>
  <si>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</si>
  <si>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</si>
  <si>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</si>
  <si>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</si>
  <si>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</si>
  <si>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</si>
  <si>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</si>
  <si>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</si>
  <si>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</si>
  <si>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</si>
  <si>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</si>
  <si>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</si>
  <si>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</si>
  <si>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</si>
  <si>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</si>
  <si>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</si>
  <si>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</si>
  <si>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</si>
  <si>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</si>
  <si>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</si>
  <si>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</si>
  <si>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</si>
  <si>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</si>
  <si>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</si>
  <si>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</si>
  <si>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</si>
  <si>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</si>
  <si>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</si>
  <si>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</si>
  <si>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</si>
  <si>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</si>
  <si>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</si>
  <si>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</si>
  <si>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</si>
  <si>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</si>
  <si>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</si>
  <si>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</si>
  <si>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</si>
  <si>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</si>
  <si>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</si>
  <si>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</si>
  <si>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</si>
  <si>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</si>
  <si>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</si>
  <si>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</si>
  <si>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</si>
  <si>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</si>
  <si>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</si>
  <si>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</si>
  <si>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</si>
  <si>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</si>
  <si>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</si>
  <si>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</si>
  <si>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</si>
  <si>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</si>
  <si>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</si>
  <si>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</si>
  <si>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</si>
  <si>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</si>
  <si>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</si>
  <si>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</si>
  <si>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</si>
  <si>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</si>
  <si>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</si>
  <si>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</si>
  <si>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</si>
  <si>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</si>
  <si>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</si>
  <si>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</si>
  <si>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</si>
  <si>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</si>
  <si>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</si>
  <si>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</si>
  <si>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</si>
  <si>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</si>
  <si>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</si>
  <si>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</si>
  <si>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</si>
  <si>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</si>
  <si>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</si>
  <si>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</si>
  <si>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</si>
  <si>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</si>
  <si>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</si>
  <si>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</si>
  <si>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</si>
  <si>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</si>
  <si>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</si>
  <si>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</si>
  <si>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</si>
  <si>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</si>
  <si>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</si>
  <si>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</si>
  <si>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</si>
  <si>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</si>
  <si>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</si>
  <si>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</si>
  <si>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</si>
  <si>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</si>
  <si>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</si>
  <si>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</si>
  <si>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</si>
  <si>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</si>
  <si>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</si>
  <si>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</si>
  <si>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</si>
  <si>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</si>
  <si>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</si>
  <si>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</si>
  <si>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</si>
  <si>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</si>
  <si>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</si>
  <si>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</si>
  <si>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</si>
  <si>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</si>
  <si>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</si>
  <si>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</si>
  <si>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</si>
  <si>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</si>
  <si>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</si>
  <si>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</si>
  <si>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</si>
  <si>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</si>
  <si>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</si>
  <si>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</si>
  <si>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</si>
  <si>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</si>
  <si>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</si>
  <si>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</si>
  <si>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</si>
  <si>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</si>
  <si>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</si>
  <si>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</si>
  <si>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</si>
  <si>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</si>
  <si>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</si>
  <si>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</si>
  <si>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</si>
  <si>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</si>
  <si>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</si>
  <si>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</si>
  <si>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</si>
  <si>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</si>
  <si>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</si>
  <si>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</si>
  <si>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</si>
  <si>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</si>
  <si>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</si>
  <si>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</si>
  <si>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</si>
  <si>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</si>
  <si>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</si>
  <si>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</si>
  <si>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</si>
  <si>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</si>
  <si>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</si>
  <si>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</si>
  <si>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</si>
  <si>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</si>
  <si>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</si>
  <si>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</si>
  <si>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</si>
  <si>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</si>
  <si>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</si>
  <si>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</si>
  <si>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</si>
  <si>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</si>
  <si>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</si>
  <si>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</si>
  <si>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</si>
  <si>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</si>
  <si>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</si>
  <si>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</si>
  <si>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</si>
  <si>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</si>
  <si>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</si>
  <si>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</si>
  <si>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</si>
  <si>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</si>
  <si>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</si>
  <si>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</si>
  <si>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</si>
  <si>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</si>
  <si>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</si>
  <si>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</si>
  <si>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</si>
  <si>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</si>
  <si>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</si>
  <si>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</si>
  <si>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</si>
  <si>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</si>
  <si>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</si>
  <si>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</si>
  <si>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</si>
  <si>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</si>
  <si>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</si>
  <si>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</si>
  <si>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</si>
  <si>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</si>
  <si>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</si>
  <si>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</si>
  <si>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</si>
  <si>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</si>
  <si>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</si>
  <si>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</si>
  <si>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</si>
  <si>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</si>
  <si>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</si>
  <si>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</si>
  <si>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</si>
  <si>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</si>
  <si>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</si>
  <si>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</si>
  <si>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</si>
  <si>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</si>
  <si>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</si>
  <si>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</si>
  <si>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</si>
  <si>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</si>
  <si>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</si>
  <si>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</si>
  <si>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</si>
  <si>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</si>
  <si>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</si>
  <si>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</si>
  <si>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</si>
  <si>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</si>
  <si>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</si>
  <si>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</si>
  <si>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</si>
  <si>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</si>
  <si>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</si>
  <si>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</si>
  <si>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</si>
  <si>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</si>
  <si>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</si>
  <si>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</si>
  <si>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</si>
  <si>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</si>
  <si>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</si>
  <si>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</si>
  <si>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</si>
  <si>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</si>
  <si>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</si>
  <si>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</si>
  <si>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</si>
  <si>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</si>
  <si>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</si>
  <si>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</si>
  <si>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</si>
  <si>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</si>
  <si>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</si>
  <si>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</si>
  <si>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</si>
  <si>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</si>
  <si>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</si>
  <si>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</si>
  <si>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</si>
  <si>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</si>
  <si>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</si>
  <si>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</si>
  <si>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</si>
  <si>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</si>
  <si>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</si>
  <si>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</si>
  <si>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</si>
  <si>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</si>
  <si>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</si>
  <si>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</si>
  <si>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</si>
  <si>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</si>
  <si>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</si>
  <si>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</si>
  <si>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</si>
  <si>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</si>
  <si>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</si>
  <si>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</si>
  <si>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</si>
  <si>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</si>
  <si>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</si>
  <si>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</si>
  <si>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</si>
  <si>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</si>
  <si>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</si>
  <si>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</si>
  <si>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</si>
  <si>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</si>
  <si>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</si>
  <si>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</si>
  <si>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</si>
  <si>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</si>
  <si>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</si>
  <si>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</si>
  <si>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</si>
  <si>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</si>
  <si>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</si>
  <si>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</si>
  <si>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</si>
  <si>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</si>
  <si>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</si>
  <si>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</si>
  <si>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</si>
  <si>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</si>
  <si>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</si>
  <si>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</si>
  <si>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</si>
  <si>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</si>
  <si>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</si>
  <si>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</si>
  <si>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</si>
  <si>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</si>
  <si>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</si>
  <si>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</si>
  <si>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</si>
  <si>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</si>
  <si>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</si>
  <si>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</si>
  <si>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</si>
  <si>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</si>
  <si>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</si>
  <si>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</si>
  <si>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</si>
  <si>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</si>
  <si>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</si>
  <si>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</si>
  <si>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</si>
  <si>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</si>
  <si>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</si>
  <si>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</si>
  <si>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</si>
  <si>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</si>
  <si>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</si>
  <si>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</si>
  <si>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</si>
  <si>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</si>
  <si>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</si>
  <si>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</si>
  <si>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</si>
  <si>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</si>
  <si>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</si>
  <si>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</si>
  <si>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</si>
  <si>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</si>
  <si>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</si>
  <si>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</si>
  <si>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</si>
  <si>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</si>
  <si>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</si>
  <si>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</si>
  <si>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</si>
  <si>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</si>
  <si>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</si>
  <si>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</si>
  <si>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</si>
  <si>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</si>
  <si>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</si>
  <si>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</si>
  <si>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</si>
  <si>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</si>
  <si>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</si>
  <si>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</si>
  <si>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</si>
  <si>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</si>
  <si>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</si>
  <si>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</si>
  <si>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</si>
  <si>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</si>
  <si>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</si>
  <si>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</si>
  <si>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</si>
  <si>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</si>
  <si>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</si>
  <si>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</si>
  <si>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</si>
  <si>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</si>
  <si>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</si>
  <si>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</si>
  <si>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</si>
  <si>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</si>
  <si>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</si>
  <si>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</si>
  <si>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</si>
  <si>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</si>
  <si>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</si>
  <si>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</si>
  <si>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</si>
  <si>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</si>
  <si>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</si>
  <si>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</si>
  <si>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</si>
  <si>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</si>
  <si>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</si>
  <si>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</si>
  <si>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</si>
  <si>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</si>
  <si>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</si>
  <si>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</si>
  <si>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</si>
  <si>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</si>
  <si>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</si>
  <si>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</si>
  <si>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</si>
  <si>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</si>
  <si>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</si>
  <si>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</si>
  <si>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</si>
  <si>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</si>
  <si>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</si>
  <si>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</si>
  <si>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</si>
  <si>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</si>
  <si>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</si>
  <si>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</si>
  <si>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</si>
  <si>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</si>
  <si>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</si>
  <si>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</si>
  <si>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</si>
  <si>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</si>
  <si>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</si>
  <si>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</si>
  <si>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</si>
  <si>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</si>
  <si>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</si>
  <si>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</si>
  <si>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</si>
  <si>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</si>
  <si>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</si>
  <si>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</si>
  <si>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</si>
  <si>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</si>
  <si>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</si>
  <si>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</si>
  <si>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</si>
  <si>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</si>
  <si>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</si>
  <si>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</si>
  <si>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</si>
  <si>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</si>
  <si>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</si>
  <si>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</si>
  <si>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</si>
  <si>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</si>
  <si>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</si>
  <si>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</si>
  <si>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</si>
  <si>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</si>
  <si>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</si>
  <si>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</si>
  <si>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</si>
  <si>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</si>
  <si>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</si>
  <si>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</si>
  <si>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</si>
  <si>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</si>
  <si>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</si>
  <si>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</si>
  <si>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</si>
  <si>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</si>
  <si>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</si>
  <si>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</si>
  <si>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</si>
  <si>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</si>
  <si>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</si>
  <si>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</si>
  <si>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</si>
  <si>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</si>
  <si>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</si>
  <si>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</si>
  <si>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</si>
  <si>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</si>
  <si>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</si>
  <si>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</si>
  <si>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</si>
  <si>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</si>
  <si>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</si>
  <si>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</si>
  <si>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</si>
  <si>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</si>
  <si>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</si>
  <si>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</si>
  <si>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</si>
  <si>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</si>
  <si>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</si>
  <si>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</si>
  <si>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</si>
  <si>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</si>
  <si>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</si>
  <si>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</si>
  <si>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</si>
  <si>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</si>
  <si>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</si>
  <si>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</si>
  <si>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</si>
  <si>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</si>
  <si>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</si>
  <si>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</si>
  <si>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</si>
  <si>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</si>
  <si>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</si>
  <si>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</si>
  <si>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</si>
  <si>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</si>
  <si>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</si>
  <si>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</si>
  <si>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</si>
  <si>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</si>
  <si>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</si>
  <si>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</si>
  <si>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</si>
  <si>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</si>
  <si>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</si>
  <si>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</si>
  <si>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</si>
  <si>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</si>
  <si>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</si>
  <si>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</si>
  <si>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</si>
  <si>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</si>
  <si>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</si>
  <si>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</si>
  <si>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</si>
  <si>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</si>
  <si>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</si>
  <si>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</si>
  <si>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</si>
  <si>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</si>
  <si>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</si>
  <si>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</si>
  <si>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</si>
  <si>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</si>
  <si>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</si>
  <si>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</si>
  <si>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</si>
  <si>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</si>
  <si>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</si>
  <si>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</si>
  <si>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</si>
  <si>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</si>
  <si>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</si>
  <si>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</si>
  <si>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</si>
  <si>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</si>
  <si>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</si>
  <si>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</si>
  <si>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</si>
  <si>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</si>
  <si>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</si>
  <si>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</si>
  <si>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</si>
  <si>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</si>
  <si>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</si>
  <si>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</si>
  <si>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</si>
  <si>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</si>
  <si>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</si>
  <si>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</si>
  <si>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</si>
  <si>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</si>
  <si>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</si>
  <si>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</si>
  <si>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</si>
  <si>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</si>
  <si>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</si>
  <si>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</si>
  <si>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</si>
  <si>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</si>
  <si>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</si>
  <si>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</si>
  <si>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</si>
  <si>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</si>
  <si>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</si>
  <si>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</si>
  <si>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</si>
  <si>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</si>
  <si>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</si>
  <si>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</si>
  <si>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</si>
  <si>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</si>
  <si>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</si>
  <si>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</si>
  <si>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</si>
  <si>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</si>
  <si>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</si>
  <si>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</si>
  <si>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</si>
  <si>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</si>
  <si>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</si>
  <si>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</si>
  <si>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</si>
  <si>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</si>
  <si>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</si>
  <si>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</si>
  <si>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</si>
  <si>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</si>
  <si>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</si>
  <si>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</si>
  <si>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</si>
  <si>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</si>
  <si>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</si>
  <si>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</si>
  <si>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</si>
  <si>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</si>
  <si>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</si>
  <si>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</si>
  <si>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</si>
  <si>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</si>
  <si>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</si>
  <si>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</si>
  <si>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</si>
  <si>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</si>
  <si>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</si>
  <si>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</si>
  <si>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</si>
  <si>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</si>
  <si>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</si>
  <si>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</si>
  <si>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</si>
  <si>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</si>
  <si>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</si>
  <si>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</si>
  <si>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</si>
  <si>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</si>
  <si>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</si>
  <si>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</si>
  <si>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</si>
  <si>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</si>
  <si>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</si>
  <si>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</si>
  <si>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</si>
  <si>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</si>
  <si>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</si>
  <si>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</si>
  <si>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</si>
  <si>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</si>
  <si>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</si>
  <si>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</si>
  <si>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</si>
  <si>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</si>
  <si>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</si>
  <si>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</si>
  <si>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</si>
  <si>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</si>
  <si>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</si>
  <si>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</si>
  <si>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</si>
  <si>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</si>
  <si>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</si>
  <si>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</si>
  <si>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</si>
  <si>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</si>
  <si>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</si>
  <si>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</si>
  <si>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</si>
  <si>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</si>
  <si>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</si>
  <si>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</si>
  <si>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</si>
  <si>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</si>
  <si>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</si>
  <si>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</si>
  <si>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</si>
  <si>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</si>
  <si>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</si>
  <si>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</si>
  <si>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</si>
  <si>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</si>
  <si>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</si>
  <si>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</si>
  <si>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</si>
  <si>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</si>
  <si>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</si>
  <si>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</si>
  <si>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</si>
  <si>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</si>
  <si>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</si>
  <si>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</si>
  <si>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</si>
  <si>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</si>
  <si>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</si>
  <si>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</si>
  <si>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</si>
  <si>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</si>
  <si>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</si>
  <si>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</si>
  <si>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</si>
  <si>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</si>
  <si>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</si>
  <si>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</si>
  <si>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</si>
  <si>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</si>
  <si>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</si>
  <si>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</si>
  <si>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</si>
  <si>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</si>
  <si>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</si>
  <si>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</si>
  <si>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</si>
  <si>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</si>
  <si>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</si>
  <si>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</si>
  <si>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</si>
  <si>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</si>
  <si>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</si>
  <si>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</si>
  <si>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</si>
  <si>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</si>
  <si>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</si>
  <si>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</si>
  <si>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</si>
  <si>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</si>
  <si>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</si>
  <si>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</si>
  <si>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</si>
  <si>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</si>
  <si>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</si>
  <si>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</si>
  <si>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</si>
  <si>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</si>
  <si>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</si>
  <si>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</si>
  <si>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</si>
  <si>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</si>
  <si>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</si>
  <si>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</si>
  <si>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</si>
  <si>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</si>
  <si>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</si>
  <si>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</si>
  <si>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</si>
  <si>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</si>
  <si>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</si>
  <si>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</si>
  <si>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</si>
  <si>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</si>
  <si>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</si>
  <si>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</si>
  <si>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</si>
  <si>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</si>
  <si>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</si>
  <si>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</si>
  <si>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</si>
  <si>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</si>
  <si>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</si>
  <si>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</si>
  <si>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</si>
  <si>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</si>
  <si>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</si>
  <si>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</si>
  <si>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</si>
  <si>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</si>
  <si>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</si>
  <si>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</si>
  <si>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</si>
  <si>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</si>
  <si>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</si>
  <si>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</si>
  <si>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</si>
  <si>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</si>
  <si>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</si>
  <si>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</si>
  <si>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</si>
  <si>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</si>
  <si>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</si>
  <si>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</si>
  <si>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</si>
  <si>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</si>
  <si>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</si>
  <si>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</si>
  <si>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</si>
  <si>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</si>
  <si>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</si>
  <si>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</si>
  <si>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</si>
  <si>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</si>
  <si>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</si>
  <si>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</si>
  <si>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</si>
  <si>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</si>
  <si>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</si>
  <si>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</si>
  <si>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</si>
  <si>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</si>
  <si>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</si>
  <si>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</si>
  <si>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</si>
  <si>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</si>
  <si>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</si>
  <si>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</si>
  <si>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</si>
  <si>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</si>
  <si>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</si>
  <si>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</si>
  <si>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</si>
  <si>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</si>
  <si>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</si>
  <si>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</si>
  <si>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</si>
  <si>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</si>
  <si>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</si>
  <si>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</si>
  <si>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</si>
  <si>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</si>
  <si>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</si>
  <si>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</si>
  <si>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</si>
  <si>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</si>
  <si>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</si>
  <si>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</si>
  <si>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</si>
  <si>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</si>
  <si>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</si>
  <si>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</si>
  <si>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</si>
  <si>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</si>
  <si>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</si>
  <si>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</si>
  <si>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</si>
  <si>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</si>
  <si>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</si>
  <si>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</si>
  <si>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</si>
  <si>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</si>
  <si>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</si>
  <si>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</si>
  <si>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</si>
  <si>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</si>
  <si>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</si>
  <si>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</si>
  <si>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</si>
  <si>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</si>
  <si>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</si>
  <si>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</si>
  <si>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</si>
  <si>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</si>
  <si>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</si>
  <si>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</si>
  <si>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</si>
  <si>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</si>
  <si>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</si>
  <si>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</si>
  <si>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</si>
  <si>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</si>
  <si>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</si>
  <si>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</si>
  <si>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</si>
  <si>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</si>
  <si>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</si>
  <si>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</si>
  <si>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</si>
  <si>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</si>
  <si>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</si>
  <si>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</si>
  <si>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</si>
  <si>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</si>
  <si>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</si>
  <si>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</si>
  <si>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</si>
  <si>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</si>
  <si>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</si>
  <si>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</si>
  <si>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</si>
  <si>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</si>
  <si>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</si>
  <si>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</si>
  <si>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</si>
  <si>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</si>
  <si>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</si>
  <si>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</si>
  <si>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</si>
  <si>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</si>
  <si>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</si>
  <si>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</si>
  <si>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</si>
  <si>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</si>
  <si>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</si>
  <si>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</si>
  <si>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</si>
  <si>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</si>
  <si>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</si>
  <si>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</si>
  <si>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</si>
  <si>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</si>
  <si>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</si>
  <si>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</si>
  <si>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</si>
  <si>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</si>
  <si>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</si>
  <si>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</si>
  <si>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</si>
  <si>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</si>
  <si>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</si>
  <si>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</si>
  <si>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</si>
  <si>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</si>
  <si>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</si>
  <si>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</si>
  <si>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</si>
  <si>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</si>
  <si>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</si>
  <si>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</si>
  <si>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</si>
  <si>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</si>
  <si>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</si>
  <si>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</si>
  <si>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</si>
  <si>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</si>
  <si>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</si>
  <si>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</si>
  <si>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</si>
  <si>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</si>
  <si>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</si>
  <si>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</si>
  <si>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</si>
  <si>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</si>
  <si>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</si>
  <si>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</si>
  <si>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</si>
  <si>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</si>
  <si>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</si>
  <si>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</si>
  <si>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</si>
  <si>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</si>
  <si>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</si>
  <si>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</si>
  <si>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</si>
  <si>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</si>
  <si>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</si>
  <si>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</si>
  <si>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</si>
  <si>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</si>
  <si>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</si>
  <si>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</si>
  <si>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</si>
  <si>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</si>
  <si>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</si>
  <si>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</si>
  <si>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</si>
  <si>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</si>
  <si>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</si>
  <si>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</si>
  <si>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</si>
  <si>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</si>
  <si>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</si>
  <si>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</si>
  <si>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</si>
  <si>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</si>
  <si>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</si>
  <si>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</si>
  <si>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</si>
  <si>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</si>
  <si>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</si>
  <si>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</si>
  <si>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</si>
  <si>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</si>
  <si>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</si>
  <si>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</si>
  <si>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</si>
  <si>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</si>
  <si>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</si>
  <si>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</si>
  <si>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</si>
  <si>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</si>
  <si>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</si>
  <si>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</si>
  <si>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</si>
  <si>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</si>
  <si>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</si>
  <si>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</si>
  <si>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</si>
  <si>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</si>
  <si>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</si>
  <si>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</si>
  <si>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</si>
  <si>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</si>
  <si>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</si>
  <si>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</si>
  <si>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</si>
  <si>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</si>
  <si>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</si>
  <si>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</si>
  <si>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</si>
  <si>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</si>
  <si>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</si>
  <si>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</si>
  <si>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</si>
  <si>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</si>
  <si>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</si>
  <si>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</si>
  <si>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</si>
  <si>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</si>
  <si>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</si>
  <si>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</si>
  <si>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</si>
  <si>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</si>
  <si>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</si>
  <si>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</si>
  <si>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</si>
  <si>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</si>
  <si>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</si>
  <si>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</si>
  <si>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</si>
  <si>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</si>
  <si>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</si>
  <si>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</si>
  <si>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</si>
  <si>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</si>
  <si>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</si>
  <si>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</si>
  <si>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</si>
  <si>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</si>
  <si>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</si>
  <si>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</si>
  <si>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</si>
  <si>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</si>
  <si>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</si>
  <si>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</si>
  <si>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</si>
  <si>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</si>
  <si>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</si>
  <si>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</si>
  <si>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</si>
  <si>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</si>
  <si>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</si>
  <si>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</si>
  <si>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</si>
  <si>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</si>
  <si>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</si>
  <si>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</si>
  <si>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</si>
  <si>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</si>
  <si>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</si>
  <si>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</si>
  <si>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</si>
  <si>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</si>
  <si>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</si>
  <si>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</si>
  <si>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</si>
  <si>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</si>
  <si>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</si>
  <si>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</si>
  <si>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</si>
  <si>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</si>
  <si>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</si>
  <si>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</si>
  <si>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</si>
  <si>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</si>
  <si>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</si>
  <si>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</si>
  <si>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</si>
  <si>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</si>
  <si>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</si>
  <si>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</si>
  <si>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</si>
  <si>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</si>
  <si>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</si>
  <si>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</si>
  <si>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</si>
  <si>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</si>
  <si>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</si>
  <si>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</si>
  <si>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</si>
  <si>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</si>
  <si>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</si>
  <si>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</si>
  <si>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</si>
  <si>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</si>
  <si>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</si>
  <si>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</si>
  <si>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</si>
  <si>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</si>
  <si>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</si>
  <si>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</si>
  <si>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</si>
  <si>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</si>
  <si>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</si>
  <si>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</si>
  <si>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</si>
  <si>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</si>
  <si>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</si>
  <si>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</si>
  <si>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</si>
  <si>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</si>
  <si>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</si>
  <si>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</si>
  <si>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</si>
  <si>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</si>
  <si>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</si>
  <si>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</si>
  <si>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</si>
  <si>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</si>
  <si>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</si>
  <si>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</si>
  <si>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</si>
  <si>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</si>
  <si>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</si>
  <si>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</si>
  <si>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</si>
  <si>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</si>
  <si>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</si>
  <si>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</si>
  <si>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</si>
  <si>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</si>
  <si>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</si>
  <si>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</si>
  <si>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</si>
  <si>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</si>
  <si>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</si>
  <si>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</si>
  <si>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</si>
  <si>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</si>
  <si>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</si>
  <si>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</si>
  <si>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</si>
  <si>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</si>
  <si>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</si>
  <si>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</si>
  <si>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</si>
  <si>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</si>
  <si>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</si>
  <si>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</si>
  <si>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</si>
  <si>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</si>
  <si>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</si>
  <si>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</si>
  <si>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</si>
  <si>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</si>
  <si>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</si>
  <si>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</si>
  <si>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</si>
  <si>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</si>
  <si>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</si>
  <si>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</si>
  <si>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</si>
  <si>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</si>
  <si>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</si>
  <si>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</si>
  <si>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</si>
  <si>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</si>
  <si>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</si>
  <si>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</si>
  <si>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</si>
  <si>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</si>
  <si>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</si>
  <si>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</si>
  <si>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</si>
  <si>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</si>
  <si>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</si>
  <si>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</si>
  <si>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</si>
  <si>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</si>
  <si>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</si>
  <si>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</si>
  <si>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</si>
  <si>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</si>
  <si>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</si>
  <si>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</si>
  <si>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</si>
  <si>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</si>
  <si>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</si>
  <si>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</si>
  <si>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</si>
  <si>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</si>
  <si>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</si>
  <si>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</si>
  <si>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</si>
  <si>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</si>
  <si>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</si>
  <si>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</si>
  <si>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</si>
  <si>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</si>
  <si>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</si>
  <si>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</si>
  <si>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</si>
  <si>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</si>
  <si>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</si>
  <si>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</si>
  <si>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</si>
  <si>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</si>
  <si>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</si>
  <si>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</si>
  <si>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</si>
  <si>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</si>
  <si>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</si>
  <si>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</si>
  <si>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</si>
  <si>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</si>
  <si>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</si>
  <si>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</si>
  <si>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</si>
  <si>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</si>
  <si>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</si>
  <si>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</si>
  <si>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</si>
  <si>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</si>
  <si>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</si>
  <si>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</si>
  <si>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</si>
  <si>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</si>
  <si>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</si>
  <si>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</si>
  <si>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</si>
  <si>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</si>
  <si>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</si>
  <si>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</si>
  <si>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</si>
  <si>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</si>
  <si>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</si>
  <si>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</si>
  <si>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</si>
  <si>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</si>
  <si>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</si>
  <si>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</si>
  <si>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</si>
  <si>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</si>
  <si>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</si>
  <si>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</si>
  <si>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</si>
  <si>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</si>
  <si>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</si>
  <si>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</si>
  <si>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</si>
  <si>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</si>
  <si>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</si>
  <si>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</si>
  <si>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</si>
  <si>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</si>
  <si>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</si>
  <si>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</si>
  <si>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</si>
  <si>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</si>
  <si>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</si>
  <si>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</si>
  <si>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</si>
  <si>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</si>
  <si>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</si>
  <si>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</si>
  <si>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</si>
  <si>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</si>
  <si>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</si>
  <si>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</si>
  <si>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</si>
  <si>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</si>
  <si>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</si>
  <si>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</si>
  <si>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</si>
  <si>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</si>
  <si>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</si>
  <si>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</si>
  <si>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</si>
  <si>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</si>
  <si>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</si>
  <si>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</si>
  <si>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</si>
  <si>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</si>
  <si>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</si>
  <si>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</si>
  <si>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</si>
  <si>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</si>
  <si>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</si>
  <si>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</si>
  <si>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</si>
  <si>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</si>
  <si>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</si>
  <si>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</si>
  <si>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</si>
  <si>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</si>
  <si>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</si>
  <si>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</si>
  <si>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</si>
  <si>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</si>
  <si>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</si>
  <si>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</si>
  <si>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</si>
  <si>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</si>
  <si>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</si>
  <si>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</si>
  <si>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</si>
  <si>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</si>
  <si>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</si>
  <si>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</si>
  <si>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</si>
  <si>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</si>
  <si>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</si>
  <si>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</si>
  <si>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</si>
  <si>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</si>
  <si>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</si>
  <si>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</si>
  <si>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</si>
  <si>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</si>
  <si>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</si>
  <si>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</si>
  <si>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</si>
  <si>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</si>
  <si>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</si>
  <si>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</si>
  <si>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</si>
  <si>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</si>
  <si>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</si>
  <si>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</si>
  <si>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</si>
  <si>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</si>
  <si>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</si>
  <si>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</si>
  <si>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</si>
  <si>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</si>
  <si>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</si>
  <si>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</si>
  <si>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</si>
  <si>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</si>
  <si>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</si>
  <si>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</si>
  <si>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</si>
  <si>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</si>
  <si>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</si>
  <si>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</si>
  <si>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</si>
  <si>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</si>
  <si>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</si>
  <si>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</si>
  <si>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</si>
  <si>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</si>
  <si>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</si>
  <si>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</si>
  <si>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</si>
  <si>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</si>
  <si>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</si>
  <si>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</si>
  <si>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</si>
  <si>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</si>
  <si>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</si>
  <si>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</si>
  <si>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</si>
  <si>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</si>
  <si>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</si>
  <si>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</si>
  <si>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</si>
  <si>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</si>
  <si>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</si>
  <si>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</si>
  <si>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</si>
  <si>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</si>
  <si>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</si>
  <si>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</si>
  <si>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</si>
  <si>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</si>
  <si>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</si>
  <si>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</si>
  <si>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</si>
  <si>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</si>
  <si>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</si>
  <si>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</si>
  <si>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</si>
  <si>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</si>
  <si>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</si>
  <si>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</si>
  <si>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</si>
  <si>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</si>
  <si>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</si>
  <si>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</si>
  <si>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</si>
  <si>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</si>
  <si>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</si>
  <si>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</si>
  <si>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</si>
  <si>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</si>
  <si>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</si>
  <si>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</si>
  <si>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</si>
  <si>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</si>
  <si>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</si>
  <si>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</si>
  <si>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</si>
  <si>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</si>
  <si>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</si>
  <si>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</si>
  <si>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</si>
  <si>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</si>
  <si>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</si>
  <si>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</si>
  <si>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</si>
  <si>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</si>
  <si>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</si>
  <si>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</si>
  <si>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</si>
  <si>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</si>
  <si>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</si>
  <si>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</si>
  <si>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</si>
  <si>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</si>
  <si>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</si>
  <si>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</si>
  <si>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</si>
  <si>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</si>
  <si>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</si>
  <si>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</si>
  <si>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</si>
  <si>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</si>
  <si>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</si>
  <si>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</si>
  <si>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</si>
  <si>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</si>
  <si>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</si>
  <si>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</si>
  <si>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</si>
  <si>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</si>
  <si>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</si>
  <si>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</si>
  <si>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</si>
  <si>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</si>
  <si>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</si>
  <si>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</si>
  <si>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</si>
  <si>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</si>
  <si>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</si>
  <si>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</si>
  <si>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</si>
  <si>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</si>
  <si>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</si>
  <si>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</si>
  <si>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</si>
  <si>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</si>
  <si>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</si>
  <si>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</si>
  <si>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</si>
  <si>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</si>
  <si>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</si>
  <si>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</si>
  <si>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</si>
  <si>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</si>
  <si>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</si>
  <si>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</si>
  <si>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</si>
  <si>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</si>
  <si>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</si>
  <si>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</si>
  <si>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</si>
  <si>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</si>
  <si>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</si>
  <si>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</si>
  <si>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</si>
  <si>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</si>
  <si>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</si>
  <si>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</si>
  <si>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</si>
  <si>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</si>
  <si>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</si>
  <si>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</si>
  <si>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</si>
  <si>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</si>
  <si>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</si>
  <si>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</si>
  <si>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</si>
  <si>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</si>
  <si>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</si>
  <si>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</si>
  <si>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</si>
  <si>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</si>
  <si>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</si>
  <si>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</si>
  <si>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</si>
  <si>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</si>
  <si>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</si>
  <si>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</si>
  <si>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</si>
  <si>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</si>
  <si>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</si>
  <si>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</si>
  <si>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</si>
  <si>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</si>
  <si>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</si>
  <si>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</si>
  <si>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</si>
  <si>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</si>
  <si>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</si>
  <si>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</si>
  <si>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</si>
  <si>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</si>
  <si>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</si>
  <si>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</si>
  <si>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</si>
  <si>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</si>
  <si>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</si>
  <si>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</si>
  <si>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</si>
  <si>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</si>
  <si>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</si>
  <si>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</si>
  <si>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</si>
  <si>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</si>
  <si>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</si>
  <si>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</si>
  <si>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</si>
  <si>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</si>
  <si>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</si>
  <si>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</si>
  <si>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</si>
  <si>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</si>
  <si>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</si>
  <si>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</si>
  <si>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</si>
  <si>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</si>
  <si>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</si>
  <si>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</si>
  <si>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</si>
  <si>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</si>
  <si>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</si>
  <si>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</si>
  <si>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</si>
  <si>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</si>
  <si>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</si>
  <si>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</si>
  <si>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</si>
  <si>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</si>
  <si>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</si>
  <si>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</si>
  <si>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</si>
  <si>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</si>
  <si>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</si>
  <si>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</si>
  <si>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</si>
  <si>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</si>
  <si>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</si>
  <si>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</si>
  <si>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</si>
  <si>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</si>
  <si>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</si>
  <si>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</si>
  <si>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</si>
  <si>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</si>
  <si>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</si>
  <si>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</si>
  <si>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</si>
  <si>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</si>
  <si>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</si>
  <si>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</si>
  <si>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</si>
  <si>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</si>
  <si>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</si>
  <si>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</si>
  <si>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</si>
  <si>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</si>
  <si>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</si>
  <si>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</si>
  <si>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</si>
  <si>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</si>
  <si>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</si>
  <si>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</si>
  <si>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</si>
  <si>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</si>
  <si>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</si>
  <si>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</si>
  <si>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</si>
  <si>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</si>
  <si>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</si>
  <si>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</si>
  <si>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</si>
  <si>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</si>
  <si>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</si>
  <si>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</si>
  <si>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</si>
  <si>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</si>
  <si>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</si>
  <si>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</si>
  <si>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</si>
  <si>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</si>
  <si>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</si>
  <si>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</si>
  <si>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</si>
  <si>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</si>
  <si>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</si>
  <si>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</si>
  <si>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</si>
  <si>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</si>
  <si>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</si>
  <si>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</si>
  <si>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</si>
  <si>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</si>
  <si>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</si>
  <si>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</si>
  <si>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</si>
  <si>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</si>
  <si>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</si>
  <si>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</si>
  <si>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</si>
  <si>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</si>
  <si>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</si>
  <si>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</si>
  <si>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</si>
  <si>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</si>
  <si>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</si>
  <si>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</si>
  <si>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</si>
  <si>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</si>
  <si>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</si>
  <si>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</si>
  <si>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</si>
  <si>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</si>
  <si>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</si>
  <si>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</si>
  <si>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</si>
  <si>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</si>
  <si>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</si>
  <si>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</si>
  <si>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</si>
  <si>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</si>
  <si>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</si>
  <si>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</si>
  <si>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</si>
  <si>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</si>
  <si>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</si>
  <si>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</si>
  <si>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</si>
  <si>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</si>
  <si>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</si>
  <si>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</si>
  <si>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</si>
  <si>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</si>
  <si>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</si>
  <si>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</si>
  <si>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</si>
  <si>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</si>
  <si>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</si>
  <si>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</si>
  <si>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</si>
  <si>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</si>
  <si>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</si>
  <si>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</si>
  <si>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</si>
  <si>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</si>
  <si>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</si>
  <si>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</si>
  <si>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</si>
  <si>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</si>
  <si>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</si>
  <si>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</si>
  <si>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</si>
  <si>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</si>
  <si>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</si>
  <si>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</si>
  <si>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</si>
  <si>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</si>
  <si>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</si>
  <si>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</si>
  <si>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</si>
  <si>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</si>
  <si>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</si>
  <si>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</si>
  <si>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</si>
  <si>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</si>
  <si>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</si>
  <si>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</si>
  <si>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</si>
  <si>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</si>
  <si>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</si>
  <si>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</si>
  <si>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</si>
  <si>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</si>
  <si>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</si>
  <si>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</si>
  <si>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</si>
  <si>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</si>
  <si>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</si>
  <si>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</si>
  <si>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</si>
  <si>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</si>
  <si>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</si>
  <si>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</si>
  <si>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</si>
  <si>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</si>
  <si>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</si>
  <si>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</si>
  <si>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</si>
  <si>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</si>
  <si>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</si>
  <si>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</si>
  <si>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</si>
  <si>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</si>
  <si>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</si>
  <si>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</si>
  <si>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</si>
  <si>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</si>
  <si>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</si>
  <si>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</si>
  <si>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</si>
  <si>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</si>
  <si>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</si>
  <si>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</si>
  <si>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</si>
  <si>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</si>
  <si>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</si>
  <si>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</si>
  <si>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</si>
  <si>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</si>
  <si>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</si>
  <si>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</si>
  <si>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</si>
  <si>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</si>
  <si>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</si>
  <si>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</si>
  <si>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</si>
  <si>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</si>
  <si>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</si>
  <si>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</si>
  <si>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</si>
  <si>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</si>
  <si>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</si>
  <si>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</si>
  <si>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</si>
  <si>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</si>
  <si>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</si>
  <si>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</si>
  <si>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</si>
  <si>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</si>
  <si>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</si>
  <si>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</si>
  <si>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</si>
  <si>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</si>
  <si>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</si>
  <si>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</si>
  <si>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</si>
  <si>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</si>
  <si>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</si>
  <si>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</si>
  <si>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</si>
  <si>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</si>
  <si>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</si>
  <si>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</si>
  <si>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</si>
  <si>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</si>
  <si>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</si>
  <si>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</si>
  <si>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</si>
  <si>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</si>
  <si>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</si>
  <si>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</si>
  <si>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</si>
  <si>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</si>
  <si>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</si>
  <si>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</si>
  <si>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</si>
  <si>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</si>
  <si>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</si>
  <si>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</si>
  <si>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</si>
  <si>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</si>
  <si>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</si>
  <si>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</si>
  <si>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</si>
  <si>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</si>
  <si>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</si>
  <si>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</si>
  <si>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</si>
  <si>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</si>
  <si>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</si>
  <si>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</si>
  <si>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</si>
  <si>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</si>
  <si>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</si>
  <si>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</si>
  <si>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</si>
  <si>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</si>
  <si>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</si>
  <si>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</si>
  <si>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</si>
  <si>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</si>
  <si>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</si>
  <si>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</si>
  <si>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</si>
  <si>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</si>
  <si>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</si>
  <si>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</si>
  <si>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</si>
  <si>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</si>
  <si>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</si>
  <si>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</si>
  <si>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</si>
  <si>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</si>
  <si>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</si>
  <si>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</si>
  <si>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</si>
  <si>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</si>
  <si>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</si>
  <si>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</si>
  <si>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</si>
  <si>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</si>
  <si>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</si>
  <si>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</si>
  <si>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</si>
  <si>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</si>
  <si>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</si>
  <si>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</si>
  <si>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</si>
  <si>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</si>
  <si>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</si>
  <si>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</si>
  <si>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</si>
  <si>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</si>
  <si>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</si>
  <si>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</si>
  <si>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</si>
  <si>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</si>
  <si>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</si>
  <si>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</si>
  <si>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</si>
  <si>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</si>
  <si>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</si>
  <si>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</si>
  <si>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</si>
  <si>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</si>
  <si>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</si>
  <si>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</si>
  <si>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</si>
  <si>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</si>
  <si>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</si>
  <si>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</si>
  <si>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</si>
  <si>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</si>
  <si>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</si>
  <si>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</si>
  <si>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</si>
  <si>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</si>
  <si>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</si>
  <si>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</si>
  <si>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</si>
  <si>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</si>
  <si>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</si>
  <si>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</si>
  <si>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</si>
  <si>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</si>
  <si>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</si>
  <si>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</si>
  <si>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</si>
  <si>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</si>
  <si>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</si>
  <si>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</si>
  <si>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</si>
  <si>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</si>
  <si>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</si>
  <si>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</si>
  <si>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</si>
  <si>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</si>
  <si>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</si>
  <si>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</si>
  <si>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</si>
  <si>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</si>
  <si>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</si>
  <si>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</si>
  <si>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</si>
  <si>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</si>
  <si>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</si>
  <si>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</si>
  <si>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</si>
  <si>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</si>
  <si>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</si>
  <si>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</si>
  <si>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</si>
  <si>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</si>
  <si>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</si>
  <si>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</si>
  <si>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</si>
  <si>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</si>
  <si>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</si>
  <si>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</si>
  <si>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</si>
  <si>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</si>
  <si>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</si>
  <si>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</si>
  <si>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</si>
  <si>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</si>
  <si>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</si>
  <si>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</si>
  <si>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</si>
  <si>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</si>
  <si>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</si>
  <si>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</si>
  <si>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</si>
  <si>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</si>
  <si>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</si>
  <si>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</si>
  <si>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</si>
  <si>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</si>
  <si>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</si>
  <si>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</si>
  <si>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</si>
  <si>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</si>
  <si>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</si>
  <si>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</si>
  <si>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</si>
  <si>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</si>
  <si>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</si>
  <si>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</si>
  <si>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</si>
  <si>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</si>
  <si>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</si>
  <si>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</si>
  <si>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</si>
  <si>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</si>
  <si>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</si>
  <si>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</si>
  <si>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</si>
  <si>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</si>
  <si>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</si>
  <si>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</si>
  <si>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</si>
  <si>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</si>
  <si>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</si>
  <si>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</si>
  <si>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</si>
  <si>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</si>
  <si>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</si>
  <si>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</si>
  <si>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</si>
  <si>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</si>
  <si>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</si>
  <si>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</si>
  <si>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</si>
  <si>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</si>
  <si>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</si>
  <si>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</si>
  <si>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</si>
  <si>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</si>
  <si>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</si>
  <si>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</si>
  <si>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</si>
  <si>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</si>
  <si>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</si>
  <si>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</si>
  <si>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</si>
  <si>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</si>
  <si>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</si>
  <si>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</si>
  <si>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</si>
  <si>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</si>
  <si>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</si>
  <si>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</si>
  <si>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</si>
  <si>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</si>
  <si>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</si>
  <si>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</si>
  <si>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</si>
  <si>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</si>
  <si>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</si>
  <si>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</si>
  <si>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</si>
  <si>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</si>
  <si>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</si>
  <si>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</si>
  <si>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</si>
  <si>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</si>
  <si>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</si>
  <si>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</si>
  <si>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</si>
  <si>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</si>
  <si>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</si>
  <si>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</si>
  <si>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</si>
  <si>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</si>
  <si>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</si>
  <si>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</si>
  <si>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</si>
  <si>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</si>
  <si>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</si>
  <si>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</si>
  <si>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</si>
  <si>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</si>
  <si>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</si>
  <si>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</si>
  <si>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</si>
  <si>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</si>
  <si>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</si>
  <si>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</si>
  <si>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</si>
  <si>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</si>
  <si>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</si>
  <si>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</si>
  <si>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</si>
  <si>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</si>
  <si>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</si>
  <si>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</si>
  <si>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</si>
  <si>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</si>
  <si>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</si>
  <si>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</si>
  <si>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</si>
  <si>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</si>
  <si>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</si>
  <si>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</si>
  <si>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</si>
  <si>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</si>
  <si>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</si>
  <si>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</si>
  <si>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</si>
  <si>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</si>
  <si>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</si>
  <si>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</si>
  <si>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</si>
  <si>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</si>
  <si>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</si>
  <si>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</si>
  <si>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</si>
  <si>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</si>
  <si>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</si>
  <si>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</si>
  <si>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</si>
  <si>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</si>
  <si>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</si>
  <si>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</si>
  <si>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</si>
  <si>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</si>
  <si>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</si>
  <si>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</si>
  <si>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</si>
  <si>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</si>
  <si>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</si>
  <si>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</si>
  <si>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</si>
  <si>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</si>
  <si>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</si>
  <si>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</si>
  <si>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</si>
  <si>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</si>
  <si>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</si>
  <si>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</si>
  <si>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</si>
  <si>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</si>
  <si>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</si>
  <si>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</si>
  <si>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</si>
  <si>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</si>
  <si>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</si>
  <si>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</si>
  <si>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</si>
  <si>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</si>
  <si>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</si>
  <si>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</si>
  <si>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</si>
  <si>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</si>
  <si>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</si>
  <si>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</si>
  <si>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</si>
  <si>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</si>
  <si>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</si>
  <si>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</si>
  <si>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</si>
  <si>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</si>
  <si>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</si>
  <si>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</si>
  <si>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</si>
  <si>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</si>
  <si>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</si>
  <si>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</si>
  <si>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</si>
  <si>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</si>
  <si>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</si>
  <si>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</si>
  <si>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</si>
  <si>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</si>
  <si>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</si>
  <si>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</si>
  <si>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</si>
  <si>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</si>
  <si>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</si>
  <si>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</si>
  <si>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</si>
  <si>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</si>
  <si>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</si>
  <si>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</si>
  <si>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</si>
  <si>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</si>
  <si>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</si>
  <si>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</si>
  <si>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</si>
  <si>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</si>
  <si>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</si>
  <si>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</si>
  <si>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</si>
  <si>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</si>
  <si>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</si>
  <si>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</si>
  <si>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</si>
  <si>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</si>
  <si>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</si>
  <si>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</si>
  <si>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</si>
  <si>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</si>
  <si>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</si>
  <si>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</si>
  <si>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</si>
  <si>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</si>
  <si>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</si>
  <si>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</si>
  <si>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</si>
  <si>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</si>
  <si>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</si>
  <si>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</si>
  <si>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</si>
  <si>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</si>
  <si>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</si>
  <si>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</si>
  <si>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</si>
  <si>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</si>
  <si>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</si>
  <si>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</si>
  <si>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</si>
  <si>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</si>
  <si>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</si>
  <si>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</si>
  <si>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</si>
  <si>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</si>
  <si>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</si>
  <si>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</si>
  <si>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</si>
  <si>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</si>
  <si>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</si>
  <si>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</si>
  <si>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</si>
  <si>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</si>
  <si>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</si>
  <si>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</si>
  <si>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</si>
  <si>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</si>
  <si>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</si>
  <si>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</si>
  <si>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</si>
  <si>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</si>
  <si>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</si>
  <si>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</si>
  <si>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</si>
  <si>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</si>
  <si>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</si>
  <si>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</si>
  <si>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</si>
  <si>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</si>
  <si>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</si>
  <si>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</si>
  <si>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</si>
  <si>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</si>
  <si>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</si>
  <si>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</si>
  <si>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</si>
  <si>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</si>
  <si>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</si>
  <si>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</si>
  <si>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</si>
  <si>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</si>
  <si>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</si>
  <si>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</si>
  <si>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</si>
  <si>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</si>
  <si>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</si>
  <si>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</si>
  <si>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</si>
  <si>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</si>
  <si>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</si>
  <si>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</si>
  <si>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</si>
  <si>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</si>
  <si>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</si>
  <si>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</si>
  <si>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</si>
  <si>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</si>
  <si>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</si>
  <si>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</si>
  <si>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</si>
  <si>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</si>
  <si>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</si>
  <si>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</si>
  <si>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</si>
  <si>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</si>
  <si>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</si>
  <si>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</si>
  <si>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</si>
  <si>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</si>
  <si>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</si>
  <si>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</si>
  <si>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</si>
  <si>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</si>
  <si>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</si>
  <si>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</si>
  <si>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</si>
  <si>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</si>
  <si>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</si>
  <si>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</si>
  <si>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</si>
  <si>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</si>
  <si>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</si>
  <si>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</si>
  <si>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</si>
  <si>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</si>
  <si>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</si>
  <si>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</si>
  <si>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</si>
  <si>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</si>
  <si>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</si>
  <si>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</si>
  <si>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</si>
  <si>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</si>
  <si>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</si>
  <si>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</si>
  <si>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</si>
  <si>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</si>
  <si>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</si>
  <si>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</si>
  <si>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</si>
  <si>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</si>
  <si>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</si>
  <si>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</si>
  <si>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</si>
  <si>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</si>
  <si>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</si>
  <si>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</si>
  <si>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</si>
  <si>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</si>
  <si>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</si>
  <si>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</si>
  <si>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</si>
  <si>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</si>
  <si>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</si>
  <si>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</si>
  <si>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</si>
  <si>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</si>
  <si>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</si>
  <si>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</si>
  <si>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</si>
  <si>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</si>
  <si>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</si>
  <si>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</si>
  <si>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</si>
  <si>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</si>
  <si>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</si>
  <si>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</si>
  <si>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</si>
  <si>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</si>
  <si>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</si>
  <si>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</si>
  <si>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</si>
  <si>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</si>
  <si>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</si>
  <si>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</si>
  <si>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</si>
  <si>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</si>
  <si>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</si>
  <si>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</si>
  <si>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</si>
  <si>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</si>
  <si>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</si>
  <si>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</si>
  <si>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</si>
  <si>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</si>
  <si>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</si>
  <si>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</si>
  <si>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</si>
  <si>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</si>
  <si>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</si>
  <si>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</si>
  <si>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</si>
  <si>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</si>
  <si>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</si>
  <si>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</si>
  <si>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</si>
  <si>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</si>
  <si>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</si>
  <si>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</si>
  <si>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</si>
  <si>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</si>
  <si>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</si>
  <si>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</si>
  <si>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</si>
  <si>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</si>
  <si>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</si>
  <si>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</si>
  <si>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</si>
  <si>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</si>
  <si>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</si>
  <si>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</si>
  <si>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</si>
  <si>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</si>
  <si>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</si>
  <si>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</si>
  <si>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</si>
  <si>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</si>
  <si>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</si>
  <si>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</si>
  <si>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</si>
  <si>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</si>
  <si>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</si>
  <si>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</si>
  <si>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</si>
  <si>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</si>
  <si>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</si>
  <si>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</si>
  <si>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</si>
  <si>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</si>
  <si>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</si>
  <si>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</si>
  <si>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</si>
  <si>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</si>
  <si>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</si>
  <si>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</si>
  <si>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</si>
  <si>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</si>
  <si>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</si>
  <si>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</si>
  <si>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</si>
  <si>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</si>
  <si>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</si>
  <si>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</si>
  <si>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</si>
  <si>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</si>
  <si>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</si>
  <si>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</si>
  <si>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</si>
  <si>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</si>
  <si>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</si>
  <si>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</si>
  <si>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</si>
  <si>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</si>
  <si>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</si>
  <si>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</si>
  <si>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</si>
  <si>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</si>
  <si>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</si>
  <si>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</si>
  <si>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</si>
  <si>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</si>
  <si>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</si>
  <si>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</si>
  <si>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</si>
  <si>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</si>
  <si>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</si>
  <si>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</si>
  <si>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</si>
  <si>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</si>
  <si>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</si>
  <si>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</si>
  <si>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</si>
  <si>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</si>
  <si>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</si>
  <si>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</si>
  <si>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</si>
  <si>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</si>
  <si>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</si>
  <si>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</si>
  <si>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</si>
  <si>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</si>
  <si>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</si>
  <si>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</si>
  <si>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</si>
  <si>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</si>
  <si>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</si>
  <si>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</si>
  <si>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</si>
  <si>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</si>
  <si>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</si>
  <si>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</si>
  <si>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</si>
  <si>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</si>
  <si>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</si>
  <si>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</si>
  <si>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</si>
  <si>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</si>
  <si>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</si>
  <si>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</si>
  <si>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</si>
  <si>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</si>
  <si>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</si>
  <si>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</si>
  <si>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</si>
  <si>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</si>
  <si>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</si>
  <si>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</si>
  <si>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</si>
  <si>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</si>
  <si>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</si>
  <si>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</si>
  <si>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</si>
  <si>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</si>
  <si>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</si>
  <si>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</si>
  <si>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</si>
  <si>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</si>
  <si>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</si>
  <si>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</si>
  <si>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</si>
  <si>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</si>
  <si>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</si>
  <si>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</si>
  <si>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</si>
  <si>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</si>
  <si>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</si>
  <si>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</si>
  <si>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</si>
  <si>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</si>
  <si>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</si>
  <si>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</si>
  <si>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</si>
  <si>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</si>
  <si>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</si>
  <si>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</si>
  <si>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</si>
  <si>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</si>
  <si>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</si>
  <si>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</si>
  <si>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</si>
  <si>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</si>
  <si>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</si>
  <si>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</si>
  <si>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</si>
  <si>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</si>
  <si>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</si>
  <si>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</si>
  <si>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</si>
  <si>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</si>
  <si>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</si>
  <si>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</si>
  <si>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</si>
  <si>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</si>
  <si>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</si>
  <si>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</si>
  <si>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</si>
  <si>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</si>
  <si>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</si>
  <si>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</si>
  <si>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</si>
  <si>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</si>
  <si>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</si>
  <si>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</si>
  <si>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</si>
  <si>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</si>
  <si>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</si>
  <si>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</si>
  <si>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</si>
  <si>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</si>
  <si>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</si>
  <si>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</si>
  <si>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</si>
  <si>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</si>
  <si>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</si>
  <si>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</si>
  <si>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</si>
  <si>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</si>
  <si>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</si>
  <si>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</si>
  <si>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</si>
  <si>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</si>
  <si>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</si>
  <si>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</si>
  <si>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</si>
  <si>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</si>
  <si>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</si>
  <si>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</si>
  <si>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</si>
  <si>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</si>
  <si>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</si>
  <si>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</si>
  <si>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</si>
  <si>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</si>
  <si>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</si>
  <si>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</si>
  <si>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</si>
  <si>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</si>
  <si>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</si>
  <si>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</si>
  <si>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</si>
  <si>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</si>
  <si>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</si>
  <si>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</si>
  <si>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</si>
  <si>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</si>
  <si>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</si>
  <si>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</si>
  <si>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</si>
  <si>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</si>
  <si>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</si>
  <si>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</si>
  <si>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</si>
  <si>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</si>
  <si>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</si>
  <si>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</si>
  <si>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</si>
  <si>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</si>
  <si>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</si>
  <si>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</si>
  <si>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</si>
  <si>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</si>
  <si>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</si>
  <si>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</si>
  <si>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</si>
  <si>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</si>
  <si>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</si>
  <si>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</si>
  <si>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</si>
  <si>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</si>
  <si>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</si>
  <si>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</si>
  <si>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</si>
  <si>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</si>
  <si>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</si>
  <si>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</si>
  <si>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</si>
  <si>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</si>
  <si>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</si>
  <si>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</si>
  <si>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</si>
  <si>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</si>
  <si>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</si>
  <si>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</si>
  <si>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</si>
  <si>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</si>
  <si>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</si>
  <si>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</si>
  <si>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</si>
  <si>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</si>
  <si>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</si>
  <si>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</si>
  <si>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</si>
  <si>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</si>
  <si>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</si>
  <si>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</si>
  <si>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</si>
  <si>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</si>
  <si>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</si>
  <si>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</si>
  <si>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</si>
  <si>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</si>
  <si>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</si>
  <si>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</si>
  <si>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</si>
  <si>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</si>
  <si>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</si>
  <si>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</si>
  <si>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</si>
  <si>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</si>
  <si>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</si>
  <si>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</si>
  <si>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</si>
  <si>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</si>
  <si>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</si>
  <si>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</si>
  <si>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</si>
  <si>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</si>
  <si>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</si>
  <si>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</si>
  <si>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</si>
  <si>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</si>
  <si>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</si>
  <si>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</si>
  <si>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</si>
  <si>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</si>
  <si>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</si>
  <si>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</si>
  <si>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</si>
  <si>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</si>
  <si>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</si>
  <si>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</si>
  <si>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</si>
  <si>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</si>
  <si>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</si>
  <si>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</si>
  <si>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</si>
  <si>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</si>
  <si>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</si>
  <si>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</si>
  <si>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</si>
  <si>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</si>
  <si>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</si>
  <si>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</si>
  <si>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</si>
  <si>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</si>
  <si>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</si>
  <si>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</si>
  <si>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</si>
  <si>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</si>
  <si>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</si>
  <si>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</si>
  <si>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</si>
  <si>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</si>
  <si>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</si>
  <si>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</si>
  <si>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</si>
  <si>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</si>
  <si>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</si>
  <si>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</si>
  <si>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</si>
  <si>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</si>
  <si>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</si>
  <si>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</si>
  <si>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</si>
  <si>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</si>
  <si>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</si>
  <si>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</si>
  <si>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</si>
  <si>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</si>
  <si>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</si>
  <si>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</si>
  <si>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</si>
  <si>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</si>
  <si>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</si>
  <si>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</si>
  <si>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</si>
  <si>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</si>
  <si>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</si>
  <si>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</si>
  <si>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</si>
  <si>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</si>
  <si>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</si>
  <si>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</si>
  <si>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</si>
  <si>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</si>
  <si>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</si>
  <si>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</si>
  <si>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</si>
  <si>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</si>
  <si>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</si>
  <si>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</si>
  <si>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</si>
  <si>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</si>
  <si>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</si>
  <si>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</si>
  <si>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</si>
  <si>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</si>
  <si>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</si>
  <si>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</si>
  <si>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</si>
  <si>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</si>
  <si>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</si>
  <si>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</si>
  <si>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</si>
  <si>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</si>
  <si>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</si>
  <si>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</si>
  <si>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</si>
  <si>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</si>
  <si>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</si>
  <si>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</si>
  <si>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</si>
  <si>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</si>
  <si>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</si>
  <si>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</si>
  <si>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</si>
  <si>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</si>
  <si>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</si>
  <si>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</si>
  <si>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</si>
  <si>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</si>
  <si>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</si>
  <si>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</si>
  <si>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</si>
  <si>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</si>
  <si>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</si>
  <si>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</si>
  <si>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</si>
  <si>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</si>
  <si>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</si>
  <si>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</si>
  <si>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</si>
  <si>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</si>
  <si>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</si>
  <si>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</si>
  <si>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</si>
  <si>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</si>
  <si>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</si>
  <si>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</si>
  <si>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</si>
  <si>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</si>
  <si>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</si>
  <si>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</si>
  <si>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</si>
  <si>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</si>
  <si>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</si>
  <si>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</si>
  <si>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</si>
  <si>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</si>
  <si>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</si>
  <si>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</si>
  <si>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</si>
  <si>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</si>
  <si>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</si>
  <si>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</si>
  <si>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</si>
  <si>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</si>
  <si>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</si>
  <si>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</si>
  <si>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</si>
  <si>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</si>
  <si>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</si>
  <si>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</si>
  <si>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</si>
  <si>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</si>
  <si>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</si>
  <si>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</si>
  <si>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</si>
  <si>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</si>
  <si>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</si>
  <si>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</si>
  <si>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</si>
  <si>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</si>
  <si>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</si>
  <si>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</si>
  <si>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</si>
  <si>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</si>
  <si>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</si>
  <si>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</si>
  <si>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</si>
  <si>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</si>
  <si>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</si>
  <si>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</si>
  <si>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</si>
  <si>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</si>
  <si>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</si>
  <si>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</si>
  <si>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</si>
  <si>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</si>
  <si>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</si>
  <si>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</si>
  <si>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</si>
  <si>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</si>
  <si>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</si>
  <si>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</si>
  <si>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</si>
  <si>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</si>
  <si>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</si>
  <si>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</si>
  <si>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</si>
  <si>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</si>
  <si>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</si>
  <si>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</si>
  <si>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</si>
  <si>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</si>
  <si>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</si>
  <si>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</si>
  <si>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</si>
  <si>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</si>
  <si>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</si>
  <si>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</si>
  <si>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</si>
  <si>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</si>
  <si>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</si>
  <si>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</si>
  <si>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</si>
  <si>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</si>
  <si>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</si>
  <si>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</si>
  <si>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</si>
  <si>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</si>
  <si>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</si>
  <si>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</si>
  <si>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</si>
  <si>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</si>
  <si>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</si>
  <si>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</si>
  <si>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</si>
  <si>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</si>
  <si>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</si>
  <si>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</si>
  <si>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</si>
  <si>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</si>
  <si>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</si>
  <si>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</si>
  <si>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</si>
  <si>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</si>
  <si>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</si>
  <si>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</si>
  <si>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</si>
  <si>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</si>
  <si>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</si>
  <si>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</si>
  <si>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</si>
  <si>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</si>
  <si>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</si>
  <si>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</si>
  <si>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</si>
  <si>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</si>
  <si>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</si>
  <si>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</si>
  <si>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</si>
  <si>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</si>
  <si>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</si>
  <si>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</si>
  <si>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</si>
  <si>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</si>
  <si>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</si>
  <si>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</si>
  <si>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</si>
  <si>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</si>
  <si>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</si>
  <si>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</si>
  <si>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</si>
  <si>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</si>
  <si>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</si>
  <si>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</si>
  <si>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</si>
  <si>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</si>
  <si>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</si>
  <si>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</si>
  <si>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</si>
  <si>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</si>
  <si>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</si>
  <si>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</si>
  <si>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</si>
  <si>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</si>
  <si>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</si>
  <si>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</si>
  <si>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</si>
  <si>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</si>
  <si>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</si>
  <si>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</si>
  <si>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</si>
  <si>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</si>
  <si>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</si>
  <si>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</si>
  <si>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</si>
  <si>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</si>
  <si>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</si>
  <si>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</si>
  <si>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</si>
  <si>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</si>
  <si>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</si>
  <si>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</si>
  <si>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</si>
  <si>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</si>
  <si>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</si>
  <si>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</si>
  <si>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</si>
  <si>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</si>
  <si>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</si>
  <si>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</si>
  <si>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</si>
  <si>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</si>
  <si>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</si>
  <si>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</si>
  <si>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</si>
  <si>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</si>
  <si>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</si>
  <si>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</si>
  <si>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</si>
  <si>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</si>
  <si>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</si>
  <si>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</si>
  <si>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</si>
  <si>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</si>
  <si>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</si>
  <si>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</si>
  <si>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</si>
  <si>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</si>
  <si>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</si>
  <si>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</si>
  <si>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</si>
  <si>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</si>
  <si>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</si>
  <si>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</si>
  <si>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</si>
  <si>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</si>
  <si>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</si>
  <si>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</si>
  <si>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</si>
  <si>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</si>
  <si>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</si>
  <si>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</si>
  <si>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</si>
  <si>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</si>
  <si>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</si>
  <si>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</si>
  <si>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</si>
  <si>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</si>
  <si>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</si>
  <si>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</si>
  <si>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</si>
  <si>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</si>
  <si>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</si>
  <si>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</si>
  <si>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</si>
  <si>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</si>
  <si>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</si>
  <si>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</si>
  <si>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</si>
  <si>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</si>
  <si>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</si>
  <si>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</si>
  <si>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</si>
  <si>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</si>
  <si>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</si>
  <si>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</si>
  <si>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</si>
  <si>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</si>
  <si>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</si>
  <si>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</si>
  <si>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</si>
  <si>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</si>
  <si>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</si>
  <si>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</si>
  <si>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</si>
  <si>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</si>
  <si>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</si>
  <si>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</si>
  <si>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</si>
  <si>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</si>
  <si>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</si>
  <si>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</si>
  <si>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</si>
  <si>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</si>
  <si>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</si>
  <si>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</si>
  <si>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</si>
  <si>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</si>
  <si>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</si>
  <si>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</si>
  <si>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</si>
  <si>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</si>
  <si>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</si>
  <si>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</si>
  <si>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</si>
  <si>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</si>
  <si>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</si>
  <si>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</si>
  <si>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</si>
  <si>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</si>
  <si>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</si>
  <si>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</si>
  <si>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</si>
  <si>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</si>
  <si>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</si>
  <si>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</si>
  <si>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</si>
  <si>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</si>
  <si>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</si>
  <si>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</si>
  <si>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</si>
  <si>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</si>
  <si>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</si>
  <si>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</si>
  <si>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</si>
  <si>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</si>
  <si>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</si>
  <si>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</si>
  <si>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</si>
  <si>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</si>
  <si>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</si>
  <si>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</si>
  <si>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</si>
  <si>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</si>
  <si>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</si>
  <si>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</si>
  <si>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</si>
  <si>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</si>
  <si>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</si>
  <si>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</si>
  <si>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</si>
  <si>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</si>
  <si>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</si>
  <si>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</si>
  <si>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</si>
  <si>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</si>
  <si>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</si>
  <si>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</si>
  <si>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</si>
  <si>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</si>
  <si>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</si>
  <si>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</si>
  <si>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</si>
  <si>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</si>
  <si>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</si>
  <si>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</si>
  <si>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</si>
  <si>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</si>
  <si>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</si>
  <si>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</si>
  <si>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</si>
  <si>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</si>
  <si>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</si>
  <si>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</si>
  <si>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</si>
  <si>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</si>
  <si>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</si>
  <si>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</si>
  <si>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</si>
  <si>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</si>
  <si>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</si>
  <si>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</si>
  <si>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</si>
  <si>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</si>
  <si>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</si>
  <si>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</si>
  <si>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</si>
  <si>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</si>
  <si>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</si>
  <si>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</si>
  <si>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</si>
  <si>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</si>
  <si>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</si>
  <si>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</si>
  <si>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</si>
  <si>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</si>
  <si>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</si>
  <si>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</si>
  <si>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</si>
  <si>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</si>
  <si>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</si>
  <si>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</si>
  <si>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</si>
  <si>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</si>
  <si>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</si>
  <si>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</si>
  <si>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</si>
  <si>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</si>
  <si>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</si>
  <si>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</si>
  <si>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</si>
  <si>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</si>
  <si>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</si>
  <si>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</si>
  <si>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</si>
  <si>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</si>
  <si>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</si>
  <si>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</si>
  <si>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</si>
  <si>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</si>
  <si>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</si>
  <si>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</si>
  <si>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</si>
  <si>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</si>
  <si>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</si>
  <si>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</si>
  <si>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</si>
  <si>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</si>
  <si>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</si>
  <si>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</si>
  <si>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</si>
  <si>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</si>
  <si>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</si>
  <si>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</si>
  <si>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</si>
  <si>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</si>
  <si>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</si>
  <si>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</si>
  <si>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</si>
  <si>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</si>
  <si>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</si>
  <si>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</si>
  <si>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</si>
  <si>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</si>
  <si>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</si>
  <si>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</si>
  <si>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</si>
  <si>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</si>
  <si>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</si>
  <si>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</si>
  <si>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</si>
  <si>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</si>
  <si>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</si>
  <si>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</si>
  <si>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</si>
  <si>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</si>
  <si>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</si>
  <si>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</si>
  <si>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</si>
  <si>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</si>
  <si>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</si>
  <si>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</si>
  <si>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</si>
  <si>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</si>
  <si>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</si>
  <si>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</si>
  <si>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</si>
  <si>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</si>
  <si>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</si>
  <si>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</si>
  <si>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</si>
  <si>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</si>
  <si>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</si>
  <si>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</si>
  <si>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</si>
  <si>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</si>
  <si>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</si>
  <si>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</si>
  <si>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</si>
  <si>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</si>
  <si>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</si>
  <si>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</si>
  <si>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</si>
  <si>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</si>
  <si>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</si>
  <si>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</si>
  <si>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</si>
  <si>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</si>
  <si>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</si>
  <si>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</si>
  <si>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</si>
  <si>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</si>
  <si>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</si>
  <si>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</si>
  <si>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</si>
  <si>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</si>
  <si>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</si>
  <si>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</si>
  <si>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</si>
  <si>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</si>
  <si>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</si>
  <si>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</si>
  <si>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</si>
  <si>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</si>
  <si>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</si>
  <si>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</si>
  <si>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</si>
  <si>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</si>
  <si>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</si>
  <si>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</si>
  <si>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</si>
  <si>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</si>
  <si>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</si>
  <si>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</si>
  <si>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</si>
  <si>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</si>
  <si>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</si>
  <si>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</si>
  <si>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</si>
  <si>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</si>
  <si>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</si>
  <si>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</si>
  <si>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</si>
  <si>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</si>
  <si>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</si>
  <si>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</si>
  <si>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</si>
  <si>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</si>
  <si>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</si>
  <si>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</si>
  <si>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</si>
  <si>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</si>
  <si>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</si>
  <si>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</si>
  <si>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</si>
  <si>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</si>
  <si>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</si>
  <si>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</si>
  <si>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</si>
  <si>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</si>
  <si>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</si>
  <si>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</si>
  <si>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</si>
  <si>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</si>
  <si>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</si>
  <si>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</si>
  <si>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</si>
  <si>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</si>
  <si>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</si>
  <si>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</si>
  <si>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</si>
  <si>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</si>
  <si>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</si>
  <si>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</si>
  <si>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</si>
  <si>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</si>
  <si>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</si>
  <si>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</si>
  <si>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</si>
  <si>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</si>
  <si>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</si>
  <si>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</si>
  <si>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</si>
  <si>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</si>
  <si>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</si>
  <si>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</si>
  <si>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</si>
  <si>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</si>
  <si>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</si>
  <si>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</si>
  <si>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</si>
  <si>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</si>
  <si>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</si>
  <si>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</si>
  <si>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</si>
  <si>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</si>
  <si>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</si>
  <si>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</si>
  <si>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</si>
  <si>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</si>
  <si>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</si>
  <si>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</si>
  <si>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</si>
  <si>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</si>
  <si>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</si>
  <si>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</si>
  <si>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</si>
  <si>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</si>
  <si>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</si>
  <si>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</si>
  <si>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</si>
  <si>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</si>
  <si>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</si>
  <si>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</si>
  <si>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</si>
  <si>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</si>
  <si>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</si>
  <si>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</si>
  <si>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</si>
  <si>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</si>
  <si>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</si>
  <si>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</si>
  <si>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</si>
  <si>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</si>
  <si>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</si>
  <si>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</si>
  <si>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</si>
  <si>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</si>
  <si>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</si>
  <si>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</si>
  <si>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</si>
  <si>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</si>
  <si>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</si>
  <si>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</si>
  <si>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</si>
  <si>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</si>
  <si>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</si>
  <si>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</si>
  <si>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</si>
  <si>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</si>
  <si>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</si>
  <si>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</si>
  <si>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</si>
  <si>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</si>
  <si>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</si>
  <si>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</si>
  <si>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</si>
  <si>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</si>
  <si>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</si>
  <si>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</si>
  <si>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</si>
  <si>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</si>
  <si>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</si>
  <si>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</si>
  <si>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</si>
  <si>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</si>
  <si>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</si>
  <si>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</si>
  <si>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</si>
  <si>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</si>
  <si>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</si>
  <si>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</si>
  <si>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</si>
  <si>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</si>
  <si>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</si>
  <si>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</si>
  <si>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</si>
  <si>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</si>
  <si>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</si>
  <si>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</si>
  <si>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</si>
  <si>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</si>
  <si>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</si>
  <si>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</si>
  <si>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</si>
  <si>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</si>
  <si>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</si>
  <si>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</si>
  <si>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</si>
  <si>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</si>
  <si>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</si>
  <si>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</si>
  <si>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</si>
  <si>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</si>
  <si>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</si>
  <si>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</si>
  <si>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</si>
  <si>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</si>
  <si>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</si>
  <si>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</si>
  <si>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</si>
  <si>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</si>
  <si>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</si>
  <si>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</si>
  <si>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</si>
  <si>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</si>
  <si>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</si>
  <si>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</si>
  <si>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</si>
  <si>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</si>
  <si>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</si>
  <si>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</si>
  <si>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</si>
  <si>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</si>
  <si>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</si>
  <si>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</si>
  <si>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</si>
  <si>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</si>
  <si>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</si>
  <si>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</si>
  <si>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</si>
  <si>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</si>
  <si>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</si>
  <si>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</si>
  <si>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</si>
  <si>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</si>
  <si>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</si>
  <si>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</si>
  <si>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</si>
  <si>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</si>
  <si>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</si>
  <si>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</si>
  <si>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</si>
  <si>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</si>
  <si>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</si>
  <si>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</si>
  <si>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</si>
  <si>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</si>
  <si>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</si>
  <si>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</si>
  <si>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</si>
  <si>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</si>
  <si>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</si>
  <si>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</si>
  <si>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</si>
  <si>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</si>
  <si>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</si>
  <si>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</si>
  <si>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</si>
  <si>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</si>
  <si>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</si>
  <si>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</si>
  <si>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</si>
  <si>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</si>
  <si>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</si>
  <si>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</si>
  <si>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</si>
  <si>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</si>
  <si>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</si>
  <si>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</si>
  <si>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</si>
  <si>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</si>
  <si>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</si>
  <si>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</si>
  <si>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</si>
  <si>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</si>
  <si>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</si>
  <si>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</si>
  <si>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</si>
  <si>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</si>
  <si>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</si>
  <si>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</si>
  <si>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</si>
  <si>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</si>
  <si>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</si>
  <si>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</si>
  <si>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</si>
  <si>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</si>
  <si>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</si>
  <si>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</si>
  <si>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</si>
  <si>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</si>
  <si>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</si>
  <si>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</si>
  <si>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</si>
  <si>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</si>
  <si>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</si>
  <si>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</si>
  <si>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</si>
  <si>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</si>
  <si>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</si>
  <si>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</si>
  <si>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</si>
  <si>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</si>
  <si>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</si>
  <si>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</si>
  <si>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</si>
  <si>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</si>
  <si>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</si>
  <si>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</si>
  <si>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</si>
  <si>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</si>
  <si>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</si>
  <si>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</si>
  <si>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</si>
  <si>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</si>
  <si>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</si>
  <si>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</si>
  <si>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</si>
  <si>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</si>
  <si>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</si>
  <si>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</si>
  <si>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</si>
  <si>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</si>
  <si>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</si>
  <si>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</si>
  <si>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</si>
  <si>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</si>
  <si>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</si>
  <si>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</si>
  <si>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</si>
  <si>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</si>
  <si>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</si>
  <si>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</si>
  <si>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</si>
  <si>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</si>
  <si>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</si>
  <si>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</si>
  <si>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</si>
  <si>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</si>
  <si>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</si>
  <si>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</si>
  <si>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</si>
  <si>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</si>
  <si>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</si>
  <si>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</si>
  <si>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</si>
  <si>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</si>
  <si>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</si>
  <si>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</si>
  <si>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</si>
  <si>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</si>
  <si>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</si>
  <si>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</si>
  <si>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</si>
  <si>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</si>
  <si>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</si>
  <si>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</si>
  <si>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</si>
  <si>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</si>
  <si>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</si>
  <si>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</si>
  <si>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</si>
  <si>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</si>
  <si>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</si>
  <si>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</si>
  <si>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</si>
  <si>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</si>
  <si>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</si>
  <si>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</si>
  <si>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</si>
  <si>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</si>
  <si>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</si>
  <si>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</si>
  <si>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</si>
  <si>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</si>
  <si>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</si>
  <si>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</si>
  <si>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</si>
  <si>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</si>
  <si>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</si>
  <si>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</si>
  <si>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</si>
  <si>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</si>
  <si>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</si>
  <si>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</si>
  <si>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</si>
  <si>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</si>
  <si>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</si>
  <si>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</si>
  <si>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</si>
  <si>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</si>
  <si>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</si>
  <si>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</si>
  <si>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</si>
  <si>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</si>
  <si>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</si>
  <si>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</si>
  <si>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</si>
  <si>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</si>
  <si>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</si>
  <si>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</si>
  <si>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</si>
  <si>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</si>
  <si>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</si>
  <si>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</si>
  <si>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</si>
  <si>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</si>
  <si>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</si>
  <si>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</si>
  <si>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</si>
  <si>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</si>
  <si>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</si>
  <si>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</si>
  <si>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</si>
  <si>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</si>
  <si>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</si>
  <si>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</si>
  <si>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</si>
  <si>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</si>
  <si>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</si>
  <si>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</si>
  <si>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</si>
  <si>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</si>
  <si>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</si>
  <si>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</si>
  <si>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</si>
  <si>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</si>
  <si>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</si>
  <si>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</si>
  <si>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</si>
  <si>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</si>
  <si>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</si>
  <si>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</si>
  <si>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</si>
  <si>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</si>
  <si>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</si>
  <si>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</si>
  <si>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</si>
  <si>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</si>
  <si>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</si>
  <si>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</si>
  <si>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</si>
  <si>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</si>
  <si>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</si>
  <si>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</si>
  <si>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</si>
  <si>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</si>
  <si>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</si>
  <si>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</si>
  <si>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</si>
  <si>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</si>
  <si>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</si>
  <si>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</si>
  <si>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</si>
  <si>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</si>
  <si>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</si>
  <si>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</si>
  <si>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</si>
  <si>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</si>
  <si>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</si>
  <si>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</si>
  <si>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</si>
  <si>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</si>
  <si>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</si>
  <si>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</si>
  <si>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</si>
  <si>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</si>
  <si>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</si>
  <si>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</si>
  <si>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</si>
  <si>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</si>
  <si>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</si>
  <si>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</si>
  <si>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</si>
  <si>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</si>
  <si>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</si>
  <si>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</si>
  <si>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</si>
  <si>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</si>
  <si>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</si>
  <si>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</si>
  <si>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</si>
  <si>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</si>
  <si>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</si>
  <si>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</si>
  <si>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</si>
  <si>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</si>
  <si>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</si>
  <si>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</si>
  <si>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</si>
  <si>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</si>
  <si>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</si>
  <si>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</si>
  <si>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</si>
  <si>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</si>
  <si>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</si>
  <si>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</si>
  <si>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</si>
  <si>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</si>
  <si>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</si>
  <si>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</si>
  <si>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</si>
  <si>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</si>
  <si>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</si>
  <si>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</si>
  <si>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</si>
  <si>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</si>
  <si>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</si>
  <si>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</si>
  <si>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</si>
  <si>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</si>
  <si>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</si>
  <si>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</si>
  <si>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</si>
  <si>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</si>
  <si>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</si>
  <si>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</si>
  <si>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</si>
  <si>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</si>
  <si>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</si>
  <si>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</si>
  <si>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</si>
  <si>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</si>
  <si>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</si>
  <si>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</si>
  <si>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</si>
  <si>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</si>
  <si>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</si>
  <si>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</si>
  <si>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</si>
  <si>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</si>
  <si>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</si>
  <si>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</si>
  <si>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</si>
  <si>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</si>
  <si>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</si>
  <si>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</si>
  <si>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</si>
  <si>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</si>
  <si>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</si>
  <si>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</si>
  <si>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</si>
  <si>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</si>
  <si>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</si>
  <si>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</si>
  <si>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</si>
  <si>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</si>
  <si>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</si>
  <si>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</si>
  <si>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</si>
  <si>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</si>
  <si>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</si>
  <si>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</si>
  <si>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</si>
  <si>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</si>
  <si>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</si>
  <si>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</si>
  <si>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</si>
  <si>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</si>
  <si>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</si>
  <si>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</si>
  <si>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</si>
  <si>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</si>
  <si>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</si>
  <si>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</si>
  <si>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</si>
  <si>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</si>
  <si>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</si>
  <si>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</si>
  <si>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</si>
  <si>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</si>
  <si>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</si>
  <si>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</si>
  <si>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</si>
  <si>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</si>
  <si>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</si>
  <si>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</si>
  <si>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</si>
  <si>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</si>
  <si>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</si>
  <si>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</si>
  <si>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</si>
  <si>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</si>
  <si>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</si>
  <si>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</si>
  <si>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</si>
  <si>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</si>
  <si>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</si>
  <si>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</si>
  <si>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</si>
  <si>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</si>
  <si>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</si>
  <si>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</si>
  <si>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</si>
  <si>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</si>
  <si>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</si>
  <si>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</si>
  <si>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</si>
  <si>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</si>
  <si>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</si>
  <si>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</si>
  <si>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</si>
  <si>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</si>
  <si>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</si>
  <si>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</si>
  <si>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</si>
  <si>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</si>
  <si>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</si>
  <si>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</si>
  <si>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</si>
  <si>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</si>
  <si>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</si>
  <si>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</si>
  <si>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</si>
  <si>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</si>
  <si>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</si>
  <si>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</si>
  <si>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</si>
  <si>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</si>
  <si>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</si>
  <si>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</si>
  <si>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</si>
  <si>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</si>
  <si>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</si>
  <si>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</si>
  <si>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</si>
  <si>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</si>
  <si>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</si>
  <si>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</si>
  <si>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</si>
  <si>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</si>
  <si>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</si>
  <si>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</si>
  <si>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</si>
  <si>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</si>
  <si>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</si>
  <si>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</si>
  <si>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</si>
  <si>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</si>
  <si>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</si>
  <si>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</si>
  <si>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</si>
  <si>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</si>
  <si>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</si>
  <si>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</si>
  <si>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</si>
  <si>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</si>
  <si>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</si>
  <si>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</si>
  <si>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</si>
  <si>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</si>
  <si>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</si>
  <si>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</si>
  <si>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</si>
  <si>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</si>
  <si>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</si>
  <si>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</si>
  <si>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</si>
  <si>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</si>
  <si>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</si>
  <si>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</si>
  <si>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</si>
  <si>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</si>
  <si>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</si>
  <si>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</si>
  <si>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</si>
  <si>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</si>
  <si>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</si>
  <si>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</si>
  <si>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</si>
  <si>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</si>
  <si>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</si>
  <si>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</si>
  <si>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</si>
  <si>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</si>
  <si>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</si>
  <si>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</si>
  <si>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</si>
  <si>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</si>
  <si>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</si>
  <si>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</si>
  <si>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</si>
  <si>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</si>
  <si>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</si>
  <si>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</si>
  <si>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</si>
  <si>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</si>
  <si>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</si>
  <si>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</si>
  <si>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</si>
  <si>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</si>
  <si>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</si>
  <si>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</si>
  <si>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</si>
  <si>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</si>
  <si>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</si>
  <si>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</si>
  <si>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</si>
  <si>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</si>
  <si>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</si>
  <si>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</si>
  <si>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</si>
  <si>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</si>
  <si>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</si>
  <si>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</si>
  <si>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</si>
  <si>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</si>
  <si>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</si>
  <si>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</si>
  <si>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</si>
  <si>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</si>
  <si>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</si>
  <si>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</si>
  <si>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</si>
  <si>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</si>
  <si>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</si>
  <si>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</si>
  <si>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</si>
  <si>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</si>
  <si>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</si>
  <si>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</si>
  <si>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</si>
  <si>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</si>
  <si>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</si>
  <si>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</si>
  <si>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</si>
  <si>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</si>
  <si>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</si>
  <si>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</si>
  <si>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</si>
  <si>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</si>
  <si>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</si>
  <si>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</si>
  <si>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</si>
  <si>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</si>
  <si>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</si>
  <si>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</si>
  <si>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</si>
  <si>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</si>
  <si>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</si>
  <si>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</si>
  <si>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</si>
  <si>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</si>
  <si>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</si>
  <si>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</si>
  <si>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</si>
  <si>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</si>
  <si>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</si>
  <si>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</si>
  <si>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</si>
  <si>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</si>
  <si>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</si>
  <si>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</si>
  <si>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</si>
  <si>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</si>
  <si>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</si>
  <si>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</si>
  <si>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</si>
  <si>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</si>
  <si>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</si>
  <si>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</si>
  <si>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</si>
  <si>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</si>
  <si>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</si>
  <si>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</si>
  <si>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</si>
  <si>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</si>
  <si>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</si>
  <si>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</si>
  <si>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</si>
  <si>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</si>
  <si>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</si>
  <si>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</si>
  <si>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</si>
  <si>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</si>
  <si>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</si>
  <si>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</si>
  <si>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</si>
  <si>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</si>
  <si>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</si>
  <si>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</si>
  <si>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</si>
  <si>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</si>
  <si>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</si>
  <si>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</si>
  <si>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</si>
  <si>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</si>
  <si>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</si>
  <si>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</si>
  <si>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</si>
  <si>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</si>
  <si>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</si>
  <si>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</si>
  <si>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</si>
  <si>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</si>
  <si>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</si>
  <si>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</si>
  <si>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</si>
  <si>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</si>
  <si>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</si>
  <si>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</si>
  <si>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</si>
  <si>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</si>
  <si>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</si>
  <si>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</si>
  <si>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</si>
  <si>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</si>
  <si>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</si>
  <si>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</si>
  <si>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</si>
  <si>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</si>
  <si>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</si>
  <si>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</si>
  <si>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</si>
  <si>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</si>
  <si>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</si>
  <si>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</si>
  <si>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</si>
  <si>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</si>
  <si>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</si>
  <si>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</si>
  <si>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</si>
  <si>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</si>
  <si>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</si>
  <si>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</si>
  <si>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</si>
  <si>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</si>
  <si>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</si>
  <si>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</si>
  <si>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</si>
  <si>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</si>
  <si>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</si>
  <si>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</si>
  <si>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</si>
  <si>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</si>
  <si>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</si>
  <si>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</si>
  <si>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</si>
  <si>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</si>
  <si>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</si>
  <si>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</si>
  <si>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</si>
  <si>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</si>
  <si>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</si>
  <si>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</si>
  <si>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</si>
  <si>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</si>
  <si>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</si>
  <si>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</si>
  <si>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</si>
  <si>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</si>
  <si>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</si>
  <si>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</si>
  <si>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</si>
  <si>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</si>
  <si>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</si>
  <si>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</si>
  <si>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</si>
  <si>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</si>
  <si>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</si>
  <si>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</si>
  <si>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</si>
  <si>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</si>
  <si>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</si>
  <si>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</si>
  <si>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</si>
  <si>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</si>
  <si>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</si>
  <si>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</si>
  <si>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</si>
  <si>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</si>
  <si>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</si>
  <si>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</si>
  <si>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</si>
  <si>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</si>
  <si>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</si>
  <si>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</si>
  <si>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</si>
  <si>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</si>
  <si>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</si>
  <si>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</si>
  <si>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</si>
  <si>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</si>
  <si>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</si>
  <si>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</si>
  <si>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</si>
  <si>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</si>
  <si>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</si>
  <si>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</si>
  <si>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</si>
  <si>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</si>
  <si>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</si>
  <si>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</si>
  <si>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</si>
  <si>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</si>
  <si>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</si>
  <si>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</si>
  <si>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</si>
  <si>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</si>
  <si>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</si>
  <si>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</si>
  <si>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</si>
  <si>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</si>
  <si>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</si>
  <si>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</si>
  <si>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</si>
  <si>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</si>
  <si>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</si>
  <si>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</si>
  <si>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</si>
  <si>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</si>
  <si>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</si>
  <si>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</si>
  <si>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</si>
  <si>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</si>
  <si>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</si>
  <si>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</si>
  <si>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</si>
  <si>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</si>
  <si>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</si>
  <si>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</si>
  <si>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</si>
  <si>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</si>
  <si>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</si>
  <si>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</si>
  <si>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</si>
  <si>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</si>
  <si>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</si>
  <si>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</si>
  <si>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</si>
  <si>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</si>
  <si>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</si>
  <si>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</si>
  <si>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</si>
  <si>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</si>
  <si>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</si>
  <si>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</si>
  <si>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</si>
  <si>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</si>
  <si>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</si>
  <si>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</si>
  <si>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</si>
  <si>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</si>
  <si>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</si>
  <si>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</si>
  <si>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</si>
  <si>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</si>
  <si>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</si>
  <si>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</si>
  <si>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</si>
  <si>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</si>
  <si>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</si>
  <si>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</si>
  <si>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</si>
  <si>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</si>
  <si>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</si>
  <si>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</si>
  <si>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</si>
  <si>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</si>
  <si>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</si>
  <si>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</si>
  <si>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</si>
  <si>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</si>
  <si>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</si>
  <si>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</si>
  <si>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</si>
  <si>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</si>
  <si>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</si>
  <si>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</si>
  <si>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</si>
  <si>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</si>
  <si>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</si>
  <si>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</si>
  <si>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</si>
  <si>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</si>
  <si>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</si>
  <si>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</si>
  <si>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</si>
  <si>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</si>
  <si>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</si>
  <si>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</si>
  <si>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</si>
  <si>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</si>
  <si>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</si>
  <si>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</si>
  <si>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</si>
  <si>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</si>
  <si>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</si>
  <si>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</si>
  <si>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</si>
  <si>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</si>
  <si>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</si>
  <si>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</si>
  <si>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</si>
  <si>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</si>
  <si>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</si>
  <si>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</si>
  <si>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</si>
  <si>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</si>
  <si>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</si>
  <si>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</si>
  <si>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</si>
  <si>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</si>
  <si>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</si>
  <si>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</si>
  <si>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</si>
  <si>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</si>
  <si>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</si>
  <si>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</si>
  <si>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</si>
  <si>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</si>
  <si>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</si>
  <si>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</si>
  <si>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</si>
  <si>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</si>
  <si>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</si>
  <si>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</si>
  <si>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</si>
  <si>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</si>
  <si>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</si>
  <si>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</si>
  <si>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</si>
  <si>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</si>
  <si>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</si>
  <si>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</si>
  <si>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</si>
  <si>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</si>
  <si>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</si>
  <si>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</si>
  <si>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</si>
  <si>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</si>
  <si>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</si>
  <si>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</si>
  <si>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</si>
  <si>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</si>
  <si>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</si>
  <si>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</si>
  <si>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</si>
  <si>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</si>
  <si>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</si>
  <si>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</si>
  <si>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</si>
  <si>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</si>
  <si>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</si>
  <si>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</si>
  <si>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</si>
  <si>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</si>
  <si>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</si>
  <si>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</si>
  <si>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</si>
  <si>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</si>
  <si>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</si>
  <si>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</si>
  <si>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</si>
  <si>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</si>
  <si>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</si>
  <si>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</si>
  <si>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</si>
  <si>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</si>
  <si>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</si>
  <si>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</si>
  <si>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</si>
  <si>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</si>
  <si>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</si>
  <si>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</si>
  <si>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</si>
  <si>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</si>
  <si>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</si>
  <si>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</si>
  <si>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</si>
  <si>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</si>
  <si>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</si>
  <si>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</si>
  <si>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</si>
  <si>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</si>
  <si>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</si>
  <si>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</si>
  <si>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</si>
  <si>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</si>
  <si>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</si>
  <si>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</si>
  <si>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</si>
  <si>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</si>
  <si>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</si>
  <si>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</si>
  <si>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</si>
  <si>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</si>
  <si>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</si>
  <si>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</si>
  <si>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</si>
  <si>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</si>
  <si>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</si>
  <si>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</si>
  <si>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</si>
  <si>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</si>
  <si>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</si>
  <si>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</si>
  <si>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</si>
  <si>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</si>
  <si>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</si>
  <si>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</si>
  <si>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</si>
  <si>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</si>
  <si>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</si>
  <si>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</si>
  <si>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</si>
  <si>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</si>
  <si>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</si>
  <si>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</si>
  <si>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</si>
  <si>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</si>
  <si>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</si>
  <si>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</si>
  <si>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</si>
  <si>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</si>
  <si>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</si>
  <si>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</si>
  <si>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</si>
  <si>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</si>
  <si>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</si>
  <si>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</si>
  <si>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</si>
  <si>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</si>
  <si>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</si>
  <si>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</si>
  <si>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</si>
  <si>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</si>
  <si>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</si>
  <si>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</si>
  <si>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</si>
  <si>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</si>
  <si>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</si>
  <si>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</si>
  <si>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</si>
  <si>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</si>
  <si>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</si>
  <si>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</si>
  <si>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</si>
  <si>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</si>
  <si>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</si>
  <si>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</si>
  <si>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</si>
  <si>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</si>
  <si>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</si>
  <si>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</si>
  <si>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</si>
  <si>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</si>
  <si>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</si>
  <si>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</si>
  <si>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</si>
  <si>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</si>
  <si>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</si>
  <si>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</si>
  <si>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</si>
  <si>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</si>
  <si>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</si>
  <si>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</si>
  <si>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</si>
  <si>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</si>
  <si>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</si>
  <si>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</si>
  <si>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</si>
  <si>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</si>
  <si>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</si>
  <si>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</si>
  <si>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</si>
  <si>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</si>
  <si>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</si>
  <si>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</si>
  <si>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</si>
  <si>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</si>
  <si>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</si>
  <si>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</si>
  <si>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</si>
  <si>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</si>
  <si>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</si>
  <si>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</si>
  <si>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</si>
  <si>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</si>
  <si>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</si>
  <si>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</si>
  <si>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</si>
  <si>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</si>
  <si>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</si>
  <si>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</si>
  <si>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</si>
  <si>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</si>
  <si>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</si>
  <si>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</si>
  <si>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</si>
  <si>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</si>
  <si>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</si>
  <si>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</si>
  <si>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</si>
  <si>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</si>
  <si>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</si>
  <si>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</si>
  <si>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</si>
  <si>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</si>
  <si>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</si>
  <si>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</si>
  <si>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</si>
  <si>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</si>
  <si>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</si>
  <si>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</si>
  <si>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</si>
  <si>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</si>
  <si>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</si>
  <si>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</si>
  <si>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</si>
  <si>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</si>
  <si>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</si>
  <si>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</si>
  <si>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</si>
  <si>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</si>
  <si>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</si>
  <si>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</si>
  <si>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</si>
  <si>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</si>
  <si>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</si>
  <si>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</si>
  <si>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</si>
  <si>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</si>
  <si>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</si>
  <si>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</si>
  <si>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</si>
  <si>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</si>
  <si>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</si>
  <si>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</si>
  <si>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</si>
  <si>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</si>
  <si>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</si>
  <si>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</si>
  <si>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</si>
  <si>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</si>
  <si>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</si>
  <si>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</si>
  <si>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</si>
  <si>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</si>
  <si>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</si>
  <si>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</si>
  <si>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</si>
  <si>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</si>
  <si>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</si>
  <si>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</si>
  <si>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</si>
  <si>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</si>
  <si>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</si>
  <si>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</si>
  <si>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</si>
  <si>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</si>
  <si>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</si>
  <si>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</si>
  <si>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</si>
  <si>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</si>
  <si>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</si>
  <si>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</si>
  <si>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</si>
  <si>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</si>
  <si>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</si>
  <si>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</si>
  <si>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</si>
  <si>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</si>
  <si>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</si>
  <si>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</si>
  <si>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</si>
  <si>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</si>
  <si>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</si>
  <si>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</si>
  <si>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</si>
  <si>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</si>
  <si>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</si>
  <si>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</si>
  <si>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</si>
  <si>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</si>
  <si>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</si>
  <si>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</si>
  <si>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</si>
  <si>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</si>
  <si>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</si>
  <si>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</si>
  <si>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</si>
  <si>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</si>
  <si>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</si>
  <si>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</si>
  <si>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</si>
  <si>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</si>
  <si>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</si>
  <si>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</si>
  <si>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</si>
  <si>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</si>
  <si>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</si>
  <si>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</si>
  <si>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</si>
  <si>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</si>
  <si>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</si>
  <si>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</si>
  <si>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</si>
  <si>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</si>
  <si>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</si>
  <si>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</si>
  <si>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</si>
  <si>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</si>
  <si>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</si>
  <si>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</si>
  <si>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</si>
  <si>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</si>
  <si>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</si>
  <si>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</si>
  <si>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</si>
  <si>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</si>
  <si>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</si>
  <si>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</si>
  <si>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</si>
  <si>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</si>
  <si>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</si>
  <si>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</si>
  <si>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</si>
  <si>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</si>
  <si>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</si>
  <si>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</si>
  <si>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</si>
  <si>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</si>
  <si>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</si>
  <si>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</si>
  <si>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</si>
  <si>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</si>
  <si>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</si>
  <si>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</si>
  <si>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</si>
  <si>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</si>
  <si>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</si>
  <si>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</si>
  <si>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</si>
  <si>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</si>
  <si>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</si>
  <si>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</si>
  <si>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</si>
  <si>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</si>
  <si>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</si>
  <si>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</si>
  <si>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</si>
  <si>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</si>
  <si>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</si>
  <si>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</si>
  <si>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</si>
  <si>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</si>
  <si>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</si>
  <si>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</si>
  <si>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</si>
  <si>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</si>
  <si>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</si>
  <si>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</si>
  <si>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</si>
  <si>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</si>
  <si>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</si>
  <si>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</si>
  <si>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</si>
  <si>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</si>
  <si>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</si>
  <si>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</si>
  <si>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</si>
  <si>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</si>
  <si>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</si>
  <si>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</si>
  <si>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</si>
  <si>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</si>
  <si>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</si>
  <si>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</si>
  <si>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</si>
  <si>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</si>
  <si>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</si>
  <si>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</si>
  <si>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</si>
  <si>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</si>
  <si>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</si>
  <si>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</si>
  <si>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</si>
  <si>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</si>
  <si>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</si>
  <si>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</si>
  <si>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</si>
  <si>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</si>
  <si>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</si>
  <si>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</si>
  <si>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</si>
  <si>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</si>
  <si>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</si>
  <si>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</si>
  <si>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</si>
  <si>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</si>
  <si>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</si>
  <si>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</si>
  <si>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</si>
  <si>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</si>
  <si>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</si>
  <si>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</si>
  <si>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</si>
  <si>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</si>
  <si>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</si>
  <si>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</si>
  <si>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</si>
  <si>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</si>
  <si>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</si>
  <si>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</si>
  <si>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</si>
  <si>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</si>
  <si>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</si>
  <si>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</si>
  <si>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</si>
  <si>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</si>
  <si>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</si>
  <si>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</si>
  <si>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</si>
  <si>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</si>
  <si>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</si>
  <si>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</si>
  <si>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</si>
  <si>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</si>
  <si>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</si>
  <si>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</si>
  <si>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</si>
  <si>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</si>
  <si>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</si>
  <si>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</si>
  <si>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</si>
  <si>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</si>
  <si>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</si>
  <si>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</si>
  <si>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</si>
  <si>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</si>
  <si>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</si>
  <si>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</si>
  <si>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</si>
  <si>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</si>
  <si>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</si>
  <si>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</si>
  <si>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</si>
  <si>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</si>
  <si>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</si>
  <si>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</si>
  <si>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</si>
  <si>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</si>
  <si>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</si>
  <si>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</si>
  <si>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</si>
  <si>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</si>
  <si>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</si>
  <si>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</si>
  <si>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</si>
  <si>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</si>
  <si>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</si>
  <si>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</si>
  <si>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</si>
  <si>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</si>
  <si>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</si>
  <si>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</si>
  <si>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</si>
  <si>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</si>
  <si>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</si>
  <si>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</si>
  <si>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</si>
  <si>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</si>
  <si>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</si>
  <si>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</si>
  <si>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</si>
  <si>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</si>
  <si>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</si>
  <si>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</si>
  <si>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</si>
  <si>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</si>
  <si>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</si>
  <si>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</si>
  <si>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</si>
  <si>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</si>
  <si>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</si>
  <si>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</si>
  <si>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</si>
  <si>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</si>
  <si>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</si>
  <si>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</si>
  <si>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</si>
  <si>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</si>
  <si>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</si>
  <si>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</si>
  <si>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</si>
  <si>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</si>
  <si>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</si>
  <si>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</si>
  <si>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</si>
  <si>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</si>
  <si>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</si>
  <si>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</si>
  <si>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</si>
  <si>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</si>
  <si>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</si>
  <si>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</si>
  <si>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</si>
  <si>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</si>
  <si>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</si>
  <si>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</si>
  <si>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</si>
  <si>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</si>
  <si>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</si>
  <si>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</si>
  <si>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</si>
  <si>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</si>
  <si>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</si>
  <si>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</si>
  <si>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</si>
  <si>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</si>
  <si>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</si>
  <si>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</si>
  <si>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</si>
  <si>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</si>
  <si>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</si>
  <si>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</si>
  <si>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</si>
  <si>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</si>
  <si>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</si>
  <si>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</si>
  <si>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</si>
  <si>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</si>
  <si>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</si>
  <si>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</si>
  <si>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</si>
  <si>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</si>
  <si>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</si>
  <si>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</si>
  <si>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</si>
  <si>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</si>
  <si>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</si>
  <si>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</si>
  <si>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</si>
  <si>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</si>
  <si>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</si>
  <si>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</si>
  <si>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</si>
  <si>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</si>
  <si>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</si>
  <si>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</si>
  <si>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</si>
  <si>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</si>
  <si>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</si>
  <si>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</si>
  <si>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</si>
  <si>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</si>
  <si>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</si>
  <si>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</si>
  <si>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</si>
  <si>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</si>
  <si>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</si>
  <si>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</si>
  <si>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</si>
  <si>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</si>
  <si>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</si>
  <si>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</si>
  <si>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</si>
  <si>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</si>
  <si>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</si>
  <si>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</si>
  <si>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</si>
  <si>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</si>
  <si>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</si>
  <si>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</si>
  <si>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</si>
  <si>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</si>
  <si>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</si>
  <si>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</si>
  <si>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</si>
  <si>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</si>
  <si>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</si>
  <si>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</si>
  <si>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</si>
  <si>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</si>
  <si>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</si>
  <si>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</si>
  <si>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</si>
  <si>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</si>
  <si>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</si>
  <si>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</si>
  <si>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</si>
  <si>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</si>
  <si>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</si>
  <si>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</si>
  <si>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</si>
  <si>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</si>
  <si>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</si>
  <si>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</si>
  <si>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</si>
  <si>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</si>
  <si>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</si>
  <si>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</si>
  <si>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</si>
  <si>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</si>
  <si>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</si>
  <si>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</si>
  <si>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</si>
  <si>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</si>
  <si>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</si>
  <si>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</si>
  <si>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</si>
  <si>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</si>
  <si>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</si>
  <si>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</si>
  <si>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</si>
  <si>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</si>
  <si>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</si>
  <si>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</si>
  <si>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</si>
  <si>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</si>
  <si>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</si>
  <si>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</si>
  <si>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</si>
  <si>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</si>
  <si>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</si>
  <si>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</si>
  <si>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</si>
  <si>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</si>
  <si>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</si>
  <si>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</si>
  <si>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</si>
  <si>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</si>
  <si>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</si>
  <si>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</si>
  <si>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</si>
  <si>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</si>
  <si>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</si>
  <si>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</si>
  <si>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</si>
  <si>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</si>
  <si>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</si>
  <si>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</si>
  <si>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</si>
  <si>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</si>
  <si>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</si>
  <si>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</si>
  <si>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</si>
  <si>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</si>
  <si>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</si>
  <si>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</si>
  <si>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</si>
  <si>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</si>
  <si>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</si>
  <si>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</si>
  <si>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</si>
  <si>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</si>
  <si>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</si>
  <si>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</si>
  <si>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</si>
  <si>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</si>
  <si>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</si>
  <si>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</si>
  <si>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</si>
  <si>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</si>
  <si>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</si>
  <si>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</si>
  <si>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</si>
  <si>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</si>
  <si>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</si>
  <si>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</si>
  <si>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</si>
  <si>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</si>
  <si>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</si>
  <si>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</si>
  <si>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</si>
  <si>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</si>
  <si>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</si>
  <si>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</si>
  <si>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</si>
  <si>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</si>
  <si>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</si>
  <si>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</si>
  <si>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</si>
  <si>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</si>
  <si>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</si>
  <si>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</si>
  <si>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</si>
  <si>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</si>
  <si>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</si>
  <si>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</si>
  <si>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</si>
  <si>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</si>
  <si>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</si>
  <si>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</si>
  <si>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</si>
  <si>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</si>
  <si>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</si>
  <si>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</si>
  <si>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</si>
  <si>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</si>
  <si>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</si>
  <si>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</si>
  <si>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</si>
  <si>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</si>
  <si>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</si>
  <si>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</si>
  <si>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</si>
  <si>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</si>
  <si>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</si>
  <si>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</si>
  <si>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</si>
  <si>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</si>
  <si>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</si>
  <si>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</si>
  <si>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</si>
  <si>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</si>
  <si>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</si>
  <si>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</si>
  <si>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</si>
  <si>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</si>
  <si>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</si>
  <si>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</si>
  <si>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</si>
  <si>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</si>
  <si>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</si>
  <si>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</si>
  <si>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</si>
  <si>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</si>
  <si>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</si>
  <si>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</si>
  <si>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</si>
  <si>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</si>
  <si>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</si>
  <si>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</si>
  <si>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</si>
  <si>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</si>
  <si>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</si>
  <si>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</si>
  <si>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</si>
  <si>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</si>
  <si>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</si>
  <si>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</si>
  <si>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</si>
  <si>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</si>
  <si>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</si>
  <si>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</si>
  <si>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</si>
  <si>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</si>
  <si>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</si>
  <si>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</si>
  <si>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</si>
  <si>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</si>
  <si>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</si>
  <si>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</si>
  <si>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</si>
  <si>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</si>
  <si>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</si>
  <si>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</si>
  <si>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</si>
  <si>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</si>
  <si>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</si>
  <si>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</si>
  <si>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</si>
  <si>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</si>
  <si>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</si>
  <si>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</si>
  <si>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</si>
  <si>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</si>
  <si>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</si>
  <si>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</si>
  <si>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</si>
  <si>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</si>
  <si>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</si>
  <si>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</si>
  <si>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</si>
  <si>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</si>
  <si>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</si>
  <si>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</si>
  <si>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</si>
  <si>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</si>
  <si>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</si>
  <si>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</si>
  <si>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</si>
  <si>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</si>
  <si>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</si>
  <si>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</si>
  <si>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</si>
  <si>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</si>
  <si>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</si>
  <si>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</si>
  <si>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</si>
  <si>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</si>
  <si>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</si>
  <si>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</si>
  <si>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</si>
  <si>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</si>
  <si>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</si>
  <si>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</si>
  <si>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</si>
  <si>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</si>
  <si>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</si>
  <si>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</si>
  <si>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</si>
  <si>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</si>
  <si>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</si>
  <si>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</si>
  <si>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</si>
  <si>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</si>
  <si>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</si>
  <si>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</si>
  <si>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</si>
  <si>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</si>
  <si>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</si>
  <si>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</si>
  <si>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</si>
  <si>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</si>
  <si>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</si>
  <si>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</si>
  <si>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</si>
  <si>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</si>
  <si>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</si>
  <si>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</si>
  <si>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</si>
  <si>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</si>
  <si>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</si>
  <si>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</si>
  <si>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</si>
  <si>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</si>
  <si>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</si>
  <si>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</si>
  <si>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</si>
  <si>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</si>
  <si>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</si>
  <si>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</si>
  <si>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</si>
  <si>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</si>
  <si>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</si>
  <si>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</si>
  <si>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</si>
  <si>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</si>
  <si>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</si>
  <si>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</si>
  <si>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</si>
  <si>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</si>
  <si>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</si>
  <si>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</si>
  <si>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</si>
  <si>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</si>
  <si>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</si>
  <si>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</si>
  <si>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</si>
  <si>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</si>
  <si>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</si>
  <si>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</si>
  <si>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</si>
  <si>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</si>
  <si>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</si>
  <si>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</si>
  <si>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</si>
  <si>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</si>
  <si>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</si>
  <si>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</si>
  <si>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</si>
  <si>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</si>
  <si>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</si>
  <si>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</si>
  <si>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</si>
  <si>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</si>
  <si>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</si>
  <si>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</si>
  <si>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</si>
  <si>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</si>
  <si>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</si>
  <si>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</si>
  <si>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</si>
  <si>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</si>
  <si>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</si>
  <si>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</si>
  <si>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</si>
  <si>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</si>
  <si>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</si>
  <si>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</si>
  <si>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</si>
  <si>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</si>
  <si>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</si>
  <si>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</si>
  <si>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</si>
  <si>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</si>
  <si>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</si>
  <si>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</si>
  <si>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</si>
  <si>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</si>
  <si>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</si>
  <si>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</si>
  <si>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</si>
  <si>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</si>
  <si>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</si>
  <si>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</si>
  <si>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</si>
  <si>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</si>
  <si>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</si>
  <si>
    <t>p$/z</t>
  </si>
  <si>
    <t>#sorted!Y2</t>
  </si>
  <si>
    <t>#sorted!Z2</t>
  </si>
  <si>
    <t>#sorted!AA2</t>
  </si>
  <si>
    <t>#sorted!AB2</t>
  </si>
  <si>
    <t>#sorted!AC2</t>
  </si>
  <si>
    <t>#sorted!Y3</t>
  </si>
  <si>
    <t>#sorted!Z3</t>
  </si>
  <si>
    <t>#sorted!AA3</t>
  </si>
  <si>
    <t>#sorted!AB3</t>
  </si>
  <si>
    <t>#sorted!AC3</t>
  </si>
  <si>
    <t>#sorted!Y4</t>
  </si>
  <si>
    <t>#sorted!Z4</t>
  </si>
  <si>
    <t>#sorted!AA4</t>
  </si>
  <si>
    <t>#sorted!AB4</t>
  </si>
  <si>
    <t>#sorted!AC4</t>
  </si>
  <si>
    <t>#sorted!Y5</t>
  </si>
  <si>
    <t>#sorted!Z5</t>
  </si>
  <si>
    <t>#sorted!AA5</t>
  </si>
  <si>
    <t>#sorted!AB5</t>
  </si>
  <si>
    <t>#sorted!AC5</t>
  </si>
  <si>
    <t>#sorted!Y6</t>
  </si>
  <si>
    <t>#sorted!Z6</t>
  </si>
  <si>
    <t>#sorted!AA6</t>
  </si>
  <si>
    <t>#sorted!AB6</t>
  </si>
  <si>
    <t>#sorted!AC6</t>
  </si>
  <si>
    <t>#sorted!Y7</t>
  </si>
  <si>
    <t>#sorted!Z7</t>
  </si>
  <si>
    <t>#sorted!AA7</t>
  </si>
  <si>
    <t>#sorted!AB7</t>
  </si>
  <si>
    <t>#sorted!AC7</t>
  </si>
  <si>
    <t>#sorted!Y8</t>
  </si>
  <si>
    <t>#sorted!Z8</t>
  </si>
  <si>
    <t>#sorted!AA8</t>
  </si>
  <si>
    <t>#sorted!AB8</t>
  </si>
  <si>
    <t>#sorted!AC8</t>
  </si>
  <si>
    <t>#sorted!Y9</t>
  </si>
  <si>
    <t>#sorted!Z9</t>
  </si>
  <si>
    <t>#sorted!AA9</t>
  </si>
  <si>
    <t>#sorted!AB9</t>
  </si>
  <si>
    <t>#sorted!AC9</t>
  </si>
  <si>
    <t>#sorted!Y10</t>
  </si>
  <si>
    <t>#sorted!Z10</t>
  </si>
  <si>
    <t>#sorted!AA10</t>
  </si>
  <si>
    <t>#sorted!AB10</t>
  </si>
  <si>
    <t>#sorted!AC10</t>
  </si>
  <si>
    <t>#sorted!Y11</t>
  </si>
  <si>
    <t>#sorted!Z11</t>
  </si>
  <si>
    <t>#sorted!AA11</t>
  </si>
  <si>
    <t>#sorted!AB11</t>
  </si>
  <si>
    <t>#sorted!AC11</t>
  </si>
  <si>
    <t>#sorted!Y12</t>
  </si>
  <si>
    <t>#sorted!Z12</t>
  </si>
  <si>
    <t>#sorted!AA12</t>
  </si>
  <si>
    <t>#sorted!AB12</t>
  </si>
  <si>
    <t>#sorted!AC12</t>
  </si>
  <si>
    <t>#sorted!Y13</t>
  </si>
  <si>
    <t>#sorted!Z13</t>
  </si>
  <si>
    <t>#sorted!AA13</t>
  </si>
  <si>
    <t>#sorted!AB13</t>
  </si>
  <si>
    <t>#sorted!AC13</t>
  </si>
  <si>
    <t>#sorted!Y14</t>
  </si>
  <si>
    <t>#sorted!Z14</t>
  </si>
  <si>
    <t>#sorted!AA14</t>
  </si>
  <si>
    <t>#sorted!AB14</t>
  </si>
  <si>
    <t>#sorted!AC14</t>
  </si>
  <si>
    <t>#sorted!Y15</t>
  </si>
  <si>
    <t>#sorted!Z15</t>
  </si>
  <si>
    <t>#sorted!AA15</t>
  </si>
  <si>
    <t>#sorted!AB15</t>
  </si>
  <si>
    <t>#sorted!AC15</t>
  </si>
  <si>
    <t>#sorted!Y16</t>
  </si>
  <si>
    <t>#sorted!Z16</t>
  </si>
  <si>
    <t>#sorted!AA16</t>
  </si>
  <si>
    <t>#sorted!AB16</t>
  </si>
  <si>
    <t>#sorted!AC16</t>
  </si>
  <si>
    <t>#sorted!Y17</t>
  </si>
  <si>
    <t>#sorted!Z17</t>
  </si>
  <si>
    <t>#sorted!AA17</t>
  </si>
  <si>
    <t>#sorted!AB17</t>
  </si>
  <si>
    <t>#sorted!AC17</t>
  </si>
  <si>
    <t>#sorted!Y18</t>
  </si>
  <si>
    <t>#sorted!Z18</t>
  </si>
  <si>
    <t>#sorted!AA18</t>
  </si>
  <si>
    <t>#sorted!AB18</t>
  </si>
  <si>
    <t>#sorted!AC18</t>
  </si>
  <si>
    <t>#sorted!Y19</t>
  </si>
  <si>
    <t>#sorted!Z19</t>
  </si>
  <si>
    <t>#sorted!AA19</t>
  </si>
  <si>
    <t>#sorted!AB19</t>
  </si>
  <si>
    <t>#sorted!AC19</t>
  </si>
  <si>
    <t>#sorted!Y20</t>
  </si>
  <si>
    <t>#sorted!Z20</t>
  </si>
  <si>
    <t>#sorted!AA20</t>
  </si>
  <si>
    <t>#sorted!AB20</t>
  </si>
  <si>
    <t>#sorted!AC20</t>
  </si>
  <si>
    <t>#sorted!Y21</t>
  </si>
  <si>
    <t>#sorted!Z21</t>
  </si>
  <si>
    <t>#sorted!AA21</t>
  </si>
  <si>
    <t>#sorted!AB21</t>
  </si>
  <si>
    <t>#sorted!AC21</t>
  </si>
  <si>
    <t>#sorted!Y22</t>
  </si>
  <si>
    <t>#sorted!Z22</t>
  </si>
  <si>
    <t>#sorted!AA22</t>
  </si>
  <si>
    <t>#sorted!AB22</t>
  </si>
  <si>
    <t>#sorted!AC22</t>
  </si>
  <si>
    <t>#sorted!Y23</t>
  </si>
  <si>
    <t>#sorted!Z23</t>
  </si>
  <si>
    <t>#sorted!AA23</t>
  </si>
  <si>
    <t>#sorted!AB23</t>
  </si>
  <si>
    <t>#sorted!AC23</t>
  </si>
  <si>
    <t>#sorted!Y24</t>
  </si>
  <si>
    <t>#sorted!Z24</t>
  </si>
  <si>
    <t>#sorted!AA24</t>
  </si>
  <si>
    <t>#sorted!AB24</t>
  </si>
  <si>
    <t>#sorted!AC24</t>
  </si>
  <si>
    <t>#sorted!Y25</t>
  </si>
  <si>
    <t>#sorted!Z25</t>
  </si>
  <si>
    <t>#sorted!AA25</t>
  </si>
  <si>
    <t>#sorted!AB25</t>
  </si>
  <si>
    <t>#sorted!AC25</t>
  </si>
  <si>
    <t>#sorted!Y26</t>
  </si>
  <si>
    <t>#sorted!Z26</t>
  </si>
  <si>
    <t>#sorted!AA26</t>
  </si>
  <si>
    <t>#sorted!AB26</t>
  </si>
  <si>
    <t>#sorted!AC26</t>
  </si>
  <si>
    <t>#sorted!Y27</t>
  </si>
  <si>
    <t>#sorted!Z27</t>
  </si>
  <si>
    <t>#sorted!AA27</t>
  </si>
  <si>
    <t>#sorted!AB27</t>
  </si>
  <si>
    <t>#sorted!AC27</t>
  </si>
  <si>
    <t>#sorted!Y28</t>
  </si>
  <si>
    <t>#sorted!Z28</t>
  </si>
  <si>
    <t>#sorted!AA28</t>
  </si>
  <si>
    <t>#sorted!AB28</t>
  </si>
  <si>
    <t>#sorted!AC28</t>
  </si>
  <si>
    <t>#sorted!Y29</t>
  </si>
  <si>
    <t>#sorted!Z29</t>
  </si>
  <si>
    <t>#sorted!AA29</t>
  </si>
  <si>
    <t>#sorted!AB29</t>
  </si>
  <si>
    <t>#sorted!AC29</t>
  </si>
  <si>
    <t>#sorted!Y30</t>
  </si>
  <si>
    <t>#sorted!Z30</t>
  </si>
  <si>
    <t>#sorted!AA30</t>
  </si>
  <si>
    <t>#sorted!AB30</t>
  </si>
  <si>
    <t>#sorted!AC30</t>
  </si>
  <si>
    <t>#sorted!Y31</t>
  </si>
  <si>
    <t>#sorted!Z31</t>
  </si>
  <si>
    <t>#sorted!AA31</t>
  </si>
  <si>
    <t>#sorted!AB31</t>
  </si>
  <si>
    <t>#sorted!AC31</t>
  </si>
  <si>
    <t>#sorted!Y32</t>
  </si>
  <si>
    <t>#sorted!Z32</t>
  </si>
  <si>
    <t>#sorted!AA32</t>
  </si>
  <si>
    <t>#sorted!AB32</t>
  </si>
  <si>
    <t>#sorted!AC32</t>
  </si>
  <si>
    <t>#sorted!Y33</t>
  </si>
  <si>
    <t>#sorted!Z33</t>
  </si>
  <si>
    <t>#sorted!AA33</t>
  </si>
  <si>
    <t>#sorted!AB33</t>
  </si>
  <si>
    <t>#sorted!AC33</t>
  </si>
  <si>
    <t>#sorted!Y34</t>
  </si>
  <si>
    <t>#sorted!Z34</t>
  </si>
  <si>
    <t>#sorted!AA34</t>
  </si>
  <si>
    <t>#sorted!AB34</t>
  </si>
  <si>
    <t>#sorted!AC34</t>
  </si>
  <si>
    <t>#sorted!Y35</t>
  </si>
  <si>
    <t>#sorted!Z35</t>
  </si>
  <si>
    <t>#sorted!AA35</t>
  </si>
  <si>
    <t>#sorted!AB35</t>
  </si>
  <si>
    <t>#sorted!AC35</t>
  </si>
  <si>
    <t>#sorted!Y36</t>
  </si>
  <si>
    <t>#sorted!Z36</t>
  </si>
  <si>
    <t>#sorted!AA36</t>
  </si>
  <si>
    <t>#sorted!AB36</t>
  </si>
  <si>
    <t>#sorted!AC36</t>
  </si>
  <si>
    <t>#sorted!Y37</t>
  </si>
  <si>
    <t>#sorted!Z37</t>
  </si>
  <si>
    <t>#sorted!AA37</t>
  </si>
  <si>
    <t>#sorted!AB37</t>
  </si>
  <si>
    <t>#sorted!AC37</t>
  </si>
  <si>
    <t>#sorted!Y38</t>
  </si>
  <si>
    <t>#sorted!Z38</t>
  </si>
  <si>
    <t>#sorted!AA38</t>
  </si>
  <si>
    <t>#sorted!AB38</t>
  </si>
  <si>
    <t>#sorted!AC38</t>
  </si>
  <si>
    <t>#sorted!Y39</t>
  </si>
  <si>
    <t>#sorted!Z39</t>
  </si>
  <si>
    <t>#sorted!AA39</t>
  </si>
  <si>
    <t>#sorted!AB39</t>
  </si>
  <si>
    <t>#sorted!AC39</t>
  </si>
  <si>
    <t>#sorted!Y40</t>
  </si>
  <si>
    <t>#sorted!Z40</t>
  </si>
  <si>
    <t>#sorted!AA40</t>
  </si>
  <si>
    <t>#sorted!AB40</t>
  </si>
  <si>
    <t>#sorted!AC40</t>
  </si>
  <si>
    <t>#sorted!Y41</t>
  </si>
  <si>
    <t>#sorted!Z41</t>
  </si>
  <si>
    <t>#sorted!AA41</t>
  </si>
  <si>
    <t>#sorted!AB41</t>
  </si>
  <si>
    <t>#sorted!AC41</t>
  </si>
  <si>
    <t>#sorted!Y42</t>
  </si>
  <si>
    <t>#sorted!Z42</t>
  </si>
  <si>
    <t>#sorted!AA42</t>
  </si>
  <si>
    <t>#sorted!AB42</t>
  </si>
  <si>
    <t>#sorted!AC42</t>
  </si>
  <si>
    <t>#sorted!Y43</t>
  </si>
  <si>
    <t>#sorted!Z43</t>
  </si>
  <si>
    <t>#sorted!AA43</t>
  </si>
  <si>
    <t>#sorted!AB43</t>
  </si>
  <si>
    <t>#sorted!AC43</t>
  </si>
  <si>
    <t>#sorted!Y44</t>
  </si>
  <si>
    <t>#sorted!Z44</t>
  </si>
  <si>
    <t>#sorted!AA44</t>
  </si>
  <si>
    <t>#sorted!AB44</t>
  </si>
  <si>
    <t>#sorted!AC44</t>
  </si>
  <si>
    <t>#sorted!Y45</t>
  </si>
  <si>
    <t>#sorted!Z45</t>
  </si>
  <si>
    <t>#sorted!AA45</t>
  </si>
  <si>
    <t>#sorted!AB45</t>
  </si>
  <si>
    <t>#sorted!AC45</t>
  </si>
  <si>
    <t>#sorted!Y46</t>
  </si>
  <si>
    <t>#sorted!Z46</t>
  </si>
  <si>
    <t>#sorted!AA46</t>
  </si>
  <si>
    <t>#sorted!AB46</t>
  </si>
  <si>
    <t>#sorted!AC46</t>
  </si>
  <si>
    <t>#sorted!Y47</t>
  </si>
  <si>
    <t>#sorted!Z47</t>
  </si>
  <si>
    <t>#sorted!AA47</t>
  </si>
  <si>
    <t>#sorted!AB47</t>
  </si>
  <si>
    <t>#sorted!AC47</t>
  </si>
  <si>
    <t>#sorted!Y48</t>
  </si>
  <si>
    <t>#sorted!Z48</t>
  </si>
  <si>
    <t>#sorted!AA48</t>
  </si>
  <si>
    <t>#sorted!AB48</t>
  </si>
  <si>
    <t>#sorted!AC48</t>
  </si>
  <si>
    <t>#sorted!Y49</t>
  </si>
  <si>
    <t>#sorted!Z49</t>
  </si>
  <si>
    <t>#sorted!AA49</t>
  </si>
  <si>
    <t>#sorted!AB49</t>
  </si>
  <si>
    <t>#sorted!AC49</t>
  </si>
  <si>
    <t>#sorted!Y50</t>
  </si>
  <si>
    <t>#sorted!Z50</t>
  </si>
  <si>
    <t>#sorted!AA50</t>
  </si>
  <si>
    <t>#sorted!AB50</t>
  </si>
  <si>
    <t>#sorted!AC50</t>
  </si>
  <si>
    <t>#sorted!Y51</t>
  </si>
  <si>
    <t>#sorted!Z51</t>
  </si>
  <si>
    <t>#sorted!AA51</t>
  </si>
  <si>
    <t>#sorted!AB51</t>
  </si>
  <si>
    <t>#sorted!AC51</t>
  </si>
  <si>
    <t>#sorted!Y52</t>
  </si>
  <si>
    <t>#sorted!Z52</t>
  </si>
  <si>
    <t>#sorted!AA52</t>
  </si>
  <si>
    <t>#sorted!AB52</t>
  </si>
  <si>
    <t>#sorted!AC52</t>
  </si>
  <si>
    <t>#sorted!Y53</t>
  </si>
  <si>
    <t>#sorted!Z53</t>
  </si>
  <si>
    <t>#sorted!AA53</t>
  </si>
  <si>
    <t>#sorted!AB53</t>
  </si>
  <si>
    <t>#sorted!AC53</t>
  </si>
  <si>
    <t>#sorted!Y54</t>
  </si>
  <si>
    <t>#sorted!Z54</t>
  </si>
  <si>
    <t>#sorted!AA54</t>
  </si>
  <si>
    <t>#sorted!AB54</t>
  </si>
  <si>
    <t>#sorted!AC54</t>
  </si>
  <si>
    <t>#sorted!Y55</t>
  </si>
  <si>
    <t>#sorted!Z55</t>
  </si>
  <si>
    <t>#sorted!AA55</t>
  </si>
  <si>
    <t>#sorted!AB55</t>
  </si>
  <si>
    <t>#sorted!AC55</t>
  </si>
  <si>
    <t>#sorted!Y56</t>
  </si>
  <si>
    <t>#sorted!Z56</t>
  </si>
  <si>
    <t>#sorted!AA56</t>
  </si>
  <si>
    <t>#sorted!AB56</t>
  </si>
  <si>
    <t>#sorted!AC56</t>
  </si>
  <si>
    <t>#sorted!Y57</t>
  </si>
  <si>
    <t>#sorted!Z57</t>
  </si>
  <si>
    <t>#sorted!AA57</t>
  </si>
  <si>
    <t>#sorted!AB57</t>
  </si>
  <si>
    <t>#sorted!AC57</t>
  </si>
  <si>
    <t>#sorted!Y58</t>
  </si>
  <si>
    <t>#sorted!Z58</t>
  </si>
  <si>
    <t>#sorted!AA58</t>
  </si>
  <si>
    <t>#sorted!AB58</t>
  </si>
  <si>
    <t>#sorted!AC58</t>
  </si>
  <si>
    <t>#sorted!Y59</t>
  </si>
  <si>
    <t>#sorted!Z59</t>
  </si>
  <si>
    <t>#sorted!AA59</t>
  </si>
  <si>
    <t>#sorted!AB59</t>
  </si>
  <si>
    <t>#sorted!AC59</t>
  </si>
  <si>
    <t>#sorted!Y60</t>
  </si>
  <si>
    <t>#sorted!Z60</t>
  </si>
  <si>
    <t>#sorted!AA60</t>
  </si>
  <si>
    <t>#sorted!AB60</t>
  </si>
  <si>
    <t>#sorted!AC60</t>
  </si>
  <si>
    <t>#sorted!Y61</t>
  </si>
  <si>
    <t>#sorted!Z61</t>
  </si>
  <si>
    <t>#sorted!AA61</t>
  </si>
  <si>
    <t>#sorted!AB61</t>
  </si>
  <si>
    <t>#sorted!AC61</t>
  </si>
  <si>
    <t>#sorted!Y62</t>
  </si>
  <si>
    <t>#sorted!Z62</t>
  </si>
  <si>
    <t>#sorted!AA62</t>
  </si>
  <si>
    <t>#sorted!AB62</t>
  </si>
  <si>
    <t>#sorted!AC62</t>
  </si>
  <si>
    <t>#sorted!Y63</t>
  </si>
  <si>
    <t>#sorted!Z63</t>
  </si>
  <si>
    <t>#sorted!AA63</t>
  </si>
  <si>
    <t>#sorted!AB63</t>
  </si>
  <si>
    <t>#sorted!AC63</t>
  </si>
  <si>
    <t>#sorted!Y64</t>
  </si>
  <si>
    <t>#sorted!Z64</t>
  </si>
  <si>
    <t>#sorted!AA64</t>
  </si>
  <si>
    <t>#sorted!AB64</t>
  </si>
  <si>
    <t>#sorted!AC64</t>
  </si>
  <si>
    <t>#sorted!Y65</t>
  </si>
  <si>
    <t>#sorted!Z65</t>
  </si>
  <si>
    <t>#sorted!AA65</t>
  </si>
  <si>
    <t>#sorted!AB65</t>
  </si>
  <si>
    <t>#sorted!AC65</t>
  </si>
  <si>
    <t>#sorted!Y66</t>
  </si>
  <si>
    <t>#sorted!Z66</t>
  </si>
  <si>
    <t>#sorted!AA66</t>
  </si>
  <si>
    <t>#sorted!AB66</t>
  </si>
  <si>
    <t>#sorted!AC66</t>
  </si>
  <si>
    <t>#sorted!Y67</t>
  </si>
  <si>
    <t>#sorted!Z67</t>
  </si>
  <si>
    <t>#sorted!AA67</t>
  </si>
  <si>
    <t>#sorted!AB67</t>
  </si>
  <si>
    <t>#sorted!AC67</t>
  </si>
  <si>
    <t>#sorted!Y68</t>
  </si>
  <si>
    <t>#sorted!Z68</t>
  </si>
  <si>
    <t>#sorted!AA68</t>
  </si>
  <si>
    <t>#sorted!AB68</t>
  </si>
  <si>
    <t>#sorted!AC68</t>
  </si>
  <si>
    <t>#sorted!Y69</t>
  </si>
  <si>
    <t>#sorted!Z69</t>
  </si>
  <si>
    <t>#sorted!AA69</t>
  </si>
  <si>
    <t>#sorted!AB69</t>
  </si>
  <si>
    <t>#sorted!AC69</t>
  </si>
  <si>
    <t>#sorted!Y70</t>
  </si>
  <si>
    <t>#sorted!Z70</t>
  </si>
  <si>
    <t>#sorted!AA70</t>
  </si>
  <si>
    <t>#sorted!AB70</t>
  </si>
  <si>
    <t>#sorted!AC70</t>
  </si>
  <si>
    <t>#sorted!Y71</t>
  </si>
  <si>
    <t>#sorted!Z71</t>
  </si>
  <si>
    <t>#sorted!AA71</t>
  </si>
  <si>
    <t>#sorted!AB71</t>
  </si>
  <si>
    <t>#sorted!AC71</t>
  </si>
  <si>
    <t>#sorted!Y72</t>
  </si>
  <si>
    <t>#sorted!Z72</t>
  </si>
  <si>
    <t>#sorted!AA72</t>
  </si>
  <si>
    <t>#sorted!AB72</t>
  </si>
  <si>
    <t>#sorted!AC72</t>
  </si>
  <si>
    <t>#sorted!Y73</t>
  </si>
  <si>
    <t>#sorted!Z73</t>
  </si>
  <si>
    <t>#sorted!AA73</t>
  </si>
  <si>
    <t>#sorted!AB73</t>
  </si>
  <si>
    <t>#sorted!AC73</t>
  </si>
  <si>
    <t>#sorted!Y74</t>
  </si>
  <si>
    <t>#sorted!Z74</t>
  </si>
  <si>
    <t>#sorted!AA74</t>
  </si>
  <si>
    <t>#sorted!AB74</t>
  </si>
  <si>
    <t>#sorted!AC74</t>
  </si>
  <si>
    <t>#sorted!Y75</t>
  </si>
  <si>
    <t>#sorted!Z75</t>
  </si>
  <si>
    <t>#sorted!AA75</t>
  </si>
  <si>
    <t>#sorted!AB75</t>
  </si>
  <si>
    <t>#sorted!AC75</t>
  </si>
  <si>
    <t>#sorted!Y76</t>
  </si>
  <si>
    <t>#sorted!Z76</t>
  </si>
  <si>
    <t>#sorted!AA76</t>
  </si>
  <si>
    <t>#sorted!AB76</t>
  </si>
  <si>
    <t>#sorted!AC76</t>
  </si>
  <si>
    <t>#sorted!Y77</t>
  </si>
  <si>
    <t>#sorted!Z77</t>
  </si>
  <si>
    <t>#sorted!AA77</t>
  </si>
  <si>
    <t>#sorted!AB77</t>
  </si>
  <si>
    <t>#sorted!AC77</t>
  </si>
  <si>
    <t>#sorted!Y78</t>
  </si>
  <si>
    <t>#sorted!Z78</t>
  </si>
  <si>
    <t>#sorted!AA78</t>
  </si>
  <si>
    <t>#sorted!AB78</t>
  </si>
  <si>
    <t>#sorted!AC78</t>
  </si>
  <si>
    <t>#sorted!Y79</t>
  </si>
  <si>
    <t>#sorted!Z79</t>
  </si>
  <si>
    <t>#sorted!AA79</t>
  </si>
  <si>
    <t>#sorted!AB79</t>
  </si>
  <si>
    <t>#sorted!AC79</t>
  </si>
  <si>
    <t>#sorted!Y80</t>
  </si>
  <si>
    <t>#sorted!Z80</t>
  </si>
  <si>
    <t>#sorted!AA80</t>
  </si>
  <si>
    <t>#sorted!AB80</t>
  </si>
  <si>
    <t>#sorted!AC80</t>
  </si>
  <si>
    <t>#sorted!Y81</t>
  </si>
  <si>
    <t>#sorted!Z81</t>
  </si>
  <si>
    <t>#sorted!AA81</t>
  </si>
  <si>
    <t>#sorted!AB81</t>
  </si>
  <si>
    <t>#sorted!AC81</t>
  </si>
  <si>
    <t>#sorted!Y82</t>
  </si>
  <si>
    <t>#sorted!Z82</t>
  </si>
  <si>
    <t>#sorted!AA82</t>
  </si>
  <si>
    <t>#sorted!AB82</t>
  </si>
  <si>
    <t>#sorted!AC82</t>
  </si>
  <si>
    <t>#sorted!Y83</t>
  </si>
  <si>
    <t>#sorted!Z83</t>
  </si>
  <si>
    <t>#sorted!AA83</t>
  </si>
  <si>
    <t>#sorted!AB83</t>
  </si>
  <si>
    <t>#sorted!AC83</t>
  </si>
  <si>
    <t>#sorted!Y84</t>
  </si>
  <si>
    <t>#sorted!Z84</t>
  </si>
  <si>
    <t>#sorted!AA84</t>
  </si>
  <si>
    <t>#sorted!AB84</t>
  </si>
  <si>
    <t>#sorted!AC84</t>
  </si>
  <si>
    <t>#sorted!Y85</t>
  </si>
  <si>
    <t>#sorted!Z85</t>
  </si>
  <si>
    <t>#sorted!AA85</t>
  </si>
  <si>
    <t>#sorted!AB85</t>
  </si>
  <si>
    <t>#sorted!AC85</t>
  </si>
  <si>
    <t>#sorted!Y86</t>
  </si>
  <si>
    <t>#sorted!Z86</t>
  </si>
  <si>
    <t>#sorted!AA86</t>
  </si>
  <si>
    <t>#sorted!AB86</t>
  </si>
  <si>
    <t>#sorted!AC86</t>
  </si>
  <si>
    <t>#sorted!Y87</t>
  </si>
  <si>
    <t>#sorted!Z87</t>
  </si>
  <si>
    <t>#sorted!AA87</t>
  </si>
  <si>
    <t>#sorted!AB87</t>
  </si>
  <si>
    <t>#sorted!AC87</t>
  </si>
  <si>
    <t>#sorted!Y88</t>
  </si>
  <si>
    <t>#sorted!Z88</t>
  </si>
  <si>
    <t>#sorted!AA88</t>
  </si>
  <si>
    <t>#sorted!AB88</t>
  </si>
  <si>
    <t>#sorted!AC88</t>
  </si>
  <si>
    <t>#sorted!Y89</t>
  </si>
  <si>
    <t>#sorted!Z89</t>
  </si>
  <si>
    <t>#sorted!AA89</t>
  </si>
  <si>
    <t>#sorted!AB89</t>
  </si>
  <si>
    <t>#sorted!AC89</t>
  </si>
  <si>
    <t>#sorted!Y90</t>
  </si>
  <si>
    <t>#sorted!Z90</t>
  </si>
  <si>
    <t>#sorted!AA90</t>
  </si>
  <si>
    <t>#sorted!AB90</t>
  </si>
  <si>
    <t>#sorted!AC90</t>
  </si>
  <si>
    <t>#sorted!Y91</t>
  </si>
  <si>
    <t>#sorted!Z91</t>
  </si>
  <si>
    <t>#sorted!AA91</t>
  </si>
  <si>
    <t>#sorted!AB91</t>
  </si>
  <si>
    <t>#sorted!AC91</t>
  </si>
  <si>
    <t>#sorted!Y92</t>
  </si>
  <si>
    <t>#sorted!Z92</t>
  </si>
  <si>
    <t>#sorted!AA92</t>
  </si>
  <si>
    <t>#sorted!AB92</t>
  </si>
  <si>
    <t>#sorted!AC92</t>
  </si>
  <si>
    <t>#sorted!Y93</t>
  </si>
  <si>
    <t>#sorted!Z93</t>
  </si>
  <si>
    <t>#sorted!AA93</t>
  </si>
  <si>
    <t>#sorted!AB93</t>
  </si>
  <si>
    <t>#sorted!AC93</t>
  </si>
  <si>
    <t>#sorted!Y94</t>
  </si>
  <si>
    <t>#sorted!Z94</t>
  </si>
  <si>
    <t>#sorted!AA94</t>
  </si>
  <si>
    <t>#sorted!AB94</t>
  </si>
  <si>
    <t>#sorted!AC94</t>
  </si>
  <si>
    <t>#sorted!Y95</t>
  </si>
  <si>
    <t>#sorted!Z95</t>
  </si>
  <si>
    <t>#sorted!AA95</t>
  </si>
  <si>
    <t>#sorted!AB95</t>
  </si>
  <si>
    <t>#sorted!AC95</t>
  </si>
  <si>
    <t>#sorted!Y96</t>
  </si>
  <si>
    <t>#sorted!Z96</t>
  </si>
  <si>
    <t>#sorted!AA96</t>
  </si>
  <si>
    <t>#sorted!AB96</t>
  </si>
  <si>
    <t>#sorted!AC96</t>
  </si>
  <si>
    <t>#sorted!Y97</t>
  </si>
  <si>
    <t>#sorted!Z97</t>
  </si>
  <si>
    <t>#sorted!AA97</t>
  </si>
  <si>
    <t>#sorted!AB97</t>
  </si>
  <si>
    <t>#sorted!AC97</t>
  </si>
  <si>
    <t>#sorted!Y98</t>
  </si>
  <si>
    <t>#sorted!Z98</t>
  </si>
  <si>
    <t>#sorted!AA98</t>
  </si>
  <si>
    <t>#sorted!AB98</t>
  </si>
  <si>
    <t>#sorted!AC98</t>
  </si>
  <si>
    <t>#sorted!Y99</t>
  </si>
  <si>
    <t>#sorted!Z99</t>
  </si>
  <si>
    <t>#sorted!AA99</t>
  </si>
  <si>
    <t>#sorted!AB99</t>
  </si>
  <si>
    <t>#sorted!AC99</t>
  </si>
  <si>
    <t>#sorted!Y100</t>
  </si>
  <si>
    <t>#sorted!Z100</t>
  </si>
  <si>
    <t>#sorted!AA100</t>
  </si>
  <si>
    <t>#sorted!AB100</t>
  </si>
  <si>
    <t>#sorted!AC100</t>
  </si>
  <si>
    <t>#sorted!Y101</t>
  </si>
  <si>
    <t>#sorted!Z101</t>
  </si>
  <si>
    <t>#sorted!AA101</t>
  </si>
  <si>
    <t>#sorted!AB101</t>
  </si>
  <si>
    <t>#sorted!AC101</t>
  </si>
  <si>
    <t>#sorted!Y102</t>
  </si>
  <si>
    <t>#sorted!Z102</t>
  </si>
  <si>
    <t>#sorted!AA102</t>
  </si>
  <si>
    <t>#sorted!AB102</t>
  </si>
  <si>
    <t>#sorted!AC102</t>
  </si>
  <si>
    <t>#sorted!Y103</t>
  </si>
  <si>
    <t>#sorted!Z103</t>
  </si>
  <si>
    <t>#sorted!AA103</t>
  </si>
  <si>
    <t>#sorted!AB103</t>
  </si>
  <si>
    <t>#sorted!AC103</t>
  </si>
  <si>
    <t>#sorted!Y104</t>
  </si>
  <si>
    <t>#sorted!Z104</t>
  </si>
  <si>
    <t>#sorted!AA104</t>
  </si>
  <si>
    <t>#sorted!AB104</t>
  </si>
  <si>
    <t>#sorted!AC104</t>
  </si>
  <si>
    <t>#sorted!Y105</t>
  </si>
  <si>
    <t>#sorted!Z105</t>
  </si>
  <si>
    <t>#sorted!AA105</t>
  </si>
  <si>
    <t>#sorted!AB105</t>
  </si>
  <si>
    <t>#sorted!AC105</t>
  </si>
  <si>
    <t>#sorted!Y106</t>
  </si>
  <si>
    <t>#sorted!Z106</t>
  </si>
  <si>
    <t>#sorted!AA106</t>
  </si>
  <si>
    <t>#sorted!AB106</t>
  </si>
  <si>
    <t>#sorted!AC106</t>
  </si>
  <si>
    <t>#sorted!Y107</t>
  </si>
  <si>
    <t>#sorted!Z107</t>
  </si>
  <si>
    <t>#sorted!AA107</t>
  </si>
  <si>
    <t>#sorted!AB107</t>
  </si>
  <si>
    <t>#sorted!AC107</t>
  </si>
  <si>
    <t>#sorted!Y108</t>
  </si>
  <si>
    <t>#sorted!Z108</t>
  </si>
  <si>
    <t>#sorted!AA108</t>
  </si>
  <si>
    <t>#sorted!AB108</t>
  </si>
  <si>
    <t>#sorted!AC108</t>
  </si>
  <si>
    <t>#sorted!Y109</t>
  </si>
  <si>
    <t>#sorted!Z109</t>
  </si>
  <si>
    <t>#sorted!AA109</t>
  </si>
  <si>
    <t>#sorted!AB109</t>
  </si>
  <si>
    <t>#sorted!AC109</t>
  </si>
  <si>
    <t>#sorted!Y110</t>
  </si>
  <si>
    <t>#sorted!Z110</t>
  </si>
  <si>
    <t>#sorted!AA110</t>
  </si>
  <si>
    <t>#sorted!AB110</t>
  </si>
  <si>
    <t>#sorted!AC110</t>
  </si>
  <si>
    <t>#sorted!Y111</t>
  </si>
  <si>
    <t>#sorted!Z111</t>
  </si>
  <si>
    <t>#sorted!AA111</t>
  </si>
  <si>
    <t>#sorted!AB111</t>
  </si>
  <si>
    <t>#sorted!AC111</t>
  </si>
  <si>
    <t>#sorted!Y112</t>
  </si>
  <si>
    <t>#sorted!Z112</t>
  </si>
  <si>
    <t>#sorted!AA112</t>
  </si>
  <si>
    <t>#sorted!AB112</t>
  </si>
  <si>
    <t>#sorted!AC112</t>
  </si>
  <si>
    <t>#sorted!Y113</t>
  </si>
  <si>
    <t>#sorted!Z113</t>
  </si>
  <si>
    <t>#sorted!AA113</t>
  </si>
  <si>
    <t>#sorted!AB113</t>
  </si>
  <si>
    <t>#sorted!AC113</t>
  </si>
  <si>
    <t>#sorted!Y114</t>
  </si>
  <si>
    <t>#sorted!Z114</t>
  </si>
  <si>
    <t>#sorted!AA114</t>
  </si>
  <si>
    <t>#sorted!AB114</t>
  </si>
  <si>
    <t>#sorted!AC114</t>
  </si>
  <si>
    <t>#sorted!Y115</t>
  </si>
  <si>
    <t>#sorted!Z115</t>
  </si>
  <si>
    <t>#sorted!AA115</t>
  </si>
  <si>
    <t>#sorted!AB115</t>
  </si>
  <si>
    <t>#sorted!AC115</t>
  </si>
  <si>
    <t>#sorted!Y116</t>
  </si>
  <si>
    <t>#sorted!Z116</t>
  </si>
  <si>
    <t>#sorted!AA116</t>
  </si>
  <si>
    <t>#sorted!AB116</t>
  </si>
  <si>
    <t>#sorted!AC116</t>
  </si>
  <si>
    <t>#sorted!Y117</t>
  </si>
  <si>
    <t>#sorted!Z117</t>
  </si>
  <si>
    <t>#sorted!AA117</t>
  </si>
  <si>
    <t>#sorted!AB117</t>
  </si>
  <si>
    <t>#sorted!AC117</t>
  </si>
  <si>
    <t>#sorted!Y118</t>
  </si>
  <si>
    <t>#sorted!Z118</t>
  </si>
  <si>
    <t>#sorted!AA118</t>
  </si>
  <si>
    <t>#sorted!AB118</t>
  </si>
  <si>
    <t>#sorted!AC118</t>
  </si>
  <si>
    <t>#sorted!Y119</t>
  </si>
  <si>
    <t>#sorted!Z119</t>
  </si>
  <si>
    <t>#sorted!AA119</t>
  </si>
  <si>
    <t>#sorted!AB119</t>
  </si>
  <si>
    <t>#sorted!AC119</t>
  </si>
  <si>
    <t>#sorted!Y120</t>
  </si>
  <si>
    <t>#sorted!Z120</t>
  </si>
  <si>
    <t>#sorted!AA120</t>
  </si>
  <si>
    <t>#sorted!AB120</t>
  </si>
  <si>
    <t>#sorted!AC120</t>
  </si>
  <si>
    <t>#sorted!Y121</t>
  </si>
  <si>
    <t>#sorted!Z121</t>
  </si>
  <si>
    <t>#sorted!AA121</t>
  </si>
  <si>
    <t>#sorted!AB121</t>
  </si>
  <si>
    <t>#sorted!AC121</t>
  </si>
  <si>
    <t>#sorted!Y122</t>
  </si>
  <si>
    <t>#sorted!Z122</t>
  </si>
  <si>
    <t>#sorted!AA122</t>
  </si>
  <si>
    <t>#sorted!AB122</t>
  </si>
  <si>
    <t>#sorted!AC122</t>
  </si>
  <si>
    <t>#sorted!Y123</t>
  </si>
  <si>
    <t>#sorted!Z123</t>
  </si>
  <si>
    <t>#sorted!AA123</t>
  </si>
  <si>
    <t>#sorted!AB123</t>
  </si>
  <si>
    <t>#sorted!AC123</t>
  </si>
  <si>
    <t>#sorted!Y124</t>
  </si>
  <si>
    <t>#sorted!Z124</t>
  </si>
  <si>
    <t>#sorted!AA124</t>
  </si>
  <si>
    <t>#sorted!AB124</t>
  </si>
  <si>
    <t>#sorted!AC124</t>
  </si>
  <si>
    <t>#sorted!Y125</t>
  </si>
  <si>
    <t>#sorted!Z125</t>
  </si>
  <si>
    <t>#sorted!AA125</t>
  </si>
  <si>
    <t>#sorted!AB125</t>
  </si>
  <si>
    <t>#sorted!AC125</t>
  </si>
  <si>
    <t>#sorted!Y126</t>
  </si>
  <si>
    <t>#sorted!Z126</t>
  </si>
  <si>
    <t>#sorted!AA126</t>
  </si>
  <si>
    <t>#sorted!AB126</t>
  </si>
  <si>
    <t>#sorted!AC126</t>
  </si>
  <si>
    <t>#sorted!Y127</t>
  </si>
  <si>
    <t>#sorted!Z127</t>
  </si>
  <si>
    <t>#sorted!AA127</t>
  </si>
  <si>
    <t>#sorted!AB127</t>
  </si>
  <si>
    <t>#sorted!AC127</t>
  </si>
  <si>
    <t>#sorted!Y128</t>
  </si>
  <si>
    <t>#sorted!Z128</t>
  </si>
  <si>
    <t>#sorted!AA128</t>
  </si>
  <si>
    <t>#sorted!AB128</t>
  </si>
  <si>
    <t>#sorted!AC128</t>
  </si>
  <si>
    <t>#sorted!Y129</t>
  </si>
  <si>
    <t>#sorted!Z129</t>
  </si>
  <si>
    <t>#sorted!AA129</t>
  </si>
  <si>
    <t>#sorted!AB129</t>
  </si>
  <si>
    <t>#sorted!AC129</t>
  </si>
  <si>
    <t>#sorted!Y130</t>
  </si>
  <si>
    <t>#sorted!Z130</t>
  </si>
  <si>
    <t>#sorted!AA130</t>
  </si>
  <si>
    <t>#sorted!AB130</t>
  </si>
  <si>
    <t>#sorted!AC130</t>
  </si>
  <si>
    <t>#sorted!Y131</t>
  </si>
  <si>
    <t>#sorted!Z131</t>
  </si>
  <si>
    <t>#sorted!AA131</t>
  </si>
  <si>
    <t>#sorted!AB131</t>
  </si>
  <si>
    <t>#sorted!AC131</t>
  </si>
  <si>
    <t>#sorted!Y132</t>
  </si>
  <si>
    <t>#sorted!Z132</t>
  </si>
  <si>
    <t>#sorted!AA132</t>
  </si>
  <si>
    <t>#sorted!AB132</t>
  </si>
  <si>
    <t>#sorted!AC132</t>
  </si>
  <si>
    <t>#sorted!Y133</t>
  </si>
  <si>
    <t>#sorted!Z133</t>
  </si>
  <si>
    <t>#sorted!AA133</t>
  </si>
  <si>
    <t>#sorted!AB133</t>
  </si>
  <si>
    <t>#sorted!AC133</t>
  </si>
  <si>
    <t>#sorted!Y134</t>
  </si>
  <si>
    <t>#sorted!Z134</t>
  </si>
  <si>
    <t>#sorted!AA134</t>
  </si>
  <si>
    <t>#sorted!AB134</t>
  </si>
  <si>
    <t>#sorted!AC134</t>
  </si>
  <si>
    <t>#sorted!Y135</t>
  </si>
  <si>
    <t>#sorted!Z135</t>
  </si>
  <si>
    <t>#sorted!AA135</t>
  </si>
  <si>
    <t>#sorted!AB135</t>
  </si>
  <si>
    <t>#sorted!AC135</t>
  </si>
  <si>
    <t>#sorted!Y136</t>
  </si>
  <si>
    <t>#sorted!Z136</t>
  </si>
  <si>
    <t>#sorted!AA136</t>
  </si>
  <si>
    <t>#sorted!AB136</t>
  </si>
  <si>
    <t>#sorted!AC136</t>
  </si>
  <si>
    <t>#sorted!Y137</t>
  </si>
  <si>
    <t>#sorted!Z137</t>
  </si>
  <si>
    <t>#sorted!AA137</t>
  </si>
  <si>
    <t>#sorted!AB137</t>
  </si>
  <si>
    <t>#sorted!AC137</t>
  </si>
  <si>
    <t>#sorted!Y138</t>
  </si>
  <si>
    <t>#sorted!Z138</t>
  </si>
  <si>
    <t>#sorted!AA138</t>
  </si>
  <si>
    <t>#sorted!AB138</t>
  </si>
  <si>
    <t>#sorted!AC138</t>
  </si>
  <si>
    <t>#sorted!Y139</t>
  </si>
  <si>
    <t>#sorted!Z139</t>
  </si>
  <si>
    <t>#sorted!AA139</t>
  </si>
  <si>
    <t>#sorted!AB139</t>
  </si>
  <si>
    <t>#sorted!AC139</t>
  </si>
  <si>
    <t>#sorted!Y140</t>
  </si>
  <si>
    <t>#sorted!Z140</t>
  </si>
  <si>
    <t>#sorted!AA140</t>
  </si>
  <si>
    <t>#sorted!AB140</t>
  </si>
  <si>
    <t>#sorted!AC140</t>
  </si>
  <si>
    <t>#sorted!Y141</t>
  </si>
  <si>
    <t>#sorted!Z141</t>
  </si>
  <si>
    <t>#sorted!AA141</t>
  </si>
  <si>
    <t>#sorted!AB141</t>
  </si>
  <si>
    <t>#sorted!AC141</t>
  </si>
  <si>
    <t>#sorted!Y142</t>
  </si>
  <si>
    <t>#sorted!Z142</t>
  </si>
  <si>
    <t>#sorted!AA142</t>
  </si>
  <si>
    <t>#sorted!AB142</t>
  </si>
  <si>
    <t>#sorted!AC142</t>
  </si>
  <si>
    <t>#sorted!Y143</t>
  </si>
  <si>
    <t>#sorted!Z143</t>
  </si>
  <si>
    <t>#sorted!AA143</t>
  </si>
  <si>
    <t>#sorted!AB143</t>
  </si>
  <si>
    <t>#sorted!AC143</t>
  </si>
  <si>
    <t>#sorted!Y144</t>
  </si>
  <si>
    <t>#sorted!Z144</t>
  </si>
  <si>
    <t>#sorted!AA144</t>
  </si>
  <si>
    <t>#sorted!AB144</t>
  </si>
  <si>
    <t>#sorted!AC144</t>
  </si>
  <si>
    <t>#sorted!Y145</t>
  </si>
  <si>
    <t>#sorted!Z145</t>
  </si>
  <si>
    <t>#sorted!AA145</t>
  </si>
  <si>
    <t>#sorted!AB145</t>
  </si>
  <si>
    <t>#sorted!AC145</t>
  </si>
  <si>
    <t>#sorted!Y146</t>
  </si>
  <si>
    <t>#sorted!Z146</t>
  </si>
  <si>
    <t>#sorted!AA146</t>
  </si>
  <si>
    <t>#sorted!AB146</t>
  </si>
  <si>
    <t>#sorted!AC146</t>
  </si>
  <si>
    <t>#sorted!Y147</t>
  </si>
  <si>
    <t>#sorted!Z147</t>
  </si>
  <si>
    <t>#sorted!AA147</t>
  </si>
  <si>
    <t>#sorted!AB147</t>
  </si>
  <si>
    <t>#sorted!AC147</t>
  </si>
  <si>
    <t>#sorted!Y148</t>
  </si>
  <si>
    <t>#sorted!Z148</t>
  </si>
  <si>
    <t>#sorted!AA148</t>
  </si>
  <si>
    <t>#sorted!AB148</t>
  </si>
  <si>
    <t>#sorted!AC148</t>
  </si>
  <si>
    <t>#sorted!Y149</t>
  </si>
  <si>
    <t>#sorted!Z149</t>
  </si>
  <si>
    <t>#sorted!AA149</t>
  </si>
  <si>
    <t>#sorted!AB149</t>
  </si>
  <si>
    <t>#sorted!AC149</t>
  </si>
  <si>
    <t>#sorted!Y150</t>
  </si>
  <si>
    <t>#sorted!Z150</t>
  </si>
  <si>
    <t>#sorted!AA150</t>
  </si>
  <si>
    <t>#sorted!AB150</t>
  </si>
  <si>
    <t>#sorted!AC150</t>
  </si>
  <si>
    <t>#sorted!Y151</t>
  </si>
  <si>
    <t>#sorted!Z151</t>
  </si>
  <si>
    <t>#sorted!AA151</t>
  </si>
  <si>
    <t>#sorted!AB151</t>
  </si>
  <si>
    <t>#sorted!AC151</t>
  </si>
  <si>
    <t>#sorted!Y152</t>
  </si>
  <si>
    <t>#sorted!Z152</t>
  </si>
  <si>
    <t>#sorted!AA152</t>
  </si>
  <si>
    <t>#sorted!AB152</t>
  </si>
  <si>
    <t>#sorted!AC152</t>
  </si>
  <si>
    <t>#sorted!Y153</t>
  </si>
  <si>
    <t>#sorted!Z153</t>
  </si>
  <si>
    <t>#sorted!AA153</t>
  </si>
  <si>
    <t>#sorted!AB153</t>
  </si>
  <si>
    <t>#sorted!AC153</t>
  </si>
  <si>
    <t>#sorted!Y154</t>
  </si>
  <si>
    <t>#sorted!Z154</t>
  </si>
  <si>
    <t>#sorted!AA154</t>
  </si>
  <si>
    <t>#sorted!AB154</t>
  </si>
  <si>
    <t>#sorted!AC154</t>
  </si>
  <si>
    <t>#sorted!Y155</t>
  </si>
  <si>
    <t>#sorted!Z155</t>
  </si>
  <si>
    <t>#sorted!AA155</t>
  </si>
  <si>
    <t>#sorted!AB155</t>
  </si>
  <si>
    <t>#sorted!AC155</t>
  </si>
  <si>
    <t>#sorted!Y156</t>
  </si>
  <si>
    <t>#sorted!Z156</t>
  </si>
  <si>
    <t>#sorted!AA156</t>
  </si>
  <si>
    <t>#sorted!AB156</t>
  </si>
  <si>
    <t>#sorted!AC156</t>
  </si>
  <si>
    <t>#sorted!Y157</t>
  </si>
  <si>
    <t>#sorted!Z157</t>
  </si>
  <si>
    <t>#sorted!AA157</t>
  </si>
  <si>
    <t>#sorted!AB157</t>
  </si>
  <si>
    <t>#sorted!AC157</t>
  </si>
  <si>
    <t>#sorted!Y158</t>
  </si>
  <si>
    <t>#sorted!Z158</t>
  </si>
  <si>
    <t>#sorted!AA158</t>
  </si>
  <si>
    <t>#sorted!AB158</t>
  </si>
  <si>
    <t>#sorted!AC158</t>
  </si>
  <si>
    <t>#sorted!Y159</t>
  </si>
  <si>
    <t>#sorted!Z159</t>
  </si>
  <si>
    <t>#sorted!AA159</t>
  </si>
  <si>
    <t>#sorted!AB159</t>
  </si>
  <si>
    <t>#sorted!AC159</t>
  </si>
  <si>
    <t>#sorted!Y160</t>
  </si>
  <si>
    <t>#sorted!Z160</t>
  </si>
  <si>
    <t>#sorted!AA160</t>
  </si>
  <si>
    <t>#sorted!AB160</t>
  </si>
  <si>
    <t>#sorted!AC160</t>
  </si>
  <si>
    <t>#sorted!Y161</t>
  </si>
  <si>
    <t>#sorted!Z161</t>
  </si>
  <si>
    <t>#sorted!AA161</t>
  </si>
  <si>
    <t>#sorted!AB161</t>
  </si>
  <si>
    <t>#sorted!AC161</t>
  </si>
  <si>
    <t>#sorted!Y162</t>
  </si>
  <si>
    <t>#sorted!Z162</t>
  </si>
  <si>
    <t>#sorted!AA162</t>
  </si>
  <si>
    <t>#sorted!AB162</t>
  </si>
  <si>
    <t>#sorted!AC162</t>
  </si>
  <si>
    <t>#sorted!Y163</t>
  </si>
  <si>
    <t>#sorted!Z163</t>
  </si>
  <si>
    <t>#sorted!AA163</t>
  </si>
  <si>
    <t>#sorted!AB163</t>
  </si>
  <si>
    <t>#sorted!AC163</t>
  </si>
  <si>
    <t>#sorted!Y164</t>
  </si>
  <si>
    <t>#sorted!Z164</t>
  </si>
  <si>
    <t>#sorted!AA164</t>
  </si>
  <si>
    <t>#sorted!AB164</t>
  </si>
  <si>
    <t>#sorted!AC164</t>
  </si>
  <si>
    <t>#sorted!Y165</t>
  </si>
  <si>
    <t>#sorted!Z165</t>
  </si>
  <si>
    <t>#sorted!AA165</t>
  </si>
  <si>
    <t>#sorted!AB165</t>
  </si>
  <si>
    <t>#sorted!AC165</t>
  </si>
  <si>
    <t>#sorted!Y166</t>
  </si>
  <si>
    <t>#sorted!Z166</t>
  </si>
  <si>
    <t>#sorted!AA166</t>
  </si>
  <si>
    <t>#sorted!AB166</t>
  </si>
  <si>
    <t>#sorted!AC166</t>
  </si>
  <si>
    <t>#sorted!Y167</t>
  </si>
  <si>
    <t>#sorted!Z167</t>
  </si>
  <si>
    <t>#sorted!AA167</t>
  </si>
  <si>
    <t>#sorted!AB167</t>
  </si>
  <si>
    <t>#sorted!AC167</t>
  </si>
  <si>
    <t>#sorted!Y168</t>
  </si>
  <si>
    <t>#sorted!Z168</t>
  </si>
  <si>
    <t>#sorted!AA168</t>
  </si>
  <si>
    <t>#sorted!AB168</t>
  </si>
  <si>
    <t>#sorted!AC168</t>
  </si>
  <si>
    <t>#sorted!Y169</t>
  </si>
  <si>
    <t>#sorted!Z169</t>
  </si>
  <si>
    <t>#sorted!AA169</t>
  </si>
  <si>
    <t>#sorted!AB169</t>
  </si>
  <si>
    <t>#sorted!AC169</t>
  </si>
  <si>
    <t>#sorted!Y170</t>
  </si>
  <si>
    <t>#sorted!Z170</t>
  </si>
  <si>
    <t>#sorted!AA170</t>
  </si>
  <si>
    <t>#sorted!AB170</t>
  </si>
  <si>
    <t>#sorted!AC170</t>
  </si>
  <si>
    <t>#sorted!Y171</t>
  </si>
  <si>
    <t>#sorted!Z171</t>
  </si>
  <si>
    <t>#sorted!AA171</t>
  </si>
  <si>
    <t>#sorted!AB171</t>
  </si>
  <si>
    <t>#sorted!AC171</t>
  </si>
  <si>
    <t>#sorted!Y172</t>
  </si>
  <si>
    <t>#sorted!Z172</t>
  </si>
  <si>
    <t>#sorted!AA172</t>
  </si>
  <si>
    <t>#sorted!AB172</t>
  </si>
  <si>
    <t>#sorted!AC172</t>
  </si>
  <si>
    <t>#sorted!Y173</t>
  </si>
  <si>
    <t>#sorted!Z173</t>
  </si>
  <si>
    <t>#sorted!AA173</t>
  </si>
  <si>
    <t>#sorted!AB173</t>
  </si>
  <si>
    <t>#sorted!AC173</t>
  </si>
  <si>
    <t>#sorted!Y174</t>
  </si>
  <si>
    <t>#sorted!Z174</t>
  </si>
  <si>
    <t>#sorted!AA174</t>
  </si>
  <si>
    <t>#sorted!AB174</t>
  </si>
  <si>
    <t>#sorted!AC174</t>
  </si>
  <si>
    <t>#sorted!Y175</t>
  </si>
  <si>
    <t>#sorted!Z175</t>
  </si>
  <si>
    <t>#sorted!AA175</t>
  </si>
  <si>
    <t>#sorted!AB175</t>
  </si>
  <si>
    <t>#sorted!AC175</t>
  </si>
  <si>
    <t>#sorted!Y176</t>
  </si>
  <si>
    <t>#sorted!Z176</t>
  </si>
  <si>
    <t>#sorted!AA176</t>
  </si>
  <si>
    <t>#sorted!AB176</t>
  </si>
  <si>
    <t>#sorted!AC176</t>
  </si>
  <si>
    <t>#sorted!Y177</t>
  </si>
  <si>
    <t>#sorted!Z177</t>
  </si>
  <si>
    <t>#sorted!AA177</t>
  </si>
  <si>
    <t>#sorted!AB177</t>
  </si>
  <si>
    <t>#sorted!AC177</t>
  </si>
  <si>
    <t>#sorted!Y178</t>
  </si>
  <si>
    <t>#sorted!Z178</t>
  </si>
  <si>
    <t>#sorted!AA178</t>
  </si>
  <si>
    <t>#sorted!AB178</t>
  </si>
  <si>
    <t>#sorted!AC178</t>
  </si>
  <si>
    <t>#sorted!Y179</t>
  </si>
  <si>
    <t>#sorted!Z179</t>
  </si>
  <si>
    <t>#sorted!AA179</t>
  </si>
  <si>
    <t>#sorted!AB179</t>
  </si>
  <si>
    <t>#sorted!AC179</t>
  </si>
  <si>
    <t>pDyn</t>
  </si>
  <si>
    <t>$pent_over_minimum</t>
  </si>
  <si>
    <t>$over_minimum/z</t>
  </si>
  <si>
    <t>p$over_minimum/z</t>
  </si>
  <si>
    <t>AV/1.1</t>
  </si>
  <si>
    <t>pAV/1.1</t>
  </si>
  <si>
    <t>koe</t>
  </si>
  <si>
    <t>zieg</t>
  </si>
  <si>
    <t>diaz</t>
  </si>
  <si>
    <t>varg</t>
  </si>
  <si>
    <t>pete</t>
  </si>
  <si>
    <t>bude</t>
  </si>
  <si>
    <t>bal</t>
  </si>
  <si>
    <t>sch</t>
  </si>
  <si>
    <t>peon</t>
  </si>
  <si>
    <t>me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</si>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</sst>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workbookViewId="0">
      <selection activeCell="C2" sqref="C2"/>
    </sheetView>
    <sheetView workbookViewId="1"/>
    <sheetView workbookViewId="2"/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2734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7056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7057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7058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7059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7060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7061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7062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7063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7064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7065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7066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7067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7068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7069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7070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7071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7072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7073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7074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7075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7076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7077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7078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7079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7080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7081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7082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7083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7084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7085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abSelected="1" workbookViewId="0">
      <selection activeCell="K21" sqref="K21"/>
    </sheetView>
    <sheetView workbookViewId="1"/>
    <sheetView workbookViewId="2"/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3.667479674796748</v>
      </c>
      <c r="C3">
        <f>trueraw!H2*$M3 + $N3*R$3</f>
        <v>2.1589430894308941</v>
      </c>
      <c r="D3">
        <f>trueraw!I2*$M3 + $N3*S$3</f>
        <v>-0.40060975609756094</v>
      </c>
      <c r="E3">
        <f>trueraw!J2*$M3 + $N3*T$3</f>
        <v>2.0841869918699185</v>
      </c>
      <c r="F3">
        <f>trueraw!K2*$M3 + $N3*U$3</f>
        <v>2.3393495934959345</v>
      </c>
      <c r="G3">
        <f>trueraw!L2*$M3 + $N3*V$3</f>
        <v>2.5699186991869913</v>
      </c>
      <c r="H3">
        <f>trueraw!M2*$M3 + $N3*W$3</f>
        <v>1.0843902439024389</v>
      </c>
      <c r="I3">
        <f>trueraw!N2*$M3 + $N3*X$3</f>
        <v>0.38195121951219513</v>
      </c>
      <c r="J3">
        <f>trueraw!O2*$M3 + $N3*Y$3</f>
        <v>-1.7550813008130082</v>
      </c>
      <c r="K3">
        <f>SUM(B3:J3)</f>
        <v>12.130528455284551</v>
      </c>
      <c r="L3">
        <v>5</v>
      </c>
      <c r="M3">
        <f>(82-L3)/82</f>
        <v>0.93902439024390238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0.48134146341463419</v>
      </c>
      <c r="C4">
        <f>trueraw!H3*$M4 + $N4*R$3</f>
        <v>3.2123170731707318</v>
      </c>
      <c r="D4">
        <f>trueraw!I3*$M4 + $N4*S$3</f>
        <v>3.1376829268292683</v>
      </c>
      <c r="E4">
        <f>trueraw!J3*$M4 + $N4*T$3</f>
        <v>2.3041463414634147</v>
      </c>
      <c r="F4">
        <f>trueraw!K3*$M4 + $N4*U$3</f>
        <v>8.1463414634146386E-2</v>
      </c>
      <c r="G4">
        <f>trueraw!L3*$M4 + $N4*V$3</f>
        <v>1.3531707317073169</v>
      </c>
      <c r="H4">
        <f>trueraw!M3*$M4 + $N4*W$3</f>
        <v>0.62341463414634157</v>
      </c>
      <c r="I4">
        <f>trueraw!N3*$M4 + $N4*X$3</f>
        <v>-0.98024390243902437</v>
      </c>
      <c r="J4">
        <f>trueraw!O3*$M4 + $N4*Y$3</f>
        <v>-1.8573170731707318</v>
      </c>
      <c r="K4">
        <f t="shared" ref="K4:K7" si="1">SUM(B4:J4)</f>
        <v>8.3559756097560989</v>
      </c>
      <c r="L4">
        <f>82 - trueraw!E3</f>
        <v>9</v>
      </c>
      <c r="M4">
        <f t="shared" ref="M4:M67" si="2">(82-L4)/82</f>
        <v>0.8902439024390244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0.19032520325203253</v>
      </c>
      <c r="C5">
        <f>trueraw!H4*$M5 + $N5*R$3</f>
        <v>2.4043495934959349</v>
      </c>
      <c r="D5">
        <f>trueraw!I4*$M5 + $N5*S$3</f>
        <v>0.969390243902439</v>
      </c>
      <c r="E5">
        <f>trueraw!J4*$M5 + $N5*T$3</f>
        <v>1.4176422764227643</v>
      </c>
      <c r="F5">
        <f>trueraw!K4*$M5 + $N5*U$3</f>
        <v>1.0906504065040652</v>
      </c>
      <c r="G5">
        <f>trueraw!L4*$M5 + $N5*V$3</f>
        <v>3.7309349593495935</v>
      </c>
      <c r="H5">
        <f>trueraw!M4*$M5 + $N5*W$3</f>
        <v>0.60256097560975619</v>
      </c>
      <c r="I5">
        <f>trueraw!N4*$M5 + $N5*X$3</f>
        <v>0.43304878048780499</v>
      </c>
      <c r="J5">
        <f>trueraw!O4*$M5 + $N5*Y$3</f>
        <v>-2.5002845528455286</v>
      </c>
      <c r="K5">
        <f>SUM(B5:J5)</f>
        <v>8.3386178861788629</v>
      </c>
      <c r="L5">
        <f>82 - trueraw!E4</f>
        <v>7</v>
      </c>
      <c r="M5">
        <f t="shared" si="2"/>
        <v>0.91463414634146345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1.9221138211382112</v>
      </c>
      <c r="C6">
        <f>trueraw!H5*$M6 + $N6*R$3</f>
        <v>2.5021138211382112</v>
      </c>
      <c r="D6">
        <f>trueraw!I5*$M6 + $N6*S$3</f>
        <v>0.39560975609756094</v>
      </c>
      <c r="E6">
        <f>trueraw!J5*$M6 + $N6*T$3</f>
        <v>1.4786991869918698</v>
      </c>
      <c r="F6">
        <f>trueraw!K5*$M6 + $N6*U$3</f>
        <v>0.54617886178861785</v>
      </c>
      <c r="G6">
        <f>trueraw!L5*$M6 + $N6*V$3</f>
        <v>0.85382113821138206</v>
      </c>
      <c r="H6">
        <f>trueraw!M5*$M6 + $N6*W$3</f>
        <v>-0.67463414634146335</v>
      </c>
      <c r="I6">
        <f>trueraw!N5*$M6 + $N6*X$3</f>
        <v>1.2034146341463416</v>
      </c>
      <c r="J6">
        <f>trueraw!O5*$M6 + $N6*Y$3</f>
        <v>-1.6530081300813007</v>
      </c>
      <c r="K6">
        <f t="shared" si="1"/>
        <v>6.5743089430894308</v>
      </c>
      <c r="L6">
        <f>82 - trueraw!E5</f>
        <v>14</v>
      </c>
      <c r="M6">
        <f t="shared" si="2"/>
        <v>0.82926829268292679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-0.40146341463414636</v>
      </c>
      <c r="C7">
        <f>trueraw!H6*$M7 + $N7*R$3</f>
        <v>4.2439024390243905</v>
      </c>
      <c r="D7">
        <f>trueraw!I6*$M7 + $N7*S$3</f>
        <v>2.2678048780487807</v>
      </c>
      <c r="E7">
        <f>trueraw!J6*$M7 + $N7*T$3</f>
        <v>2.0482926829268293</v>
      </c>
      <c r="F7">
        <f>trueraw!K6*$M7 + $N7*U$3</f>
        <v>-0.40585365853658539</v>
      </c>
      <c r="G7">
        <f>trueraw!L6*$M7 + $N7*V$3</f>
        <v>2.1995121951219514</v>
      </c>
      <c r="H7">
        <f>trueraw!M6*$M7 + $N7*W$3</f>
        <v>-0.11853658536585365</v>
      </c>
      <c r="I7">
        <f>trueraw!N6*$M7 + $N7*X$3</f>
        <v>-0.58829268292682924</v>
      </c>
      <c r="J7">
        <f>trueraw!O6*$M7 + $N7*Y$3</f>
        <v>-1.4658536585365853</v>
      </c>
      <c r="K7">
        <f t="shared" si="1"/>
        <v>7.7795121951219519</v>
      </c>
      <c r="L7">
        <f>82 - trueraw!E6</f>
        <v>6</v>
      </c>
      <c r="M7">
        <f t="shared" si="2"/>
        <v>0.92682926829268297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0.72178861788617898</v>
      </c>
      <c r="C8">
        <f>trueraw!H7*$M8 + $N8*R$3</f>
        <v>1.7983739837398371</v>
      </c>
      <c r="D8">
        <f>trueraw!I7*$M8 + $N8*S$3</f>
        <v>0.58487804878048777</v>
      </c>
      <c r="E8">
        <f>trueraw!J7*$M8 + $N8*T$3</f>
        <v>1.4369105691056911</v>
      </c>
      <c r="F8">
        <f>trueraw!K7*$M8 + $N8*U$3</f>
        <v>1.9757723577235773</v>
      </c>
      <c r="G8">
        <f>trueraw!L7*$M8 + $N8*V$3</f>
        <v>0.72422764227642278</v>
      </c>
      <c r="H8">
        <f>trueraw!M7*$M8 + $N8*W$3</f>
        <v>-0.37317073170731707</v>
      </c>
      <c r="I8">
        <f>trueraw!N7*$M8 + $N8*X$3</f>
        <v>1.4453658536585365</v>
      </c>
      <c r="J8">
        <f>trueraw!O7*$M8 + $N8*Y$3</f>
        <v>-1.6304065040650404</v>
      </c>
      <c r="K8">
        <f t="shared" ref="K8:K71" si="4">SUM(B8:J8)</f>
        <v>6.6837398373983747</v>
      </c>
      <c r="L8">
        <f>82 - trueraw!E7</f>
        <v>10</v>
      </c>
      <c r="M8">
        <f t="shared" si="2"/>
        <v>0.87804878048780488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0.11634146341463414</v>
      </c>
      <c r="C9">
        <f>trueraw!H8*$M9 + $N9*R$3</f>
        <v>2.9719512195121949</v>
      </c>
      <c r="D9">
        <f>trueraw!I8*$M9 + $N9*S$3</f>
        <v>0.81414634146341469</v>
      </c>
      <c r="E9">
        <f>trueraw!J8*$M9 + $N9*T$3</f>
        <v>2.4910975609756099</v>
      </c>
      <c r="F9">
        <f>trueraw!K8*$M9 + $N9*U$3</f>
        <v>-0.20341463414634142</v>
      </c>
      <c r="G9">
        <f>trueraw!L8*$M9 + $N9*V$3</f>
        <v>1.3887804878048779</v>
      </c>
      <c r="H9">
        <f>trueraw!M8*$M9 + $N9*W$3</f>
        <v>0.66792682926829272</v>
      </c>
      <c r="I9">
        <f>trueraw!N8*$M9 + $N9*X$3</f>
        <v>-0.3570731707317073</v>
      </c>
      <c r="J9">
        <f>trueraw!O8*$M9 + $N9*Y$3</f>
        <v>-1.5724390243902437</v>
      </c>
      <c r="K9">
        <f t="shared" si="4"/>
        <v>6.3173170731707309</v>
      </c>
      <c r="L9">
        <f>82 - trueraw!E8</f>
        <v>9</v>
      </c>
      <c r="M9">
        <f t="shared" si="2"/>
        <v>0.8902439024390244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0.13609756097560979</v>
      </c>
      <c r="C10">
        <f>trueraw!H9*$M10 + $N10*R$3</f>
        <v>1.8897560975609757</v>
      </c>
      <c r="D10">
        <f>trueraw!I9*$M10 + $N10*S$3</f>
        <v>1.2853658536585366</v>
      </c>
      <c r="E10">
        <f>trueraw!J9*$M10 + $N10*T$3</f>
        <v>1.9370731707317077</v>
      </c>
      <c r="F10">
        <f>trueraw!K9*$M10 + $N10*U$3</f>
        <v>0.90097560975609781</v>
      </c>
      <c r="G10">
        <f>trueraw!L9*$M10 + $N10*V$3</f>
        <v>0.87414634146341474</v>
      </c>
      <c r="H10">
        <f>trueraw!M9*$M10 + $N10*W$3</f>
        <v>0.73414634146341473</v>
      </c>
      <c r="I10">
        <f>trueraw!N9*$M10 + $N10*X$3</f>
        <v>-0.14341463414634145</v>
      </c>
      <c r="J10">
        <f>trueraw!O9*$M10 + $N10*Y$3</f>
        <v>-1.2248780487804878</v>
      </c>
      <c r="K10">
        <f t="shared" si="4"/>
        <v>6.3892682926829281</v>
      </c>
      <c r="L10">
        <f>82 - trueraw!E9</f>
        <v>6</v>
      </c>
      <c r="M10">
        <f t="shared" si="2"/>
        <v>0.92682926829268297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0.97711382113821132</v>
      </c>
      <c r="C11">
        <f>trueraw!H10*$M11 + $N11*R$3</f>
        <v>1.4636991869918701</v>
      </c>
      <c r="D11">
        <f>trueraw!I10*$M11 + $N11*S$3</f>
        <v>-0.74402439024390243</v>
      </c>
      <c r="E11">
        <f>trueraw!J10*$M11 + $N11*T$3</f>
        <v>1.3361382113821139</v>
      </c>
      <c r="F11">
        <f>trueraw!K10*$M11 + $N11*U$3</f>
        <v>1.4605691056910572</v>
      </c>
      <c r="G11">
        <f>trueraw!L10*$M11 + $N11*V$3</f>
        <v>-0.21764227642276418</v>
      </c>
      <c r="H11">
        <f>trueraw!M10*$M11 + $N11*W$3</f>
        <v>-0.13768292682926825</v>
      </c>
      <c r="I11">
        <f>trueraw!N10*$M11 + $N11*X$3</f>
        <v>1.2806097560975611</v>
      </c>
      <c r="J11">
        <f>trueraw!O10*$M11 + $N11*Y$3</f>
        <v>-1.1208130081300816</v>
      </c>
      <c r="K11">
        <f t="shared" si="4"/>
        <v>4.2979674796747975</v>
      </c>
      <c r="L11">
        <f>82 - trueraw!E10</f>
        <v>17</v>
      </c>
      <c r="M11">
        <f t="shared" si="2"/>
        <v>0.79268292682926833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1.1160569105691056</v>
      </c>
      <c r="C12">
        <f>trueraw!H11*$M12 + $N12*R$3</f>
        <v>-0.17040650406504065</v>
      </c>
      <c r="D12">
        <f>trueraw!I11*$M12 + $N12*S$3</f>
        <v>-0.84341463414634155</v>
      </c>
      <c r="E12">
        <f>trueraw!J11*$M12 + $N12*T$3</f>
        <v>1.1002032520325202</v>
      </c>
      <c r="F12">
        <f>trueraw!K11*$M12 + $N12*U$3</f>
        <v>1.1633333333333333</v>
      </c>
      <c r="G12">
        <f>trueraw!L11*$M12 + $N12*V$3</f>
        <v>-0.4740650406504065</v>
      </c>
      <c r="H12">
        <f>trueraw!M11*$M12 + $N12*W$3</f>
        <v>0.6351219512195122</v>
      </c>
      <c r="I12">
        <f>trueraw!N11*$M12 + $N12*X$3</f>
        <v>2.5963414634146345</v>
      </c>
      <c r="J12">
        <f>trueraw!O11*$M12 + $N12*Y$3</f>
        <v>-0.28199186991869912</v>
      </c>
      <c r="K12">
        <f t="shared" si="4"/>
        <v>4.8411788617886176</v>
      </c>
      <c r="L12">
        <f>82 - trueraw!E11</f>
        <v>13</v>
      </c>
      <c r="M12">
        <f t="shared" si="2"/>
        <v>0.84146341463414631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3.6001626016260162</v>
      </c>
      <c r="C13">
        <f>trueraw!H12*$M13 + $N13*R$3</f>
        <v>-3.5298373983739841</v>
      </c>
      <c r="D13">
        <f>trueraw!I12*$M13 + $N13*S$3</f>
        <v>-0.63853658536585367</v>
      </c>
      <c r="E13">
        <f>trueraw!J12*$M13 + $N13*T$3</f>
        <v>1.9757723577235773</v>
      </c>
      <c r="F13">
        <f>trueraw!K12*$M13 + $N13*U$3</f>
        <v>2.1949593495934963</v>
      </c>
      <c r="G13">
        <f>trueraw!L12*$M13 + $N13*V$3</f>
        <v>1.4391869918699187</v>
      </c>
      <c r="H13">
        <f>trueraw!M12*$M13 + $N13*W$3</f>
        <v>0.67219512195121955</v>
      </c>
      <c r="I13">
        <f>trueraw!N12*$M13 + $N13*X$3</f>
        <v>1.2826829268292683</v>
      </c>
      <c r="J13">
        <f>trueraw!O12*$M13 + $N13*Y$3</f>
        <v>-1.9088617886178865</v>
      </c>
      <c r="K13">
        <f t="shared" si="4"/>
        <v>5.0877235772357716</v>
      </c>
      <c r="L13">
        <f>82 - trueraw!E12</f>
        <v>8</v>
      </c>
      <c r="M13">
        <f t="shared" si="2"/>
        <v>0.90243902439024393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-1.7714634146341461</v>
      </c>
      <c r="C14">
        <f>trueraw!H13*$M14 + $N14*R$3</f>
        <v>1.4578048780487805</v>
      </c>
      <c r="D14">
        <f>trueraw!I13*$M14 + $N14*S$3</f>
        <v>1.4663414634146341</v>
      </c>
      <c r="E14">
        <f>trueraw!J13*$M14 + $N14*T$3</f>
        <v>0.73512195121951229</v>
      </c>
      <c r="F14">
        <f>trueraw!K13*$M14 + $N14*U$3</f>
        <v>-0.51585365853658538</v>
      </c>
      <c r="G14">
        <f>trueraw!L13*$M14 + $N14*V$3</f>
        <v>1.36</v>
      </c>
      <c r="H14">
        <f>trueraw!M13*$M14 + $N14*W$3</f>
        <v>1.555609756097561</v>
      </c>
      <c r="I14">
        <f>trueraw!N13*$M14 + $N14*X$3</f>
        <v>0.13609756097560977</v>
      </c>
      <c r="J14">
        <f>trueraw!O13*$M14 + $N14*Y$3</f>
        <v>3.170731707317076E-3</v>
      </c>
      <c r="K14">
        <f t="shared" si="4"/>
        <v>4.4268292682926829</v>
      </c>
      <c r="L14">
        <f>82 - trueraw!E13</f>
        <v>12</v>
      </c>
      <c r="M14">
        <f t="shared" si="2"/>
        <v>0.85365853658536583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-8.1788617886178874E-2</v>
      </c>
      <c r="C15">
        <f>trueraw!H14*$M15 + $N15*R$3</f>
        <v>1.7494308943089432</v>
      </c>
      <c r="D15">
        <f>trueraw!I14*$M15 + $N15*S$3</f>
        <v>1.7348780487804878</v>
      </c>
      <c r="E15">
        <f>trueraw!J14*$M15 + $N15*T$3</f>
        <v>1.5606504065040649</v>
      </c>
      <c r="F15">
        <f>trueraw!K14*$M15 + $N15*U$3</f>
        <v>0.61569105691056913</v>
      </c>
      <c r="G15">
        <f>trueraw!L14*$M15 + $N15*V$3</f>
        <v>1.1955284552845529</v>
      </c>
      <c r="H15">
        <f>trueraw!M14*$M15 + $N15*W$3</f>
        <v>0.52780487804878051</v>
      </c>
      <c r="I15">
        <f>trueraw!N14*$M15 + $N15*X$3</f>
        <v>-0.35073170731707315</v>
      </c>
      <c r="J15">
        <f>trueraw!O14*$M15 + $N15*Y$3</f>
        <v>-1.9449593495934963</v>
      </c>
      <c r="K15">
        <f t="shared" si="4"/>
        <v>5.0065040650406489</v>
      </c>
      <c r="L15">
        <f>82 - trueraw!E14</f>
        <v>8</v>
      </c>
      <c r="M15">
        <f t="shared" si="2"/>
        <v>0.90243902439024393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0.88991869918699196</v>
      </c>
      <c r="C16">
        <f>trueraw!H15*$M16 + $N16*R$3</f>
        <v>1.2258943089430896</v>
      </c>
      <c r="D16">
        <f>trueraw!I15*$M16 + $N16*S$3</f>
        <v>0.69865853658536581</v>
      </c>
      <c r="E16">
        <f>trueraw!J15*$M16 + $N16*T$3</f>
        <v>1.0349186991869919</v>
      </c>
      <c r="F16">
        <f>trueraw!K15*$M16 + $N16*U$3</f>
        <v>-0.62418699186991866</v>
      </c>
      <c r="G16">
        <f>trueraw!L15*$M16 + $N16*V$3</f>
        <v>0.93174796747967481</v>
      </c>
      <c r="H16">
        <f>trueraw!M15*$M16 + $N16*W$3</f>
        <v>0.50439024390243914</v>
      </c>
      <c r="I16">
        <f>trueraw!N15*$M16 + $N16*X$3</f>
        <v>-0.29682926829268286</v>
      </c>
      <c r="J16">
        <f>trueraw!O15*$M16 + $N16*Y$3</f>
        <v>-0.79581300813008149</v>
      </c>
      <c r="K16">
        <f t="shared" si="4"/>
        <v>3.5686991869918705</v>
      </c>
      <c r="L16">
        <f>82 - trueraw!E15</f>
        <v>17</v>
      </c>
      <c r="M16">
        <f t="shared" si="2"/>
        <v>0.79268292682926833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0.74813008130081304</v>
      </c>
      <c r="C17">
        <f>trueraw!H16*$M17 + $N17*R$3</f>
        <v>2.4393495934959351</v>
      </c>
      <c r="D17">
        <f>trueraw!I16*$M17 + $N17*S$3</f>
        <v>-1.2414634146341463</v>
      </c>
      <c r="E17">
        <f>trueraw!J16*$M17 + $N17*T$3</f>
        <v>0.83983739837398375</v>
      </c>
      <c r="F17">
        <f>trueraw!K16*$M17 + $N17*U$3</f>
        <v>4.4065040650406506E-2</v>
      </c>
      <c r="G17">
        <f>trueraw!L16*$M17 + $N17*V$3</f>
        <v>0.62764227642276427</v>
      </c>
      <c r="H17">
        <f>trueraw!M16*$M17 + $N17*W$3</f>
        <v>1.8658536585365855</v>
      </c>
      <c r="I17">
        <f>trueraw!N16*$M17 + $N17*X$3</f>
        <v>-0.61804878048780487</v>
      </c>
      <c r="J17">
        <f>trueraw!O16*$M17 + $N17*Y$3</f>
        <v>-0.33967479674796752</v>
      </c>
      <c r="K17">
        <f t="shared" si="4"/>
        <v>4.3656910569105696</v>
      </c>
      <c r="L17">
        <f>82 - trueraw!E16</f>
        <v>10</v>
      </c>
      <c r="M17">
        <f t="shared" si="2"/>
        <v>0.87804878048780488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0.28439024390243905</v>
      </c>
      <c r="C18">
        <f>trueraw!H17*$M18 + $N18*R$3</f>
        <v>0.6941463414634147</v>
      </c>
      <c r="D18">
        <f>trueraw!I17*$M18 + $N18*S$3</f>
        <v>0.31219512195121957</v>
      </c>
      <c r="E18">
        <f>trueraw!J17*$M18 + $N18*T$3</f>
        <v>0.99170731707317084</v>
      </c>
      <c r="F18">
        <f>trueraw!K17*$M18 + $N18*U$3</f>
        <v>2.3282926829268296</v>
      </c>
      <c r="G18">
        <f>trueraw!L17*$M18 + $N18*V$3</f>
        <v>2.1463414634146361E-2</v>
      </c>
      <c r="H18">
        <f>trueraw!M17*$M18 + $N18*W$3</f>
        <v>-9.0731707317073168E-2</v>
      </c>
      <c r="I18">
        <f>trueraw!N17*$M18 + $N18*X$3</f>
        <v>0.53317073170731721</v>
      </c>
      <c r="J18">
        <f>trueraw!O17*$M18 + $N18*Y$3</f>
        <v>-0.1590243902439025</v>
      </c>
      <c r="K18">
        <f t="shared" si="4"/>
        <v>4.9156097560975613</v>
      </c>
      <c r="L18">
        <f>82 - trueraw!E17</f>
        <v>6</v>
      </c>
      <c r="M18">
        <f t="shared" si="2"/>
        <v>0.92682926829268297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1.3721951219512194</v>
      </c>
      <c r="C19">
        <f>trueraw!H18*$M19 + $N19*R$3</f>
        <v>0.29987804878048779</v>
      </c>
      <c r="D19">
        <f>trueraw!I18*$M19 + $N19*S$3</f>
        <v>1.0097560975609756</v>
      </c>
      <c r="E19">
        <f>trueraw!J18*$M19 + $N19*T$3</f>
        <v>0.73378048780487792</v>
      </c>
      <c r="F19">
        <f>trueraw!K18*$M19 + $N19*U$3</f>
        <v>0.79585365853658541</v>
      </c>
      <c r="G19">
        <f>trueraw!L18*$M19 + $N19*V$3</f>
        <v>-0.84804878048780474</v>
      </c>
      <c r="H19">
        <f>trueraw!M18*$M19 + $N19*W$3</f>
        <v>-0.66402439024390247</v>
      </c>
      <c r="I19">
        <f>trueraw!N18*$M19 + $N19*X$3</f>
        <v>0.51999999999999991</v>
      </c>
      <c r="J19">
        <f>trueraw!O18*$M19 + $N19*Y$3</f>
        <v>0.35878048780487803</v>
      </c>
      <c r="K19">
        <f t="shared" si="4"/>
        <v>3.578170731707317</v>
      </c>
      <c r="L19">
        <f>82 - trueraw!E18</f>
        <v>15</v>
      </c>
      <c r="M19">
        <f t="shared" si="2"/>
        <v>0.81707317073170727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3.1627642276422763</v>
      </c>
      <c r="C20">
        <f>trueraw!H19*$M20 + $N20*R$3</f>
        <v>5.105691056910569E-2</v>
      </c>
      <c r="D20">
        <f>trueraw!I19*$M20 + $N20*S$3</f>
        <v>-1.6980487804878048</v>
      </c>
      <c r="E20">
        <f>trueraw!J19*$M20 + $N20*T$3</f>
        <v>8.4715447154471574E-2</v>
      </c>
      <c r="F20">
        <f>trueraw!K19*$M20 + $N20*U$3</f>
        <v>1.2908943089430893</v>
      </c>
      <c r="G20">
        <f>trueraw!L19*$M20 + $N20*V$3</f>
        <v>-0.54894308943089432</v>
      </c>
      <c r="H20">
        <f>trueraw!M19*$M20 + $N20*W$3</f>
        <v>-0.75951219512195123</v>
      </c>
      <c r="I20">
        <f>trueraw!N19*$M20 + $N20*X$3</f>
        <v>2.2092682926829266</v>
      </c>
      <c r="J20">
        <f>trueraw!O19*$M20 + $N20*Y$3</f>
        <v>0.4417886178861789</v>
      </c>
      <c r="K20">
        <f t="shared" si="4"/>
        <v>4.2339837398373978</v>
      </c>
      <c r="L20">
        <f>82 - trueraw!E19</f>
        <v>10</v>
      </c>
      <c r="M20">
        <f t="shared" si="2"/>
        <v>0.87804878048780488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-0.29869918699186992</v>
      </c>
      <c r="C21">
        <f>trueraw!H20*$M21 + $N21*R$3</f>
        <v>0.78666666666666674</v>
      </c>
      <c r="D21">
        <f>trueraw!I20*$M21 + $N21*S$3</f>
        <v>0.27609756097560972</v>
      </c>
      <c r="E21">
        <f>trueraw!J20*$M21 + $N21*T$3</f>
        <v>0.52617886178861795</v>
      </c>
      <c r="F21">
        <f>trueraw!K20*$M21 + $N21*U$3</f>
        <v>0.98699186991869925</v>
      </c>
      <c r="G21">
        <f>trueraw!L20*$M21 + $N21*V$3</f>
        <v>-0.67821138211382115</v>
      </c>
      <c r="H21">
        <f>trueraw!M20*$M21 + $N21*W$3</f>
        <v>-1.1517073170731709</v>
      </c>
      <c r="I21">
        <f>trueraw!N20*$M21 + $N21*X$3</f>
        <v>1.3019512195121952</v>
      </c>
      <c r="J21">
        <f>trueraw!O20*$M21 + $N21*Y$3</f>
        <v>0.59788617886178863</v>
      </c>
      <c r="K21">
        <f t="shared" si="4"/>
        <v>2.3471544715447155</v>
      </c>
      <c r="L21">
        <f>82 - trueraw!E20</f>
        <v>22</v>
      </c>
      <c r="M21">
        <f t="shared" si="2"/>
        <v>0.73170731707317072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2.5180487804878049</v>
      </c>
      <c r="C22">
        <f>trueraw!H21*$M22 + $N22*R$3</f>
        <v>0.42536585365853663</v>
      </c>
      <c r="D22">
        <f>trueraw!I21*$M22 + $N22*S$3</f>
        <v>-1.7268292682926831</v>
      </c>
      <c r="E22">
        <f>trueraw!J21*$M22 + $N22*T$3</f>
        <v>0.69512195121951226</v>
      </c>
      <c r="F22">
        <f>trueraw!K21*$M22 + $N22*U$3</f>
        <v>1.4941463414634146</v>
      </c>
      <c r="G22">
        <f>trueraw!L21*$M22 + $N22*V$3</f>
        <v>0.63317073170731719</v>
      </c>
      <c r="H22">
        <f>trueraw!M21*$M22 + $N22*W$3</f>
        <v>0.73414634146341473</v>
      </c>
      <c r="I22">
        <f>trueraw!N21*$M22 + $N22*X$3</f>
        <v>0.91317073170731722</v>
      </c>
      <c r="J22">
        <f>trueraw!O21*$M22 + $N22*Y$3</f>
        <v>-1.113658536585366</v>
      </c>
      <c r="K22">
        <f t="shared" si="4"/>
        <v>4.5726829268292679</v>
      </c>
      <c r="L22">
        <f>82 - trueraw!E21</f>
        <v>6</v>
      </c>
      <c r="M22">
        <f t="shared" si="2"/>
        <v>0.92682926829268297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0.3178861788617886</v>
      </c>
      <c r="C23">
        <f>trueraw!H22*$M23 + $N23*R$3</f>
        <v>-0.23869918699186993</v>
      </c>
      <c r="D23">
        <f>trueraw!I22*$M23 + $N23*S$3</f>
        <v>-0.29317073170731711</v>
      </c>
      <c r="E23">
        <f>trueraw!J22*$M23 + $N23*T$3</f>
        <v>-0.2840650406504065</v>
      </c>
      <c r="F23">
        <f>trueraw!K22*$M23 + $N23*U$3</f>
        <v>0.4040650406504066</v>
      </c>
      <c r="G23">
        <f>trueraw!L22*$M23 + $N23*V$3</f>
        <v>-0.93528455284552847</v>
      </c>
      <c r="H23">
        <f>trueraw!M22*$M23 + $N23*W$3</f>
        <v>-0.14487804878048782</v>
      </c>
      <c r="I23">
        <f>trueraw!N22*$M23 + $N23*X$3</f>
        <v>4.8346341463414637</v>
      </c>
      <c r="J23">
        <f>trueraw!O22*$M23 + $N23*Y$3</f>
        <v>0.31886178861788617</v>
      </c>
      <c r="K23">
        <f t="shared" si="4"/>
        <v>3.9793495934959351</v>
      </c>
      <c r="L23">
        <f>82 - trueraw!E22</f>
        <v>10</v>
      </c>
      <c r="M23">
        <f t="shared" si="2"/>
        <v>0.87804878048780488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0.55495934959349602</v>
      </c>
      <c r="C24">
        <f>trueraw!H23*$M24 + $N24*R$3</f>
        <v>1.3769105691056911</v>
      </c>
      <c r="D24">
        <f>trueraw!I23*$M24 + $N24*S$3</f>
        <v>-0.29317073170731711</v>
      </c>
      <c r="E24">
        <f>trueraw!J23*$M24 + $N24*T$3</f>
        <v>0.20764227642276425</v>
      </c>
      <c r="F24">
        <f>trueraw!K23*$M24 + $N24*U$3</f>
        <v>-0.32471544715447154</v>
      </c>
      <c r="G24">
        <f>trueraw!L23*$M24 + $N24*V$3</f>
        <v>2.6383739837398377</v>
      </c>
      <c r="H24">
        <f>trueraw!M23*$M24 + $N24*W$3</f>
        <v>0.81219512195121957</v>
      </c>
      <c r="I24">
        <f>trueraw!N23*$M24 + $N24*X$3</f>
        <v>-0.60048780487804876</v>
      </c>
      <c r="J24">
        <f>trueraw!O23*$M24 + $N24*Y$3</f>
        <v>-0.50650406504065049</v>
      </c>
      <c r="K24">
        <f t="shared" si="4"/>
        <v>3.8652032520325204</v>
      </c>
      <c r="L24">
        <f>82 - trueraw!E23</f>
        <v>10</v>
      </c>
      <c r="M24">
        <f t="shared" si="2"/>
        <v>0.87804878048780488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0.14926829268292685</v>
      </c>
      <c r="C25">
        <f>trueraw!H24*$M25 + $N25*R$3</f>
        <v>0.5614634146341464</v>
      </c>
      <c r="D25">
        <f>trueraw!I24*$M25 + $N25*S$3</f>
        <v>0.16878048780487809</v>
      </c>
      <c r="E25">
        <f>trueraw!J24*$M25 + $N25*T$3</f>
        <v>0.41926829268292687</v>
      </c>
      <c r="F25">
        <f>trueraw!K24*$M25 + $N25*U$3</f>
        <v>0.54268292682926833</v>
      </c>
      <c r="G25">
        <f>trueraw!L24*$M25 + $N25*V$3</f>
        <v>-0.76560975609756099</v>
      </c>
      <c r="H25">
        <f>trueraw!M24*$M25 + $N25*W$3</f>
        <v>0.30926829268292688</v>
      </c>
      <c r="I25">
        <f>trueraw!N24*$M25 + $N25*X$3</f>
        <v>2.3556097560975608</v>
      </c>
      <c r="J25">
        <f>trueraw!O24*$M25 + $N25*Y$3</f>
        <v>-0.15902439024390247</v>
      </c>
      <c r="K25">
        <f t="shared" si="4"/>
        <v>3.5817073170731706</v>
      </c>
      <c r="L25">
        <f>82 - trueraw!E24</f>
        <v>12</v>
      </c>
      <c r="M25">
        <f t="shared" si="2"/>
        <v>0.85365853658536583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3.2965853658536584</v>
      </c>
      <c r="C26">
        <f>trueraw!H25*$M26 + $N26*R$3</f>
        <v>-3.3746341463414637</v>
      </c>
      <c r="D26">
        <f>trueraw!I25*$M26 + $N26*S$3</f>
        <v>-1.7268292682926831</v>
      </c>
      <c r="E26">
        <f>trueraw!J25*$M26 + $N26*T$3</f>
        <v>6.4878048780487835E-2</v>
      </c>
      <c r="F26">
        <f>trueraw!K25*$M26 + $N26*U$3</f>
        <v>3.2921951219512198</v>
      </c>
      <c r="G26">
        <f>trueraw!L25*$M26 + $N26*V$3</f>
        <v>-0.775609756097561</v>
      </c>
      <c r="H26">
        <f>trueraw!M25*$M26 + $N26*W$3</f>
        <v>-0.82292682926829275</v>
      </c>
      <c r="I26">
        <f>trueraw!N25*$M26 + $N26*X$3</f>
        <v>4.527804878048781</v>
      </c>
      <c r="J26">
        <f>trueraw!O25*$M26 + $N26*Y$3</f>
        <v>-0.10341463414634147</v>
      </c>
      <c r="K26">
        <f t="shared" si="4"/>
        <v>4.3780487804878048</v>
      </c>
      <c r="L26">
        <f>82 - trueraw!E25</f>
        <v>6</v>
      </c>
      <c r="M26">
        <f t="shared" si="2"/>
        <v>0.92682926829268297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1.3336178861788617</v>
      </c>
      <c r="C27">
        <f>trueraw!H26*$M27 + $N27*R$3</f>
        <v>1.2884959349593494</v>
      </c>
      <c r="D27">
        <f>trueraw!I26*$M27 + $N27*S$3</f>
        <v>-0.43914634146341469</v>
      </c>
      <c r="E27">
        <f>trueraw!J26*$M27 + $N27*T$3</f>
        <v>0.78654471544715454</v>
      </c>
      <c r="F27">
        <f>trueraw!K26*$M27 + $N27*U$3</f>
        <v>0.62418699186991877</v>
      </c>
      <c r="G27">
        <f>trueraw!L26*$M27 + $N27*V$3</f>
        <v>0.29191056910569102</v>
      </c>
      <c r="H27">
        <f>trueraw!M26*$M27 + $N27*W$3</f>
        <v>-6.5121951219512197E-2</v>
      </c>
      <c r="I27">
        <f>trueraw!N26*$M27 + $N27*X$3</f>
        <v>0.46963414634146344</v>
      </c>
      <c r="J27">
        <f>trueraw!O26*$M27 + $N27*Y$3</f>
        <v>-5.8211382113821125E-2</v>
      </c>
      <c r="K27">
        <f t="shared" si="4"/>
        <v>4.2319105691056906</v>
      </c>
      <c r="L27">
        <f>82 - trueraw!E26</f>
        <v>7</v>
      </c>
      <c r="M27">
        <f t="shared" si="2"/>
        <v>0.91463414634146345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2.5683739837398374</v>
      </c>
      <c r="C28">
        <f>trueraw!H27*$M28 + $N28*R$3</f>
        <v>-2.671869918699187</v>
      </c>
      <c r="D28">
        <f>trueraw!I27*$M28 + $N28*S$3</f>
        <v>-1.7196341463414635</v>
      </c>
      <c r="E28">
        <f>trueraw!J27*$M28 + $N28*T$3</f>
        <v>0.12800813008130085</v>
      </c>
      <c r="F28">
        <f>trueraw!K27*$M28 + $N28*U$3</f>
        <v>3.7613821138211385</v>
      </c>
      <c r="G28">
        <f>trueraw!L27*$M28 + $N28*V$3</f>
        <v>-1.0160162601626017</v>
      </c>
      <c r="H28">
        <f>trueraw!M27*$M28 + $N28*W$3</f>
        <v>-0.49500000000000005</v>
      </c>
      <c r="I28">
        <f>trueraw!N27*$M28 + $N28*X$3</f>
        <v>3.1678048780487806</v>
      </c>
      <c r="J28">
        <f>trueraw!O27*$M28 + $N28*Y$3</f>
        <v>0.4265447154471545</v>
      </c>
      <c r="K28">
        <f t="shared" si="4"/>
        <v>4.1495934959349592</v>
      </c>
      <c r="L28">
        <f>82 - trueraw!E27</f>
        <v>7</v>
      </c>
      <c r="M28">
        <f t="shared" si="2"/>
        <v>0.91463414634146345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0.95886178861788629</v>
      </c>
      <c r="C29">
        <f>trueraw!H28*$M29 + $N29*R$3</f>
        <v>-1.6260162601626016E-3</v>
      </c>
      <c r="D29">
        <f>trueraw!I28*$M29 + $N29*S$3</f>
        <v>8.4390243902439044E-2</v>
      </c>
      <c r="E29">
        <f>trueraw!J28*$M29 + $N29*T$3</f>
        <v>0.43593495934959348</v>
      </c>
      <c r="F29">
        <f>trueraw!K28*$M29 + $N29*U$3</f>
        <v>-0.31593495934959348</v>
      </c>
      <c r="G29">
        <f>trueraw!L28*$M29 + $N29*V$3</f>
        <v>1.4442276422764229</v>
      </c>
      <c r="H29">
        <f>trueraw!M28*$M29 + $N29*W$3</f>
        <v>1.5673170731707315</v>
      </c>
      <c r="I29">
        <f>trueraw!N28*$M29 + $N29*X$3</f>
        <v>-3.4146341463414526E-3</v>
      </c>
      <c r="J29">
        <f>trueraw!O28*$M29 + $N29*Y$3</f>
        <v>-0.53284552845528466</v>
      </c>
      <c r="K29">
        <f t="shared" si="4"/>
        <v>3.6369105691056909</v>
      </c>
      <c r="L29">
        <f>82 - trueraw!E28</f>
        <v>10</v>
      </c>
      <c r="M29">
        <f t="shared" si="2"/>
        <v>0.87804878048780488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3.2317073170731709</v>
      </c>
      <c r="C30">
        <f>trueraw!H29*$M30 + $N30*R$3</f>
        <v>-8.439024390243903E-2</v>
      </c>
      <c r="D30">
        <f>trueraw!I29*$M30 + $N30*S$3</f>
        <v>-1.578536585365854</v>
      </c>
      <c r="E30">
        <f>trueraw!J29*$M30 + $N30*T$3</f>
        <v>0.25951219512195128</v>
      </c>
      <c r="F30">
        <f>trueraw!K29*$M30 + $N30*U$3</f>
        <v>2.2541463414634149</v>
      </c>
      <c r="G30">
        <f>trueraw!L29*$M30 + $N30*V$3</f>
        <v>-0.70146341463414641</v>
      </c>
      <c r="H30">
        <f>trueraw!M29*$M30 + $N30*W$3</f>
        <v>-0.76731707317073172</v>
      </c>
      <c r="I30">
        <f>trueraw!N29*$M30 + $N30*X$3</f>
        <v>1.4229268292682928</v>
      </c>
      <c r="J30">
        <f>trueraw!O29*$M30 + $N30*Y$3</f>
        <v>8.1951219512195111E-2</v>
      </c>
      <c r="K30">
        <f t="shared" si="4"/>
        <v>4.1185365853658533</v>
      </c>
      <c r="L30">
        <f>82 - trueraw!E29</f>
        <v>6</v>
      </c>
      <c r="M30">
        <f t="shared" si="2"/>
        <v>0.92682926829268297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1.3358536585365854</v>
      </c>
      <c r="C31">
        <f>trueraw!H30*$M31 + $N31*R$3</f>
        <v>0.85170731707317071</v>
      </c>
      <c r="D31">
        <f>trueraw!I30*$M31 + $N31*S$3</f>
        <v>0.1773170731707317</v>
      </c>
      <c r="E31">
        <f>trueraw!J30*$M31 + $N31*T$3</f>
        <v>1.2473170731707317</v>
      </c>
      <c r="F31">
        <f>trueraw!K30*$M31 + $N31*U$3</f>
        <v>-0.19999999999999996</v>
      </c>
      <c r="G31">
        <f>trueraw!L30*$M31 + $N31*V$3</f>
        <v>1.3514634146341464</v>
      </c>
      <c r="H31">
        <f>trueraw!M30*$M31 + $N31*W$3</f>
        <v>-0.38219512195121952</v>
      </c>
      <c r="I31">
        <f>trueraw!N30*$M31 + $N31*X$3</f>
        <v>0.21292682926829271</v>
      </c>
      <c r="J31">
        <f>trueraw!O30*$M31 + $N31*Y$3</f>
        <v>-1.3712195121951221</v>
      </c>
      <c r="K31">
        <f t="shared" si="4"/>
        <v>3.2231707317073175</v>
      </c>
      <c r="L31">
        <f>82 - trueraw!E30</f>
        <v>12</v>
      </c>
      <c r="M31">
        <f t="shared" si="2"/>
        <v>0.85365853658536583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0.55617886178861797</v>
      </c>
      <c r="C32">
        <f>trueraw!H31*$M32 + $N32*R$3</f>
        <v>-1.0804065040650408</v>
      </c>
      <c r="D32">
        <f>trueraw!I31*$M32 + $N32*S$3</f>
        <v>1.1980487804878048</v>
      </c>
      <c r="E32">
        <f>trueraw!J31*$M32 + $N32*T$3</f>
        <v>2.0578861788617884</v>
      </c>
      <c r="F32">
        <f>trueraw!K31*$M32 + $N32*U$3</f>
        <v>1.1638211382113821</v>
      </c>
      <c r="G32">
        <f>trueraw!L31*$M32 + $N32*V$3</f>
        <v>2.8894715447154473</v>
      </c>
      <c r="H32">
        <f>trueraw!M31*$M32 + $N32*W$3</f>
        <v>0.24585365853658536</v>
      </c>
      <c r="I32">
        <f>trueraw!N31*$M32 + $N32*X$3</f>
        <v>-0.13402439024390245</v>
      </c>
      <c r="J32">
        <f>trueraw!O31*$M32 + $N32*Y$3</f>
        <v>-3.0490650406504067</v>
      </c>
      <c r="K32">
        <f t="shared" si="4"/>
        <v>3.8477642276422768</v>
      </c>
      <c r="L32">
        <f>82 - trueraw!E31</f>
        <v>7</v>
      </c>
      <c r="M32">
        <f t="shared" si="2"/>
        <v>0.91463414634146345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1.8456910569105689</v>
      </c>
      <c r="C33">
        <f>trueraw!H32*$M33 + $N33*R$3</f>
        <v>-0.87089430894308939</v>
      </c>
      <c r="D33">
        <f>trueraw!I32*$M33 + $N33*S$3</f>
        <v>-0.96048780487804886</v>
      </c>
      <c r="E33">
        <f>trueraw!J32*$M33 + $N33*T$3</f>
        <v>0.75203252032520329</v>
      </c>
      <c r="F33">
        <f>trueraw!K32*$M33 + $N33*U$3</f>
        <v>2.3445528455284554</v>
      </c>
      <c r="G33">
        <f>trueraw!L32*$M33 + $N33*V$3</f>
        <v>1.6286178861788618</v>
      </c>
      <c r="H33">
        <f>trueraw!M32*$M33 + $N33*W$3</f>
        <v>0.54</v>
      </c>
      <c r="I33">
        <f>trueraw!N32*$M33 + $N33*X$3</f>
        <v>-0.19658536585365854</v>
      </c>
      <c r="J33">
        <f>trueraw!O32*$M33 + $N33*Y$3</f>
        <v>-1.7533333333333332</v>
      </c>
      <c r="K33">
        <f t="shared" si="4"/>
        <v>3.3295934959349598</v>
      </c>
      <c r="L33">
        <f>82 - trueraw!E32</f>
        <v>10</v>
      </c>
      <c r="M33">
        <f t="shared" si="2"/>
        <v>0.87804878048780488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-0.78528455284552834</v>
      </c>
      <c r="C34">
        <f>trueraw!H33*$M34 + $N34*R$3</f>
        <v>3.3761788617886177</v>
      </c>
      <c r="D34">
        <f>trueraw!I33*$M34 + $N34*S$3</f>
        <v>0.74146341463414633</v>
      </c>
      <c r="E34">
        <f>trueraw!J33*$M34 + $N34*T$3</f>
        <v>1.6632520325203253</v>
      </c>
      <c r="F34">
        <f>trueraw!K33*$M34 + $N34*U$3</f>
        <v>-0.47569105691056907</v>
      </c>
      <c r="G34">
        <f>trueraw!L33*$M34 + $N34*V$3</f>
        <v>3.424471544715447</v>
      </c>
      <c r="H34">
        <f>trueraw!M33*$M34 + $N34*W$3</f>
        <v>-0.28829268292682925</v>
      </c>
      <c r="I34">
        <f>trueraw!N33*$M34 + $N34*X$3</f>
        <v>-0.78195121951219515</v>
      </c>
      <c r="J34">
        <f>trueraw!O33*$M34 + $N34*Y$3</f>
        <v>-2.8213821138211377</v>
      </c>
      <c r="K34">
        <f t="shared" si="4"/>
        <v>4.0527642276422764</v>
      </c>
      <c r="L34">
        <f>82 - trueraw!E33</f>
        <v>4</v>
      </c>
      <c r="M34">
        <f t="shared" si="2"/>
        <v>0.95121951219512191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2.4445528455284551</v>
      </c>
      <c r="C35">
        <f>trueraw!H34*$M35 + $N35*R$3</f>
        <v>-0.90617886178861795</v>
      </c>
      <c r="D35">
        <f>trueraw!I34*$M35 + $N35*S$3</f>
        <v>-1.6692682926829268</v>
      </c>
      <c r="E35">
        <f>trueraw!J34*$M35 + $N35*T$3</f>
        <v>-0.72715447154471535</v>
      </c>
      <c r="F35">
        <f>trueraw!K34*$M35 + $N35*U$3</f>
        <v>0.86959349593495938</v>
      </c>
      <c r="G35">
        <f>trueraw!L34*$M35 + $N35*V$3</f>
        <v>-0.43983739837398378</v>
      </c>
      <c r="H35">
        <f>trueraw!M34*$M35 + $N35*W$3</f>
        <v>-0.11073170731707319</v>
      </c>
      <c r="I35">
        <f>trueraw!N34*$M35 + $N35*X$3</f>
        <v>2.6795121951219509</v>
      </c>
      <c r="J35">
        <f>trueraw!O34*$M35 + $N35*Y$3</f>
        <v>0.59430894308943094</v>
      </c>
      <c r="K35">
        <f t="shared" si="4"/>
        <v>2.7347967479674793</v>
      </c>
      <c r="L35">
        <f>82 - trueraw!E34</f>
        <v>14</v>
      </c>
      <c r="M35">
        <f t="shared" si="2"/>
        <v>0.82926829268292679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4.7959349593495935</v>
      </c>
      <c r="C36">
        <f>trueraw!H35*$M36 + $N36*R$3</f>
        <v>-2.7235772357723578</v>
      </c>
      <c r="D36">
        <f>trueraw!I35*$M36 + $N36*S$3</f>
        <v>-1.4960975609756098</v>
      </c>
      <c r="E36">
        <f>trueraw!J35*$M36 + $N36*T$3</f>
        <v>1.9637398373983741</v>
      </c>
      <c r="F36">
        <f>trueraw!K35*$M36 + $N36*U$3</f>
        <v>0.83430894308943093</v>
      </c>
      <c r="G36">
        <f>trueraw!L35*$M36 + $N36*V$3</f>
        <v>0.63642276422764232</v>
      </c>
      <c r="H36">
        <f>trueraw!M35*$M36 + $N36*W$3</f>
        <v>0.14487804878048782</v>
      </c>
      <c r="I36">
        <f>trueraw!N35*$M36 + $N36*X$3</f>
        <v>0.26</v>
      </c>
      <c r="J36">
        <f>trueraw!O35*$M36 + $N36*Y$3</f>
        <v>-1.2352845528455285</v>
      </c>
      <c r="K36">
        <f t="shared" si="4"/>
        <v>3.1803252032520319</v>
      </c>
      <c r="L36">
        <f>82 - trueraw!E35</f>
        <v>10</v>
      </c>
      <c r="M36">
        <f t="shared" si="2"/>
        <v>0.87804878048780488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-0.18260162601626018</v>
      </c>
      <c r="C37">
        <f>trueraw!H36*$M37 + $N37*R$3</f>
        <v>0.43739837398373982</v>
      </c>
      <c r="D37">
        <f>trueraw!I36*$M37 + $N37*S$3</f>
        <v>1.6560975609756097</v>
      </c>
      <c r="E37">
        <f>trueraw!J36*$M37 + $N37*T$3</f>
        <v>1.1471544715447155</v>
      </c>
      <c r="F37">
        <f>trueraw!K36*$M37 + $N37*U$3</f>
        <v>-0.54422764227642273</v>
      </c>
      <c r="G37">
        <f>trueraw!L36*$M37 + $N37*V$3</f>
        <v>0.77691056910569112</v>
      </c>
      <c r="H37">
        <f>trueraw!M36*$M37 + $N37*W$3</f>
        <v>-0.17121951219512196</v>
      </c>
      <c r="I37">
        <f>trueraw!N36*$M37 + $N37*X$3</f>
        <v>-0.39853658536585368</v>
      </c>
      <c r="J37">
        <f>trueraw!O36*$M37 + $N37*Y$3</f>
        <v>0.31886178861788617</v>
      </c>
      <c r="K37">
        <f t="shared" si="4"/>
        <v>3.0398373983739835</v>
      </c>
      <c r="L37">
        <f>82 - trueraw!E36</f>
        <v>10</v>
      </c>
      <c r="M37">
        <f t="shared" si="2"/>
        <v>0.87804878048780488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2.4769105691056912</v>
      </c>
      <c r="C38">
        <f>trueraw!H37*$M38 + $N38*R$3</f>
        <v>0.68483739837398383</v>
      </c>
      <c r="D38">
        <f>trueraw!I37*$M38 + $N38*S$3</f>
        <v>-0.44829268292682933</v>
      </c>
      <c r="E38">
        <f>trueraw!J37*$M38 + $N38*T$3</f>
        <v>0.49386178861788627</v>
      </c>
      <c r="F38">
        <f>trueraw!K37*$M38 + $N38*U$3</f>
        <v>0.83455284552845532</v>
      </c>
      <c r="G38">
        <f>trueraw!L37*$M38 + $N38*V$3</f>
        <v>-0.83308943089430898</v>
      </c>
      <c r="H38">
        <f>trueraw!M37*$M38 + $N38*W$3</f>
        <v>-1.0895121951219513</v>
      </c>
      <c r="I38">
        <f>trueraw!N37*$M38 + $N38*X$3</f>
        <v>0.87207317073170731</v>
      </c>
      <c r="J38">
        <f>trueraw!O37*$M38 + $N38*Y$3</f>
        <v>0.38081300813008134</v>
      </c>
      <c r="K38">
        <f t="shared" si="4"/>
        <v>3.3721544715447163</v>
      </c>
      <c r="L38">
        <f>82 - trueraw!E37</f>
        <v>7</v>
      </c>
      <c r="M38">
        <f t="shared" si="2"/>
        <v>0.91463414634146345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2.7317073170731711E-2</v>
      </c>
      <c r="C39">
        <f>trueraw!H38*$M39 + $N39*R$3</f>
        <v>1.832439024390244</v>
      </c>
      <c r="D39">
        <f>trueraw!I38*$M39 + $N39*S$3</f>
        <v>0.51146341463414635</v>
      </c>
      <c r="E39">
        <f>trueraw!J38*$M39 + $N39*T$3</f>
        <v>1.3604878048780489</v>
      </c>
      <c r="F39">
        <f>trueraw!K38*$M39 + $N39*U$3</f>
        <v>-0.12329268292682924</v>
      </c>
      <c r="G39">
        <f>trueraw!L38*$M39 + $N39*V$3</f>
        <v>0.95256097560975606</v>
      </c>
      <c r="H39">
        <f>trueraw!M38*$M39 + $N39*W$3</f>
        <v>-0.60512195121951218</v>
      </c>
      <c r="I39">
        <f>trueraw!N38*$M39 + $N39*X$3</f>
        <v>3.4634146341463432E-2</v>
      </c>
      <c r="J39">
        <f>trueraw!O38*$M39 + $N39*Y$3</f>
        <v>-0.91365853658536589</v>
      </c>
      <c r="K39">
        <f t="shared" si="4"/>
        <v>3.0768292682926828</v>
      </c>
      <c r="L39">
        <f>82 - trueraw!E38</f>
        <v>9</v>
      </c>
      <c r="M39">
        <f t="shared" si="2"/>
        <v>0.8902439024390244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0.95008130081300823</v>
      </c>
      <c r="C40">
        <f>trueraw!H39*$M40 + $N40*R$3</f>
        <v>1.166178861788618</v>
      </c>
      <c r="D40">
        <f>trueraw!I39*$M40 + $N40*S$3</f>
        <v>1.4190243902439026</v>
      </c>
      <c r="E40">
        <f>trueraw!J39*$M40 + $N40*T$3</f>
        <v>1.603739837398374</v>
      </c>
      <c r="F40">
        <f>trueraw!K39*$M40 + $N40*U$3</f>
        <v>-0.27203252032520325</v>
      </c>
      <c r="G40">
        <f>trueraw!L39*$M40 + $N40*V$3</f>
        <v>0.53983739837398381</v>
      </c>
      <c r="H40">
        <f>trueraw!M39*$M40 + $N40*W$3</f>
        <v>-0.49609756097560981</v>
      </c>
      <c r="I40">
        <f>trueraw!N39*$M40 + $N40*X$3</f>
        <v>-0.24048780487804877</v>
      </c>
      <c r="J40">
        <f>trueraw!O39*$M40 + $N40*Y$3</f>
        <v>-1.718211382113821</v>
      </c>
      <c r="K40">
        <f t="shared" si="4"/>
        <v>2.9520325203252034</v>
      </c>
      <c r="L40">
        <f>82 - trueraw!E39</f>
        <v>10</v>
      </c>
      <c r="M40">
        <f t="shared" si="2"/>
        <v>0.87804878048780488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-0.47121951219512198</v>
      </c>
      <c r="C41">
        <f>trueraw!H40*$M41 + $N41*R$3</f>
        <v>-8.158536585365854E-2</v>
      </c>
      <c r="D41">
        <f>trueraw!I40*$M41 + $N41*S$3</f>
        <v>0.26219512195121952</v>
      </c>
      <c r="E41">
        <f>trueraw!J40*$M41 + $N41*T$3</f>
        <v>0.61268292682926839</v>
      </c>
      <c r="F41">
        <f>trueraw!K40*$M41 + $N41*U$3</f>
        <v>0.55329268292682943</v>
      </c>
      <c r="G41">
        <f>trueraw!L40*$M41 + $N41*V$3</f>
        <v>1.9140243902439025</v>
      </c>
      <c r="H41">
        <f>trueraw!M40*$M41 + $N41*W$3</f>
        <v>2.1902439024390246</v>
      </c>
      <c r="I41">
        <f>trueraw!N40*$M41 + $N41*X$3</f>
        <v>-0.25024390243902439</v>
      </c>
      <c r="J41">
        <f>trueraw!O40*$M41 + $N41*Y$3</f>
        <v>-1.6525609756097559</v>
      </c>
      <c r="K41">
        <f t="shared" si="4"/>
        <v>3.0768292682926841</v>
      </c>
      <c r="L41">
        <f>82 - trueraw!E40</f>
        <v>9</v>
      </c>
      <c r="M41">
        <f t="shared" si="2"/>
        <v>0.8902439024390244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0.24764227642276423</v>
      </c>
      <c r="C42">
        <f>trueraw!H41*$M42 + $N42*R$3</f>
        <v>0.42861788617886176</v>
      </c>
      <c r="D42">
        <f>trueraw!I41*$M42 + $N42*S$3</f>
        <v>0.69024390243902434</v>
      </c>
      <c r="E42">
        <f>trueraw!J41*$M42 + $N42*T$3</f>
        <v>0.18130081300813014</v>
      </c>
      <c r="F42">
        <f>trueraw!K41*$M42 + $N42*U$3</f>
        <v>-0.79008130081300809</v>
      </c>
      <c r="G42">
        <f>trueraw!L41*$M42 + $N42*V$3</f>
        <v>1.2510569105691058</v>
      </c>
      <c r="H42">
        <f>trueraw!M41*$M42 + $N42*W$3</f>
        <v>1.0580487804878049</v>
      </c>
      <c r="I42">
        <f>trueraw!N41*$M42 + $N42*X$3</f>
        <v>-0.11756097560975609</v>
      </c>
      <c r="J42">
        <f>trueraw!O41*$M42 + $N42*Y$3</f>
        <v>-1.4796747967479679E-2</v>
      </c>
      <c r="K42">
        <f t="shared" si="4"/>
        <v>2.9344715447154472</v>
      </c>
      <c r="L42">
        <f>82 - trueraw!E41</f>
        <v>10</v>
      </c>
      <c r="M42">
        <f t="shared" si="2"/>
        <v>0.87804878048780488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0.68666666666666676</v>
      </c>
      <c r="C43">
        <f>trueraw!H42*$M43 + $N43*R$3</f>
        <v>-0.20357723577235773</v>
      </c>
      <c r="D43">
        <f>trueraw!I42*$M43 + $N43*S$3</f>
        <v>1.0151219512195124</v>
      </c>
      <c r="E43">
        <f>trueraw!J42*$M43 + $N43*T$3</f>
        <v>1.4544715447154473</v>
      </c>
      <c r="F43">
        <f>trueraw!K42*$M43 + $N43*U$3</f>
        <v>0.2196747967479675</v>
      </c>
      <c r="G43">
        <f>trueraw!L42*$M43 + $N43*V$3</f>
        <v>0.17983739837398377</v>
      </c>
      <c r="H43">
        <f>trueraw!M42*$M43 + $N43*W$3</f>
        <v>0.56634146341463421</v>
      </c>
      <c r="I43">
        <f>trueraw!N42*$M43 + $N43*X$3</f>
        <v>-3.4146341463414526E-3</v>
      </c>
      <c r="J43">
        <f>trueraw!O42*$M43 + $N43*Y$3</f>
        <v>-1.0421138211382115</v>
      </c>
      <c r="K43">
        <f t="shared" si="4"/>
        <v>2.8730081300813008</v>
      </c>
      <c r="L43">
        <f>82 - trueraw!E42</f>
        <v>10</v>
      </c>
      <c r="M43">
        <f t="shared" si="2"/>
        <v>0.87804878048780488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-0.82357723577235764</v>
      </c>
      <c r="C44">
        <f>trueraw!H43*$M44 + $N44*R$3</f>
        <v>1.2539837398373983</v>
      </c>
      <c r="D44">
        <f>trueraw!I43*$M44 + $N44*S$3</f>
        <v>1.515609756097561</v>
      </c>
      <c r="E44">
        <f>trueraw!J43*$M44 + $N44*T$3</f>
        <v>1.6915447154471546</v>
      </c>
      <c r="F44">
        <f>trueraw!K43*$M44 + $N44*U$3</f>
        <v>-0.34227642276422765</v>
      </c>
      <c r="G44">
        <f>trueraw!L43*$M44 + $N44*V$3</f>
        <v>1.2071544715447156</v>
      </c>
      <c r="H44">
        <f>trueraw!M43*$M44 + $N44*W$3</f>
        <v>0.11853658536585365</v>
      </c>
      <c r="I44">
        <f>trueraw!N43*$M44 + $N44*X$3</f>
        <v>-0.58292682926829276</v>
      </c>
      <c r="J44">
        <f>trueraw!O43*$M44 + $N44*Y$3</f>
        <v>-1.1826016260162602</v>
      </c>
      <c r="K44">
        <f t="shared" si="4"/>
        <v>2.8554471544715447</v>
      </c>
      <c r="L44">
        <f>82 - trueraw!E43</f>
        <v>10</v>
      </c>
      <c r="M44">
        <f t="shared" si="2"/>
        <v>0.87804878048780488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0.25170731707317073</v>
      </c>
      <c r="C45">
        <f>trueraw!H44*$M45 + $N45*R$3</f>
        <v>8.3414634146341468E-2</v>
      </c>
      <c r="D45">
        <f>trueraw!I44*$M45 + $N45*S$3</f>
        <v>0.75780487804878049</v>
      </c>
      <c r="E45">
        <f>trueraw!J44*$M45 + $N45*T$3</f>
        <v>0.33390243902439032</v>
      </c>
      <c r="F45">
        <f>trueraw!K44*$M45 + $N45*U$3</f>
        <v>7.3170731707317138E-2</v>
      </c>
      <c r="G45">
        <f>trueraw!L44*$M45 + $N45*V$3</f>
        <v>-0.37292682926829268</v>
      </c>
      <c r="H45">
        <f>trueraw!M44*$M45 + $N45*W$3</f>
        <v>1.2653658536585366</v>
      </c>
      <c r="I45">
        <f>trueraw!N44*$M45 + $N45*X$3</f>
        <v>0.19585365853658537</v>
      </c>
      <c r="J45">
        <f>trueraw!O44*$M45 + $N45*Y$3</f>
        <v>3.170731707317076E-3</v>
      </c>
      <c r="K45">
        <f t="shared" si="4"/>
        <v>2.5914634146341466</v>
      </c>
      <c r="L45">
        <f>82 - trueraw!E44</f>
        <v>12</v>
      </c>
      <c r="M45">
        <f t="shared" si="2"/>
        <v>0.85365853658536583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-0.58369918699186985</v>
      </c>
      <c r="C46">
        <f>trueraw!H45*$M46 + $N46*R$3</f>
        <v>0.82252032520325202</v>
      </c>
      <c r="D46">
        <f>trueraw!I45*$M46 + $N46*S$3</f>
        <v>0.64597560975609758</v>
      </c>
      <c r="E46">
        <f>trueraw!J45*$M46 + $N46*T$3</f>
        <v>0.55325203252032529</v>
      </c>
      <c r="F46">
        <f>trueraw!K45*$M46 + $N46*U$3</f>
        <v>-0.75520325203252026</v>
      </c>
      <c r="G46">
        <f>trueraw!L45*$M46 + $N46*V$3</f>
        <v>0.60300813008130083</v>
      </c>
      <c r="H46">
        <f>trueraw!M45*$M46 + $N46*W$3</f>
        <v>7.1341463414634154E-2</v>
      </c>
      <c r="I46">
        <f>trueraw!N45*$M46 + $N46*X$3</f>
        <v>0.7703658536585366</v>
      </c>
      <c r="J46">
        <f>trueraw!O45*$M46 + $N46*Y$3</f>
        <v>0.29020325203252029</v>
      </c>
      <c r="K46">
        <f t="shared" si="4"/>
        <v>2.4177642276422766</v>
      </c>
      <c r="L46">
        <f>82 - trueraw!E45</f>
        <v>13</v>
      </c>
      <c r="M46">
        <f t="shared" si="2"/>
        <v>0.84146341463414631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1.4120325203252031</v>
      </c>
      <c r="C47">
        <f>trueraw!H46*$M47 + $N47*R$3</f>
        <v>0.36081300813008127</v>
      </c>
      <c r="D47">
        <f>trueraw!I46*$M47 + $N47*S$3</f>
        <v>0.21829268292682924</v>
      </c>
      <c r="E47">
        <f>trueraw!J46*$M47 + $N47*T$3</f>
        <v>-2.0406504065040632E-2</v>
      </c>
      <c r="F47">
        <f>trueraw!K46*$M47 + $N47*U$3</f>
        <v>-0.28544715447154467</v>
      </c>
      <c r="G47">
        <f>trueraw!L46*$M47 + $N47*V$3</f>
        <v>-0.36138211382113822</v>
      </c>
      <c r="H47">
        <f>trueraw!M46*$M47 + $N47*W$3</f>
        <v>0.52975609756097564</v>
      </c>
      <c r="I47">
        <f>trueraw!N46*$M47 + $N47*X$3</f>
        <v>0.73999999999999988</v>
      </c>
      <c r="J47">
        <f>trueraw!O46*$M47 + $N47*Y$3</f>
        <v>0.91691056910569102</v>
      </c>
      <c r="K47">
        <f t="shared" si="4"/>
        <v>3.5105691056910571</v>
      </c>
      <c r="L47">
        <f>82 - trueraw!E46</f>
        <v>4</v>
      </c>
      <c r="M47">
        <f t="shared" si="2"/>
        <v>0.95121951219512191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1.6418699186991872</v>
      </c>
      <c r="C48">
        <f>trueraw!H47*$M48 + $N48*R$3</f>
        <v>-1.6708130081300814</v>
      </c>
      <c r="D48">
        <f>trueraw!I47*$M48 + $N48*S$3</f>
        <v>0.45341463414634153</v>
      </c>
      <c r="E48">
        <f>trueraw!J47*$M48 + $N48*T$3</f>
        <v>1.4433333333333334</v>
      </c>
      <c r="F48">
        <f>trueraw!K47*$M48 + $N48*U$3</f>
        <v>0.81422764227642286</v>
      </c>
      <c r="G48">
        <f>trueraw!L47*$M48 + $N48*V$3</f>
        <v>2.1340650406504071</v>
      </c>
      <c r="H48">
        <f>trueraw!M47*$M48 + $N48*W$3</f>
        <v>0.32024390243902445</v>
      </c>
      <c r="I48">
        <f>trueraw!N47*$M48 + $N48*X$3</f>
        <v>1.2195121951219662E-3</v>
      </c>
      <c r="J48">
        <f>trueraw!O47*$M48 + $N48*Y$3</f>
        <v>-2.1164227642276425</v>
      </c>
      <c r="K48">
        <f t="shared" si="4"/>
        <v>3.0211382113821146</v>
      </c>
      <c r="L48">
        <f>82 - trueraw!E47</f>
        <v>8</v>
      </c>
      <c r="M48">
        <f t="shared" si="2"/>
        <v>0.90243902439024393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0.34581300813008131</v>
      </c>
      <c r="C49">
        <f>trueraw!H48*$M49 + $N49*R$3</f>
        <v>1.4439837398373985</v>
      </c>
      <c r="D49">
        <f>trueraw!I48*$M49 + $N49*S$3</f>
        <v>0.42975609756097566</v>
      </c>
      <c r="E49">
        <f>trueraw!J48*$M49 + $N49*T$3</f>
        <v>0.89630081300813025</v>
      </c>
      <c r="F49">
        <f>trueraw!K48*$M49 + $N49*U$3</f>
        <v>0.30406504065040652</v>
      </c>
      <c r="G49">
        <f>trueraw!L48*$M49 + $N49*V$3</f>
        <v>1.2065447154471545</v>
      </c>
      <c r="H49">
        <f>trueraw!M48*$M49 + $N49*W$3</f>
        <v>0.4287804878048781</v>
      </c>
      <c r="I49">
        <f>trueraw!N48*$M49 + $N49*X$3</f>
        <v>-0.9846341463414634</v>
      </c>
      <c r="J49">
        <f>trueraw!O48*$M49 + $N49*Y$3</f>
        <v>-1.0551626016260163</v>
      </c>
      <c r="K49">
        <f t="shared" si="4"/>
        <v>3.0154471544715453</v>
      </c>
      <c r="L49">
        <f>82 - trueraw!E48</f>
        <v>7</v>
      </c>
      <c r="M49">
        <f t="shared" si="2"/>
        <v>0.91463414634146345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-0.19008130081300814</v>
      </c>
      <c r="C50">
        <f>trueraw!H49*$M50 + $N50*R$3</f>
        <v>0.1521138211382114</v>
      </c>
      <c r="D50">
        <f>trueraw!I49*$M50 + $N50*S$3</f>
        <v>-0.80097560975609761</v>
      </c>
      <c r="E50">
        <f>trueraw!J49*$M50 + $N50*T$3</f>
        <v>0.31528455284552848</v>
      </c>
      <c r="F50">
        <f>trueraw!K49*$M50 + $N50*U$3</f>
        <v>0.8413008130081302</v>
      </c>
      <c r="G50">
        <f>trueraw!L49*$M50 + $N50*V$3</f>
        <v>1.8633333333333333</v>
      </c>
      <c r="H50">
        <f>trueraw!M49*$M50 + $N50*W$3</f>
        <v>1.6107317073170733</v>
      </c>
      <c r="I50">
        <f>trueraw!N49*$M50 + $N50*X$3</f>
        <v>-0.98243902439024389</v>
      </c>
      <c r="J50">
        <f>trueraw!O49*$M50 + $N50*Y$3</f>
        <v>-0.13105691056910576</v>
      </c>
      <c r="K50">
        <f t="shared" si="4"/>
        <v>2.6782113821138211</v>
      </c>
      <c r="L50">
        <f>82 - trueraw!E49</f>
        <v>8</v>
      </c>
      <c r="M50">
        <f t="shared" si="2"/>
        <v>0.90243902439024393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2.0523577235772357</v>
      </c>
      <c r="C51">
        <f>trueraw!H50*$M51 + $N51*R$3</f>
        <v>-1.4563008130081299</v>
      </c>
      <c r="D51">
        <f>trueraw!I50*$M51 + $N51*S$3</f>
        <v>-1.7340243902439023</v>
      </c>
      <c r="E51">
        <f>trueraw!J50*$M51 + $N51*T$3</f>
        <v>-0.57325203252032519</v>
      </c>
      <c r="F51">
        <f>trueraw!K50*$M51 + $N51*U$3</f>
        <v>1.7008130081300812</v>
      </c>
      <c r="G51">
        <f>trueraw!L50*$M51 + $N51*V$3</f>
        <v>-0.3128861788617886</v>
      </c>
      <c r="H51">
        <f>trueraw!M50*$M51 + $N51*W$3</f>
        <v>-0.2302439024390244</v>
      </c>
      <c r="I51">
        <f>trueraw!N50*$M51 + $N51*X$3</f>
        <v>3.2929268292682927</v>
      </c>
      <c r="J51">
        <f>trueraw!O50*$M51 + $N51*Y$3</f>
        <v>0.23565040650406505</v>
      </c>
      <c r="K51">
        <f t="shared" si="4"/>
        <v>2.9750406504065046</v>
      </c>
      <c r="L51">
        <f>82 - trueraw!E50</f>
        <v>5</v>
      </c>
      <c r="M51">
        <f t="shared" si="2"/>
        <v>0.93902439024390238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0.28016260162601625</v>
      </c>
      <c r="C52">
        <f>trueraw!H51*$M52 + $N52*R$3</f>
        <v>1.1504065040650406</v>
      </c>
      <c r="D52">
        <f>trueraw!I51*$M52 + $N52*S$3</f>
        <v>-1.073170731707318E-2</v>
      </c>
      <c r="E52">
        <f>trueraw!J51*$M52 + $N52*T$3</f>
        <v>0.54991869918699177</v>
      </c>
      <c r="F52">
        <f>trueraw!K51*$M52 + $N52*U$3</f>
        <v>4.0325203252032538E-2</v>
      </c>
      <c r="G52">
        <f>trueraw!L51*$M52 + $N52*V$3</f>
        <v>0.3977235772357724</v>
      </c>
      <c r="H52">
        <f>trueraw!M51*$M52 + $N52*W$3</f>
        <v>0.41999999999999993</v>
      </c>
      <c r="I52">
        <f>trueraw!N51*$M52 + $N52*X$3</f>
        <v>-0.61268292682926817</v>
      </c>
      <c r="J52">
        <f>trueraw!O51*$M52 + $N52*Y$3</f>
        <v>-0.30130081300813005</v>
      </c>
      <c r="K52">
        <f t="shared" si="4"/>
        <v>1.9138211382113828</v>
      </c>
      <c r="L52">
        <f>82 - trueraw!E51</f>
        <v>14</v>
      </c>
      <c r="M52">
        <f t="shared" si="2"/>
        <v>0.82926829268292679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1.467479674796748E-2</v>
      </c>
      <c r="C53">
        <f>trueraw!H52*$M53 + $N53*R$3</f>
        <v>0.84430894308943083</v>
      </c>
      <c r="D53">
        <f>trueraw!I52*$M53 + $N53*S$3</f>
        <v>0.5102439024390244</v>
      </c>
      <c r="E53">
        <f>trueraw!J52*$M53 + $N53*T$3</f>
        <v>1.2954065040650407</v>
      </c>
      <c r="F53">
        <f>trueraw!K52*$M53 + $N53*U$3</f>
        <v>1.8604471544715446</v>
      </c>
      <c r="G53">
        <f>trueraw!L52*$M53 + $N53*V$3</f>
        <v>0.96418699186991863</v>
      </c>
      <c r="H53">
        <f>trueraw!M52*$M53 + $N53*W$3</f>
        <v>-0.12695121951219512</v>
      </c>
      <c r="I53">
        <f>trueraw!N52*$M53 + $N53*X$3</f>
        <v>-0.58524390243902435</v>
      </c>
      <c r="J53">
        <f>trueraw!O52*$M53 + $N53*Y$3</f>
        <v>-1.8771544715447155</v>
      </c>
      <c r="K53">
        <f t="shared" si="4"/>
        <v>2.8999186991869923</v>
      </c>
      <c r="L53">
        <f>82 - trueraw!E52</f>
        <v>5</v>
      </c>
      <c r="M53">
        <f t="shared" si="2"/>
        <v>0.93902439024390238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0.32991869918699185</v>
      </c>
      <c r="C54">
        <f>trueraw!H53*$M54 + $N54*R$3</f>
        <v>0.42065040650406504</v>
      </c>
      <c r="D54">
        <f>trueraw!I53*$M54 + $N54*S$3</f>
        <v>1.2746341463414634</v>
      </c>
      <c r="E54">
        <f>trueraw!J53*$M54 + $N54*T$3</f>
        <v>0.17674796747967478</v>
      </c>
      <c r="F54">
        <f>trueraw!K53*$M54 + $N54*U$3</f>
        <v>-0.68113821138211383</v>
      </c>
      <c r="G54">
        <f>trueraw!L53*$M54 + $N54*V$3</f>
        <v>9.0894308943089419E-2</v>
      </c>
      <c r="H54">
        <f>trueraw!M53*$M54 + $N54*W$3</f>
        <v>0.25414634146341464</v>
      </c>
      <c r="I54">
        <f>trueraw!N53*$M54 + $N54*X$3</f>
        <v>-0.59609756097560984</v>
      </c>
      <c r="J54">
        <f>trueraw!O53*$M54 + $N54*Y$3</f>
        <v>0.55284552845528456</v>
      </c>
      <c r="K54">
        <f t="shared" si="4"/>
        <v>1.8226016260162603</v>
      </c>
      <c r="L54">
        <f>82 - trueraw!E53</f>
        <v>14</v>
      </c>
      <c r="M54">
        <f t="shared" si="2"/>
        <v>0.82926829268292679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-0.19873983739837398</v>
      </c>
      <c r="C55">
        <f>trueraw!H54*$M55 + $N55*R$3</f>
        <v>0.85247967479674791</v>
      </c>
      <c r="D55">
        <f>trueraw!I54*$M55 + $N55*S$3</f>
        <v>-0.63317073170731708</v>
      </c>
      <c r="E55">
        <f>trueraw!J54*$M55 + $N55*T$3</f>
        <v>0.44382113821138208</v>
      </c>
      <c r="F55">
        <f>trueraw!K54*$M55 + $N55*U$3</f>
        <v>0.2426422764227642</v>
      </c>
      <c r="G55">
        <f>trueraw!L54*$M55 + $N55*V$3</f>
        <v>0.34577235772357723</v>
      </c>
      <c r="H55">
        <f>trueraw!M54*$M55 + $N55*W$3</f>
        <v>-7.3048780487804943E-2</v>
      </c>
      <c r="I55">
        <f>trueraw!N54*$M55 + $N55*X$3</f>
        <v>-1.4146341463414647E-2</v>
      </c>
      <c r="J55">
        <f>trueraw!O54*$M55 + $N55*Y$3</f>
        <v>-0.24032520325203244</v>
      </c>
      <c r="K55">
        <f t="shared" si="4"/>
        <v>0.7252845528455284</v>
      </c>
      <c r="L55">
        <f>82 - trueraw!E54</f>
        <v>23</v>
      </c>
      <c r="M55">
        <f t="shared" si="2"/>
        <v>0.71951219512195119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-0.92634146341463419</v>
      </c>
      <c r="C56">
        <f>trueraw!H55*$M56 + $N56*R$3</f>
        <v>-2.7560975609756094E-2</v>
      </c>
      <c r="D56">
        <f>trueraw!I55*$M56 + $N56*S$3</f>
        <v>1.0992682926829269</v>
      </c>
      <c r="E56">
        <f>trueraw!J55*$M56 + $N56*T$3</f>
        <v>-7.5609756097560488E-3</v>
      </c>
      <c r="F56">
        <f>trueraw!K55*$M56 + $N56*U$3</f>
        <v>-0.19999999999999996</v>
      </c>
      <c r="G56">
        <f>trueraw!L55*$M56 + $N56*V$3</f>
        <v>1.3258536585365854</v>
      </c>
      <c r="H56">
        <f>trueraw!M55*$M56 + $N56*W$3</f>
        <v>1.2653658536585366</v>
      </c>
      <c r="I56">
        <f>trueraw!N55*$M56 + $N56*X$3</f>
        <v>3.365853658536587E-2</v>
      </c>
      <c r="J56">
        <f>trueraw!O55*$M56 + $N56*Y$3</f>
        <v>-0.59439024390243911</v>
      </c>
      <c r="K56">
        <f t="shared" si="4"/>
        <v>1.9682926829268295</v>
      </c>
      <c r="L56">
        <f>82 - trueraw!E55</f>
        <v>12</v>
      </c>
      <c r="M56">
        <f t="shared" si="2"/>
        <v>0.85365853658536583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-0.34178861788617887</v>
      </c>
      <c r="C57">
        <f>trueraw!H56*$M57 + $N57*R$3</f>
        <v>0.76894308943089429</v>
      </c>
      <c r="D57">
        <f>trueraw!I56*$M57 + $N57*S$3</f>
        <v>0.70243902439024386</v>
      </c>
      <c r="E57">
        <f>trueraw!J56*$M57 + $N57*T$3</f>
        <v>0.13528455284552846</v>
      </c>
      <c r="F57">
        <f>trueraw!K56*$M57 + $N57*U$3</f>
        <v>-0.76406504065040659</v>
      </c>
      <c r="G57">
        <f>trueraw!L56*$M57 + $N57*V$3</f>
        <v>1.2518699186991868</v>
      </c>
      <c r="H57">
        <f>trueraw!M56*$M57 + $N57*W$3</f>
        <v>0.74341463414634146</v>
      </c>
      <c r="I57">
        <f>trueraw!N56*$M57 + $N57*X$3</f>
        <v>-0.78682926829268296</v>
      </c>
      <c r="J57">
        <f>trueraw!O56*$M57 + $N57*Y$3</f>
        <v>-0.11886178861788615</v>
      </c>
      <c r="K57">
        <f t="shared" si="4"/>
        <v>1.5904065040650401</v>
      </c>
      <c r="L57">
        <f>82 - trueraw!E56</f>
        <v>14</v>
      </c>
      <c r="M57">
        <f t="shared" si="2"/>
        <v>0.82926829268292679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0.76634146341463416</v>
      </c>
      <c r="C58">
        <f>trueraw!H57*$M58 + $N58*R$3</f>
        <v>2.0658536585365854</v>
      </c>
      <c r="D58">
        <f>trueraw!I57*$M58 + $N58*S$3</f>
        <v>0.2009756097560976</v>
      </c>
      <c r="E58">
        <f>trueraw!J57*$M58 + $N58*T$3</f>
        <v>1.779512195121951</v>
      </c>
      <c r="F58">
        <f>trueraw!K57*$M58 + $N58*U$3</f>
        <v>-0.33170731707317069</v>
      </c>
      <c r="G58">
        <f>trueraw!L57*$M58 + $N58*V$3</f>
        <v>0.75365853658536597</v>
      </c>
      <c r="H58">
        <f>trueraw!M57*$M58 + $N58*W$3</f>
        <v>-0.27609756097560978</v>
      </c>
      <c r="I58">
        <f>trueraw!N57*$M58 + $N58*X$3</f>
        <v>-0.78292682926829271</v>
      </c>
      <c r="J58">
        <f>trueraw!O57*$M58 + $N58*Y$3</f>
        <v>-1.7253658536585366</v>
      </c>
      <c r="K58">
        <f t="shared" si="4"/>
        <v>2.4502439024390235</v>
      </c>
      <c r="L58">
        <f>82 - trueraw!E57</f>
        <v>6</v>
      </c>
      <c r="M58">
        <f t="shared" si="2"/>
        <v>0.92682926829268297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1.0370731707317074</v>
      </c>
      <c r="C59">
        <f>trueraw!H58*$M59 + $N59*R$3</f>
        <v>-0.84707317073170729</v>
      </c>
      <c r="D59">
        <f>trueraw!I58*$M59 + $N59*S$3</f>
        <v>-1.3251219512195123</v>
      </c>
      <c r="E59">
        <f>trueraw!J58*$M59 + $N59*T$3</f>
        <v>1.8048780487804922E-2</v>
      </c>
      <c r="F59">
        <f>trueraw!K58*$M59 + $N59*U$3</f>
        <v>1.678048780487805</v>
      </c>
      <c r="G59">
        <f>trueraw!L58*$M59 + $N59*V$3</f>
        <v>-1.4390243902439009E-2</v>
      </c>
      <c r="H59">
        <f>trueraw!M58*$M59 + $N59*W$3</f>
        <v>0.33487804878048788</v>
      </c>
      <c r="I59">
        <f>trueraw!N58*$M59 + $N59*X$3</f>
        <v>1.826341463414634</v>
      </c>
      <c r="J59">
        <f>trueraw!O58*$M59 + $N59*Y$3</f>
        <v>-0.9187804878048782</v>
      </c>
      <c r="K59">
        <f t="shared" si="4"/>
        <v>1.7890243902439025</v>
      </c>
      <c r="L59">
        <f>82 - trueraw!E58</f>
        <v>12</v>
      </c>
      <c r="M59">
        <f t="shared" si="2"/>
        <v>0.85365853658536583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2.2262195121951218</v>
      </c>
      <c r="C60">
        <f>trueraw!H59*$M60 + $N60*R$3</f>
        <v>-5.4878048780487805E-2</v>
      </c>
      <c r="D60">
        <f>trueraw!I59*$M60 + $N60*S$3</f>
        <v>-1.4114634146341465</v>
      </c>
      <c r="E60">
        <f>trueraw!J59*$M60 + $N60*T$3</f>
        <v>0.10524390243902443</v>
      </c>
      <c r="F60">
        <f>trueraw!K59*$M60 + $N60*U$3</f>
        <v>2.075609756097561</v>
      </c>
      <c r="G60">
        <f>trueraw!L59*$M60 + $N60*V$3</f>
        <v>-0.53414634146341466</v>
      </c>
      <c r="H60">
        <f>trueraw!M59*$M60 + $N60*W$3</f>
        <v>-1.0769512195121951</v>
      </c>
      <c r="I60">
        <f>trueraw!N59*$M60 + $N60*X$3</f>
        <v>0.68451219512195127</v>
      </c>
      <c r="J60">
        <f>trueraw!O59*$M60 + $N60*Y$3</f>
        <v>3.0000000000000013E-2</v>
      </c>
      <c r="K60">
        <f t="shared" si="4"/>
        <v>2.044146341463414</v>
      </c>
      <c r="L60">
        <f>82 - trueraw!E59</f>
        <v>9</v>
      </c>
      <c r="M60">
        <f t="shared" si="2"/>
        <v>0.8902439024390244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-0.65113821138211381</v>
      </c>
      <c r="C61">
        <f>trueraw!H60*$M61 + $N61*R$3</f>
        <v>0.54764227642276431</v>
      </c>
      <c r="D61">
        <f>trueraw!I60*$M61 + $N61*S$3</f>
        <v>1.2437804878048779</v>
      </c>
      <c r="E61">
        <f>trueraw!J60*$M61 + $N61*T$3</f>
        <v>0.81398373983739847</v>
      </c>
      <c r="F61">
        <f>trueraw!K60*$M61 + $N61*U$3</f>
        <v>-0.3178861788617886</v>
      </c>
      <c r="G61">
        <f>trueraw!L60*$M61 + $N61*V$3</f>
        <v>0.61203252032520328</v>
      </c>
      <c r="H61">
        <f>trueraw!M60*$M61 + $N61*W$3</f>
        <v>0.65743902439024393</v>
      </c>
      <c r="I61">
        <f>trueraw!N60*$M61 + $N61*X$3</f>
        <v>-0.38097560975609762</v>
      </c>
      <c r="J61">
        <f>trueraw!O60*$M61 + $N61*Y$3</f>
        <v>-0.25943089430894312</v>
      </c>
      <c r="K61">
        <f t="shared" si="4"/>
        <v>2.2654471544715444</v>
      </c>
      <c r="L61">
        <f>82 - trueraw!E60</f>
        <v>7</v>
      </c>
      <c r="M61">
        <f t="shared" si="2"/>
        <v>0.91463414634146345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-0.51654471544715452</v>
      </c>
      <c r="C62">
        <f>trueraw!H61*$M62 + $N62*R$3</f>
        <v>0.76882113821138209</v>
      </c>
      <c r="D62">
        <f>trueraw!I61*$M62 + $N62*S$3</f>
        <v>0.65560975609756089</v>
      </c>
      <c r="E62">
        <f>trueraw!J61*$M62 + $N62*T$3</f>
        <v>0.76552845528455293</v>
      </c>
      <c r="F62">
        <f>trueraw!K61*$M62 + $N62*U$3</f>
        <v>-7.9430894308943081E-2</v>
      </c>
      <c r="G62">
        <f>trueraw!L61*$M62 + $N62*V$3</f>
        <v>1.3154065040650404</v>
      </c>
      <c r="H62">
        <f>trueraw!M61*$M62 + $N62*W$3</f>
        <v>-0.16536585365853662</v>
      </c>
      <c r="I62">
        <f>trueraw!N61*$M62 + $N62*X$3</f>
        <v>-0.58621951219512203</v>
      </c>
      <c r="J62">
        <f>trueraw!O61*$M62 + $N62*Y$3</f>
        <v>-0.40422764227642283</v>
      </c>
      <c r="K62">
        <f t="shared" si="4"/>
        <v>1.7535772357723571</v>
      </c>
      <c r="L62">
        <f>82 - trueraw!E61</f>
        <v>11</v>
      </c>
      <c r="M62">
        <f t="shared" si="2"/>
        <v>0.86585365853658536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1.3427642276422764</v>
      </c>
      <c r="C63">
        <f>trueraw!H62*$M63 + $N63*R$3</f>
        <v>-0.37613821138211384</v>
      </c>
      <c r="D63">
        <f>trueraw!I62*$M63 + $N63*S$3</f>
        <v>-1.3080487804878052</v>
      </c>
      <c r="E63">
        <f>trueraw!J62*$M63 + $N63*T$3</f>
        <v>-0.42077235772357729</v>
      </c>
      <c r="F63">
        <f>trueraw!K62*$M63 + $N63*U$3</f>
        <v>1.5113821138211383</v>
      </c>
      <c r="G63">
        <f>trueraw!L62*$M63 + $N63*V$3</f>
        <v>-0.79650406504065052</v>
      </c>
      <c r="H63">
        <f>trueraw!M62*$M63 + $N63*W$3</f>
        <v>-0.21146341463414636</v>
      </c>
      <c r="I63">
        <f>trueraw!N62*$M63 + $N63*X$3</f>
        <v>2.0428048780487806</v>
      </c>
      <c r="J63">
        <f>trueraw!O62*$M63 + $N63*Y$3</f>
        <v>0.25276422764227646</v>
      </c>
      <c r="K63">
        <f t="shared" si="4"/>
        <v>2.0367886178861787</v>
      </c>
      <c r="L63">
        <f>82 - trueraw!E62</f>
        <v>7</v>
      </c>
      <c r="M63">
        <f t="shared" si="2"/>
        <v>0.91463414634146345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-0.54975609756097565</v>
      </c>
      <c r="C64">
        <f>trueraw!H63*$M64 + $N64*R$3</f>
        <v>-1.9512195121951223E-2</v>
      </c>
      <c r="D64">
        <f>trueraw!I63*$M64 + $N64*S$3</f>
        <v>0.27512195121951222</v>
      </c>
      <c r="E64">
        <f>trueraw!J63*$M64 + $N64*T$3</f>
        <v>-0.62097560975609767</v>
      </c>
      <c r="F64">
        <f>trueraw!K63*$M64 + $N64*U$3</f>
        <v>0.61365853658536595</v>
      </c>
      <c r="G64">
        <f>trueraw!L63*$M64 + $N64*V$3</f>
        <v>-0.58097560975609763</v>
      </c>
      <c r="H64">
        <f>trueraw!M63*$M64 + $N64*W$3</f>
        <v>1.2531707317073173</v>
      </c>
      <c r="I64">
        <f>trueraw!N63*$M64 + $N64*X$3</f>
        <v>0.91317073170731722</v>
      </c>
      <c r="J64">
        <f>trueraw!O63*$M64 + $N64*Y$3</f>
        <v>0.81414634146341469</v>
      </c>
      <c r="K64">
        <f t="shared" si="4"/>
        <v>2.0980487804878054</v>
      </c>
      <c r="L64">
        <f>82 - trueraw!E63</f>
        <v>6</v>
      </c>
      <c r="M64">
        <f t="shared" si="2"/>
        <v>0.92682926829268297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-0.65691056910569112</v>
      </c>
      <c r="C65">
        <f>trueraw!H64*$M65 + $N65*R$3</f>
        <v>0.45382113821138215</v>
      </c>
      <c r="D65">
        <f>trueraw!I64*$M65 + $N65*S$3</f>
        <v>-9.3658536585365867E-2</v>
      </c>
      <c r="E65">
        <f>trueraw!J64*$M65 + $N65*T$3</f>
        <v>0.59967479674796742</v>
      </c>
      <c r="F65">
        <f>trueraw!K64*$M65 + $N65*U$3</f>
        <v>-0.36601626016260164</v>
      </c>
      <c r="G65">
        <f>trueraw!L64*$M65 + $N65*V$3</f>
        <v>0.87869918699186988</v>
      </c>
      <c r="H65">
        <f>trueraw!M64*$M65 + $N65*W$3</f>
        <v>0.85951219512195132</v>
      </c>
      <c r="I65">
        <f>trueraw!N64*$M65 + $N65*X$3</f>
        <v>-4.8780487804878064E-2</v>
      </c>
      <c r="J65">
        <f>trueraw!O64*$M65 + $N65*Y$3</f>
        <v>-0.40081300813008125</v>
      </c>
      <c r="K65">
        <f t="shared" si="4"/>
        <v>1.2255284552845529</v>
      </c>
      <c r="L65">
        <f>82 - trueraw!E64</f>
        <v>14</v>
      </c>
      <c r="M65">
        <f t="shared" si="2"/>
        <v>0.82926829268292679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0.8183739837398375</v>
      </c>
      <c r="C66">
        <f>trueraw!H65*$M66 + $N66*R$3</f>
        <v>-1.6260162601626016E-3</v>
      </c>
      <c r="D66">
        <f>trueraw!I65*$M66 + $N66*S$3</f>
        <v>-0.40731707317073174</v>
      </c>
      <c r="E66">
        <f>trueraw!J65*$M66 + $N66*T$3</f>
        <v>-0.2840650406504065</v>
      </c>
      <c r="F66">
        <f>trueraw!K65*$M66 + $N66*U$3</f>
        <v>0.31626016260162604</v>
      </c>
      <c r="G66">
        <f>trueraw!L65*$M66 + $N66*V$3</f>
        <v>-0.93528455284552847</v>
      </c>
      <c r="H66">
        <f>trueraw!M65*$M66 + $N66*W$3</f>
        <v>-1.0317073170731708</v>
      </c>
      <c r="I66">
        <f>trueraw!N65*$M66 + $N66*X$3</f>
        <v>2.1653658536585367</v>
      </c>
      <c r="J66">
        <f>trueraw!O65*$M66 + $N66*Y$3</f>
        <v>1.02130081300813</v>
      </c>
      <c r="K66">
        <f t="shared" si="4"/>
        <v>1.6613008130081302</v>
      </c>
      <c r="L66">
        <f>82 - trueraw!E65</f>
        <v>10</v>
      </c>
      <c r="M66">
        <f t="shared" si="2"/>
        <v>0.87804878048780488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1.6346341463414633</v>
      </c>
      <c r="C67">
        <f>trueraw!H66*$M67 + $N67*R$3</f>
        <v>-0.21365853658536588</v>
      </c>
      <c r="D67">
        <f>trueraw!I66*$M67 + $N67*S$3</f>
        <v>-1.6404878048780489</v>
      </c>
      <c r="E67">
        <f>trueraw!J66*$M67 + $N67*T$3</f>
        <v>-0.75853658536585356</v>
      </c>
      <c r="F67">
        <f>trueraw!K66*$M67 + $N67*U$3</f>
        <v>1.1829268292682928</v>
      </c>
      <c r="G67">
        <f>trueraw!L66*$M67 + $N67*V$3</f>
        <v>-0.92390243902439029</v>
      </c>
      <c r="H67">
        <f>trueraw!M66*$M67 + $N67*W$3</f>
        <v>-0.40243902439024387</v>
      </c>
      <c r="I67">
        <f>trueraw!N66*$M67 + $N67*X$3</f>
        <v>0.94390243902439019</v>
      </c>
      <c r="J67">
        <f>trueraw!O66*$M67 + $N67*Y$3</f>
        <v>0.92926829268292688</v>
      </c>
      <c r="K67">
        <f t="shared" si="4"/>
        <v>0.75170731707317084</v>
      </c>
      <c r="L67">
        <f>82 - trueraw!E66</f>
        <v>18</v>
      </c>
      <c r="M67">
        <f t="shared" si="2"/>
        <v>0.78048780487804881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-6.8455284552845524E-2</v>
      </c>
      <c r="C68">
        <f>trueraw!H67*$M68 + $N68*R$3</f>
        <v>8.6178861788617889E-2</v>
      </c>
      <c r="D68">
        <f>trueraw!I67*$M68 + $N68*S$3</f>
        <v>-1.2063414634146341</v>
      </c>
      <c r="E68">
        <f>trueraw!J67*$M68 + $N68*T$3</f>
        <v>-0.99528455284552841</v>
      </c>
      <c r="F68">
        <f>trueraw!K67*$M68 + $N68*U$3</f>
        <v>0.79918699186991882</v>
      </c>
      <c r="G68">
        <f>trueraw!L67*$M68 + $N68*V$3</f>
        <v>2.3398373983739837</v>
      </c>
      <c r="H68">
        <f>trueraw!M67*$M68 + $N68*W$3</f>
        <v>1.6199999999999999</v>
      </c>
      <c r="I68">
        <f>trueraw!N67*$M68 + $N68*X$3</f>
        <v>0.47951219512195131</v>
      </c>
      <c r="J68">
        <f>trueraw!O67*$M68 + $N68*Y$3</f>
        <v>-1.5250406504065039</v>
      </c>
      <c r="K68">
        <f t="shared" si="4"/>
        <v>1.5295934959349595</v>
      </c>
      <c r="L68">
        <f>82 - trueraw!E67</f>
        <v>10</v>
      </c>
      <c r="M68">
        <f t="shared" ref="M68:M131" si="5">(82-L68)/82</f>
        <v>0.87804878048780488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2.0030894308943088</v>
      </c>
      <c r="C69">
        <f>trueraw!H68*$M69 + $N69*R$3</f>
        <v>-1.5343495934959348</v>
      </c>
      <c r="D69">
        <f>trueraw!I68*$M69 + $N69*S$3</f>
        <v>-1.6908536585365852</v>
      </c>
      <c r="E69">
        <f>trueraw!J68*$M69 + $N69*T$3</f>
        <v>-0.78434959349593492</v>
      </c>
      <c r="F69">
        <f>trueraw!K68*$M69 + $N69*U$3</f>
        <v>1.0548373983739836</v>
      </c>
      <c r="G69">
        <f>trueraw!L68*$M69 + $N69*V$3</f>
        <v>-1.1522764227642277</v>
      </c>
      <c r="H69">
        <f>trueraw!M68*$M69 + $N69*W$3</f>
        <v>0.41475609756097559</v>
      </c>
      <c r="I69">
        <f>trueraw!N68*$M69 + $N69*X$3</f>
        <v>2.2018292682926828</v>
      </c>
      <c r="J69">
        <f>trueraw!O68*$M69 + $N69*Y$3</f>
        <v>0.89455284552845526</v>
      </c>
      <c r="K69">
        <f t="shared" si="4"/>
        <v>1.4072357723577233</v>
      </c>
      <c r="L69">
        <f>82 - trueraw!E68</f>
        <v>11</v>
      </c>
      <c r="M69">
        <f t="shared" si="5"/>
        <v>0.86585365853658536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0.42792682926829267</v>
      </c>
      <c r="C70">
        <f>trueraw!H69*$M70 + $N70*R$3</f>
        <v>-1.595</v>
      </c>
      <c r="D70">
        <f>trueraw!I69*$M70 + $N70*S$3</f>
        <v>1.2926829268292694E-2</v>
      </c>
      <c r="E70">
        <f>trueraw!J69*$M70 + $N70*T$3</f>
        <v>1.6453658536585367</v>
      </c>
      <c r="F70">
        <f>trueraw!K69*$M70 + $N70*U$3</f>
        <v>-0.66634146341463407</v>
      </c>
      <c r="G70">
        <f>trueraw!L69*$M70 + $N70*V$3</f>
        <v>2.0119512195121949</v>
      </c>
      <c r="H70">
        <f>trueraw!M69*$M70 + $N70*W$3</f>
        <v>1.3623170731707317</v>
      </c>
      <c r="I70">
        <f>trueraw!N69*$M70 + $N70*X$3</f>
        <v>-0.18792682926829268</v>
      </c>
      <c r="J70">
        <f>trueraw!O69*$M70 + $N70*Y$3</f>
        <v>-1.4300000000000002</v>
      </c>
      <c r="K70">
        <f t="shared" si="4"/>
        <v>1.5812195121951218</v>
      </c>
      <c r="L70">
        <f>82 - trueraw!E69</f>
        <v>9</v>
      </c>
      <c r="M70">
        <f t="shared" si="5"/>
        <v>0.8902439024390244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-0.31642276422764226</v>
      </c>
      <c r="C71">
        <f>trueraw!H70*$M71 + $N71*R$3</f>
        <v>1.5238211382113822</v>
      </c>
      <c r="D71">
        <f>trueraw!I70*$M71 + $N71*S$3</f>
        <v>0.24585365853658542</v>
      </c>
      <c r="E71">
        <f>trueraw!J70*$M71 + $N71*T$3</f>
        <v>0.81162601626016273</v>
      </c>
      <c r="F71">
        <f>trueraw!K70*$M71 + $N71*U$3</f>
        <v>-0.31382113821138213</v>
      </c>
      <c r="G71">
        <f>trueraw!L70*$M71 + $N71*V$3</f>
        <v>-0.1130081300813008</v>
      </c>
      <c r="H71">
        <f>trueraw!M70*$M71 + $N71*W$3</f>
        <v>-0.91609756097560979</v>
      </c>
      <c r="I71">
        <f>trueraw!N70*$M71 + $N71*X$3</f>
        <v>0.96682926829268301</v>
      </c>
      <c r="J71">
        <f>trueraw!O70*$M71 + $N71*Y$3</f>
        <v>-0.28447154471544722</v>
      </c>
      <c r="K71">
        <f t="shared" si="4"/>
        <v>1.6043089430894311</v>
      </c>
      <c r="L71">
        <f>82 - trueraw!E70</f>
        <v>8</v>
      </c>
      <c r="M71">
        <f t="shared" si="5"/>
        <v>0.90243902439024393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-1.0218292682926828</v>
      </c>
      <c r="C72">
        <f>trueraw!H71*$M72 + $N72*R$3</f>
        <v>1.231341463414634</v>
      </c>
      <c r="D72">
        <f>trueraw!I71*$M72 + $N72*S$3</f>
        <v>0.83817073170731704</v>
      </c>
      <c r="E72">
        <f>trueraw!J71*$M72 + $N72*T$3</f>
        <v>0.39878048780487807</v>
      </c>
      <c r="F72">
        <f>trueraw!K71*$M72 + $N72*U$3</f>
        <v>-0.61768292682926829</v>
      </c>
      <c r="G72">
        <f>trueraw!L71*$M72 + $N72*V$3</f>
        <v>0.66353658536585369</v>
      </c>
      <c r="H72">
        <f>trueraw!M71*$M72 + $N72*W$3</f>
        <v>9.585365853658534E-2</v>
      </c>
      <c r="I72">
        <f>trueraw!N71*$M72 + $N72*X$3</f>
        <v>-0.63207317073170721</v>
      </c>
      <c r="J72">
        <f>trueraw!O71*$M72 + $N72*Y$3</f>
        <v>-0.12329268292682924</v>
      </c>
      <c r="K72">
        <f t="shared" ref="K72:K130" si="7">SUM(B72:J72)</f>
        <v>0.83280487804878034</v>
      </c>
      <c r="L72">
        <f>82 - trueraw!E71</f>
        <v>15</v>
      </c>
      <c r="M72">
        <f t="shared" si="5"/>
        <v>0.81707317073170727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-0.48991869918699188</v>
      </c>
      <c r="C73">
        <f>trueraw!H72*$M73 + $N73*R$3</f>
        <v>0.94666666666666677</v>
      </c>
      <c r="D73">
        <f>trueraw!I72*$M73 + $N73*S$3</f>
        <v>0.83073170731707324</v>
      </c>
      <c r="E73">
        <f>trueraw!J72*$M73 + $N73*T$3</f>
        <v>0.20764227642276425</v>
      </c>
      <c r="F73">
        <f>trueraw!K72*$M73 + $N73*U$3</f>
        <v>-0.20178861788617886</v>
      </c>
      <c r="G73">
        <f>trueraw!L72*$M73 + $N73*V$3</f>
        <v>1.6022764227642277</v>
      </c>
      <c r="H73">
        <f>trueraw!M72*$M73 + $N73*W$3</f>
        <v>-7.4634146341463412E-2</v>
      </c>
      <c r="I73">
        <f>trueraw!N72*$M73 + $N73*X$3</f>
        <v>-0.61804878048780487</v>
      </c>
      <c r="J73">
        <f>trueraw!O72*$M73 + $N73*Y$3</f>
        <v>-0.84894308943089425</v>
      </c>
      <c r="K73">
        <f t="shared" si="7"/>
        <v>1.3539837398373982</v>
      </c>
      <c r="L73">
        <f>82 - trueraw!E72</f>
        <v>10</v>
      </c>
      <c r="M73">
        <f t="shared" si="5"/>
        <v>0.87804878048780488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0.11756097560975609</v>
      </c>
      <c r="C74">
        <f>trueraw!H73*$M74 + $N74*R$3</f>
        <v>0.1126829268292683</v>
      </c>
      <c r="D74">
        <f>trueraw!I73*$M74 + $N74*S$3</f>
        <v>-1.0739024390243903</v>
      </c>
      <c r="E74">
        <f>trueraw!J73*$M74 + $N74*T$3</f>
        <v>-1.1356097560975607</v>
      </c>
      <c r="F74">
        <f>trueraw!K73*$M74 + $N74*U$3</f>
        <v>-1.2060975609756095</v>
      </c>
      <c r="G74">
        <f>trueraw!L73*$M74 + $N74*V$3</f>
        <v>-0.78756097560975613</v>
      </c>
      <c r="H74">
        <f>trueraw!M73*$M74 + $N74*W$3</f>
        <v>-1.3199999999999998</v>
      </c>
      <c r="I74">
        <f>trueraw!N73*$M74 + $N74*X$3</f>
        <v>-0.78951219512195114</v>
      </c>
      <c r="J74">
        <f>trueraw!O73*$M74 + $N74*Y$3</f>
        <v>1.0653658536585366</v>
      </c>
      <c r="K74">
        <f t="shared" si="7"/>
        <v>-5.017073170731706</v>
      </c>
      <c r="L74">
        <f>82 - trueraw!E73</f>
        <v>72</v>
      </c>
      <c r="M74">
        <f t="shared" si="5"/>
        <v>0.12195121951219512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0.23605691056910569</v>
      </c>
      <c r="C75">
        <f>trueraw!H74*$M75 + $N75*R$3</f>
        <v>-2.8577235772357722E-2</v>
      </c>
      <c r="D75">
        <f>trueraw!I74*$M75 + $N75*S$3</f>
        <v>-0.38426829268292684</v>
      </c>
      <c r="E75">
        <f>trueraw!J74*$M75 + $N75*T$3</f>
        <v>-0.29272357723577236</v>
      </c>
      <c r="F75">
        <f>trueraw!K74*$M75 + $N75*U$3</f>
        <v>0.13028455284552848</v>
      </c>
      <c r="G75">
        <f>trueraw!L74*$M75 + $N75*V$3</f>
        <v>0.29191056910569102</v>
      </c>
      <c r="H75">
        <f>trueraw!M74*$M75 + $N75*W$3</f>
        <v>0.60256097560975619</v>
      </c>
      <c r="I75">
        <f>trueraw!N74*$M75 + $N75*X$3</f>
        <v>0.41475609756097565</v>
      </c>
      <c r="J75">
        <f>trueraw!O74*$M75 + $N75*Y$3</f>
        <v>0.52715447154471551</v>
      </c>
      <c r="K75">
        <f t="shared" si="7"/>
        <v>1.4971544715447158</v>
      </c>
      <c r="L75">
        <f>82 - trueraw!E74</f>
        <v>7</v>
      </c>
      <c r="M75">
        <f t="shared" si="5"/>
        <v>0.91463414634146345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0.78483739837398381</v>
      </c>
      <c r="C76">
        <f>trueraw!H75*$M76 + $N76*R$3</f>
        <v>0.53849593495934966</v>
      </c>
      <c r="D76">
        <f>trueraw!I75*$M76 + $N76*S$3</f>
        <v>-0.34768292682926832</v>
      </c>
      <c r="E76">
        <f>trueraw!J75*$M76 + $N76*T$3</f>
        <v>-0.26528455284552849</v>
      </c>
      <c r="F76">
        <f>trueraw!K75*$M76 + $N76*U$3</f>
        <v>-8.0081300813008127E-2</v>
      </c>
      <c r="G76">
        <f>trueraw!L75*$M76 + $N76*V$3</f>
        <v>-1.0800406504065041</v>
      </c>
      <c r="H76">
        <f>trueraw!M75*$M76 + $N76*W$3</f>
        <v>-0.83341463414634154</v>
      </c>
      <c r="I76">
        <f>trueraw!N75*$M76 + $N76*X$3</f>
        <v>1.9147560975609756</v>
      </c>
      <c r="J76">
        <f>trueraw!O75*$M76 + $N76*Y$3</f>
        <v>0.82898373983739848</v>
      </c>
      <c r="K76">
        <f t="shared" si="7"/>
        <v>1.460569105691057</v>
      </c>
      <c r="L76">
        <f>82 - trueraw!E75</f>
        <v>7</v>
      </c>
      <c r="M76">
        <f t="shared" si="5"/>
        <v>0.91463414634146345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-8.6504065040650405E-2</v>
      </c>
      <c r="C77">
        <f>trueraw!H76*$M77 + $N77*R$3</f>
        <v>-9.13821138211382E-2</v>
      </c>
      <c r="D77">
        <f>trueraw!I76*$M77 + $N77*S$3</f>
        <v>-0.92390243902439018</v>
      </c>
      <c r="E77">
        <f>trueraw!J76*$M77 + $N77*T$3</f>
        <v>-0.71772357723577229</v>
      </c>
      <c r="F77">
        <f>trueraw!K76*$M77 + $N77*U$3</f>
        <v>-0.19105691056910568</v>
      </c>
      <c r="G77">
        <f>trueraw!L76*$M77 + $N77*V$3</f>
        <v>-0.89040650406504063</v>
      </c>
      <c r="H77">
        <f>trueraw!M76*$M77 + $N77*W$3</f>
        <v>0.40682926829268284</v>
      </c>
      <c r="I77">
        <f>trueraw!N76*$M77 + $N77*X$3</f>
        <v>1.7336585365853658</v>
      </c>
      <c r="J77">
        <f>trueraw!O76*$M77 + $N77*Y$3</f>
        <v>0.70764227642276423</v>
      </c>
      <c r="K77">
        <f t="shared" si="7"/>
        <v>-5.2845528455284119E-2</v>
      </c>
      <c r="L77">
        <f>82 - trueraw!E76</f>
        <v>22</v>
      </c>
      <c r="M77">
        <f t="shared" si="5"/>
        <v>0.73170731707317072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2.2916260162601625</v>
      </c>
      <c r="C78">
        <f>trueraw!H77*$M78 + $N78*R$3</f>
        <v>-1.6256910569105691</v>
      </c>
      <c r="D78">
        <f>trueraw!I77*$M78 + $N78*S$3</f>
        <v>-1.6041463414634145</v>
      </c>
      <c r="E78">
        <f>trueraw!J77*$M78 + $N78*T$3</f>
        <v>-8.1788617886178833E-2</v>
      </c>
      <c r="F78">
        <f>trueraw!K77*$M78 + $N78*U$3</f>
        <v>2.0595934959349598</v>
      </c>
      <c r="G78">
        <f>trueraw!L77*$M78 + $N78*V$3</f>
        <v>-0.53715447154471541</v>
      </c>
      <c r="H78">
        <f>trueraw!M77*$M78 + $N78*W$3</f>
        <v>-1.0153658536585366</v>
      </c>
      <c r="I78">
        <f>trueraw!N77*$M78 + $N78*X$3</f>
        <v>1.8782926829268292</v>
      </c>
      <c r="J78">
        <f>trueraw!O77*$M78 + $N78*Y$3</f>
        <v>-4.9837398373983766E-2</v>
      </c>
      <c r="K78">
        <f t="shared" si="7"/>
        <v>1.3155284552845532</v>
      </c>
      <c r="L78">
        <f>82 - trueraw!E77</f>
        <v>8</v>
      </c>
      <c r="M78">
        <f t="shared" si="5"/>
        <v>0.90243902439024393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1.3102439024390244</v>
      </c>
      <c r="C79">
        <f>trueraw!H78*$M79 + $N79*R$3</f>
        <v>-2.2726829268292685</v>
      </c>
      <c r="D79">
        <f>trueraw!I78*$M79 + $N79*S$3</f>
        <v>-1.9024390243902428E-2</v>
      </c>
      <c r="E79">
        <f>trueraw!J78*$M79 + $N79*T$3</f>
        <v>0.71804878048780496</v>
      </c>
      <c r="F79">
        <f>trueraw!K78*$M79 + $N79*U$3</f>
        <v>1.3792682926829269</v>
      </c>
      <c r="G79">
        <f>trueraw!L78*$M79 + $N79*V$3</f>
        <v>-0.64609756097560977</v>
      </c>
      <c r="H79">
        <f>trueraw!M78*$M79 + $N79*W$3</f>
        <v>-0.50170731707317073</v>
      </c>
      <c r="I79">
        <f>trueraw!N78*$M79 + $N79*X$3</f>
        <v>1.0495121951219515</v>
      </c>
      <c r="J79">
        <f>trueraw!O78*$M79 + $N79*Y$3</f>
        <v>-0.20170731707317074</v>
      </c>
      <c r="K79">
        <f t="shared" si="7"/>
        <v>0.81585365853658542</v>
      </c>
      <c r="L79">
        <f>82 - trueraw!E78</f>
        <v>12</v>
      </c>
      <c r="M79">
        <f t="shared" si="5"/>
        <v>0.85365853658536583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1.0351219512195124</v>
      </c>
      <c r="C80">
        <f>trueraw!H79*$M80 + $N80*R$3</f>
        <v>2.3439024390243901</v>
      </c>
      <c r="D80">
        <f>trueraw!I79*$M80 + $N80*S$3</f>
        <v>-1.4673170731707319</v>
      </c>
      <c r="E80">
        <f>trueraw!J79*$M80 + $N80*T$3</f>
        <v>0.84341463414634155</v>
      </c>
      <c r="F80">
        <f>trueraw!K79*$M80 + $N80*U$3</f>
        <v>-0.55414634146341468</v>
      </c>
      <c r="G80">
        <f>trueraw!L79*$M80 + $N80*V$3</f>
        <v>0.52195121951219525</v>
      </c>
      <c r="H80">
        <f>trueraw!M79*$M80 + $N80*W$3</f>
        <v>-0.37804878048780494</v>
      </c>
      <c r="I80">
        <f>trueraw!N79*$M80 + $N80*X$3</f>
        <v>-0.83853658536585363</v>
      </c>
      <c r="J80">
        <f>trueraw!O79*$M80 + $N80*Y$3</f>
        <v>-0.11268292682926831</v>
      </c>
      <c r="K80">
        <f t="shared" si="7"/>
        <v>1.3936585365853658</v>
      </c>
      <c r="L80">
        <f>82 - trueraw!E79</f>
        <v>6</v>
      </c>
      <c r="M80">
        <f t="shared" si="5"/>
        <v>0.92682926829268297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-0.93373983739837396</v>
      </c>
      <c r="C81">
        <f>trueraw!H80*$M81 + $N81*R$3</f>
        <v>0.14943089430894307</v>
      </c>
      <c r="D81">
        <f>trueraw!I80*$M81 + $N81*S$3</f>
        <v>0.86707317073170731</v>
      </c>
      <c r="E81">
        <f>trueraw!J80*$M81 + $N81*T$3</f>
        <v>1.1451626016260161</v>
      </c>
      <c r="F81">
        <f>trueraw!K80*$M81 + $N81*U$3</f>
        <v>-5.5162601626016258E-2</v>
      </c>
      <c r="G81">
        <f>trueraw!L80*$M81 + $N81*V$3</f>
        <v>0.33504065040650405</v>
      </c>
      <c r="H81">
        <f>trueraw!M80*$M81 + $N81*W$3</f>
        <v>0.82146341463414629</v>
      </c>
      <c r="I81">
        <f>trueraw!N80*$M81 + $N81*X$3</f>
        <v>-4.9999999999999996E-2</v>
      </c>
      <c r="J81">
        <f>trueraw!O80*$M81 + $N81*Y$3</f>
        <v>-0.86300813008130073</v>
      </c>
      <c r="K81">
        <f t="shared" si="7"/>
        <v>1.4162601626016262</v>
      </c>
      <c r="L81">
        <f>82 - trueraw!E80</f>
        <v>5</v>
      </c>
      <c r="M81">
        <f t="shared" si="5"/>
        <v>0.93902439024390238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-0.26227642276422763</v>
      </c>
      <c r="C82">
        <f>trueraw!H81*$M82 + $N82*R$3</f>
        <v>-0.25398373983739841</v>
      </c>
      <c r="D82">
        <f>trueraw!I81*$M82 + $N82*S$3</f>
        <v>2.9268292682926855E-2</v>
      </c>
      <c r="E82">
        <f>trueraw!J81*$M82 + $N82*T$3</f>
        <v>-0.15398373983739833</v>
      </c>
      <c r="F82">
        <f>trueraw!K81*$M82 + $N82*U$3</f>
        <v>0.52544715447154478</v>
      </c>
      <c r="G82">
        <f>trueraw!L81*$M82 + $N82*V$3</f>
        <v>-0.2032520325203252</v>
      </c>
      <c r="H82">
        <f>trueraw!M81*$M82 + $N82*W$3</f>
        <v>0.41951219512195126</v>
      </c>
      <c r="I82">
        <f>trueraw!N81*$M82 + $N82*X$3</f>
        <v>1.2826829268292683</v>
      </c>
      <c r="J82">
        <f>trueraw!O81*$M82 + $N82*Y$3</f>
        <v>-0.37471544715447158</v>
      </c>
      <c r="K82">
        <f t="shared" si="7"/>
        <v>1.00869918699187</v>
      </c>
      <c r="L82">
        <f>82 - trueraw!E81</f>
        <v>8</v>
      </c>
      <c r="M82">
        <f t="shared" si="5"/>
        <v>0.90243902439024393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0.6778861788617887</v>
      </c>
      <c r="C83">
        <f>trueraw!H82*$M83 + $N83*R$3</f>
        <v>0.77105691056910575</v>
      </c>
      <c r="D83">
        <f>trueraw!I82*$M83 + $N83*S$3</f>
        <v>-0.14390243902439023</v>
      </c>
      <c r="E83">
        <f>trueraw!J82*$M83 + $N83*T$3</f>
        <v>0.15495934959349597</v>
      </c>
      <c r="F83">
        <f>trueraw!K82*$M83 + $N83*U$3</f>
        <v>0.39528455284552855</v>
      </c>
      <c r="G83">
        <f>trueraw!L82*$M83 + $N83*V$3</f>
        <v>0.18861788617886177</v>
      </c>
      <c r="H83">
        <f>trueraw!M82*$M83 + $N83*W$3</f>
        <v>-0.66292682926829272</v>
      </c>
      <c r="I83">
        <f>trueraw!N82*$M83 + $N83*X$3</f>
        <v>-0.80243902439024395</v>
      </c>
      <c r="J83">
        <f>trueraw!O82*$M83 + $N83*Y$3</f>
        <v>0.1432520325203252</v>
      </c>
      <c r="K83">
        <f t="shared" si="7"/>
        <v>0.72178861788617921</v>
      </c>
      <c r="L83">
        <f>82 - trueraw!E82</f>
        <v>10</v>
      </c>
      <c r="M83">
        <f t="shared" si="5"/>
        <v>0.87804878048780488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0.89195121951219514</v>
      </c>
      <c r="C84">
        <f>trueraw!H83*$M84 + $N84*R$3</f>
        <v>-0.23243902439024391</v>
      </c>
      <c r="D84">
        <f>trueraw!I83*$M84 + $N84*S$3</f>
        <v>-1.6836585365853658</v>
      </c>
      <c r="E84">
        <f>trueraw!J83*$M84 + $N84*T$3</f>
        <v>-1.3392682926829269</v>
      </c>
      <c r="F84">
        <f>trueraw!K83*$M84 + $N84*U$3</f>
        <v>0.25243902439024396</v>
      </c>
      <c r="G84">
        <f>trueraw!L83*$M84 + $N84*V$3</f>
        <v>-1.0814634146341464</v>
      </c>
      <c r="H84">
        <f>trueraw!M83*$M84 + $N84*W$3</f>
        <v>0.18975609756097561</v>
      </c>
      <c r="I84">
        <f>trueraw!N83*$M84 + $N84*X$3</f>
        <v>2.748292682926829</v>
      </c>
      <c r="J84">
        <f>trueraw!O83*$M84 + $N84*Y$3</f>
        <v>0.79707317073170736</v>
      </c>
      <c r="K84">
        <f t="shared" si="7"/>
        <v>0.54268292682926833</v>
      </c>
      <c r="L84">
        <f>82 - trueraw!E83</f>
        <v>12</v>
      </c>
      <c r="M84">
        <f t="shared" si="5"/>
        <v>0.85365853658536583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8.975609756097562E-2</v>
      </c>
      <c r="C85">
        <f>trueraw!H84*$M85 + $N85*R$3</f>
        <v>0.22609756097560976</v>
      </c>
      <c r="D85">
        <f>trueraw!I84*$M85 + $N85*S$3</f>
        <v>-0.78378048780487808</v>
      </c>
      <c r="E85">
        <f>trueraw!J84*$M85 + $N85*T$3</f>
        <v>-0.9384146341463413</v>
      </c>
      <c r="F85">
        <f>trueraw!K84*$M85 + $N85*U$3</f>
        <v>-1.2098780487804877</v>
      </c>
      <c r="G85">
        <f>trueraw!L84*$M85 + $N85*V$3</f>
        <v>-0.61573170731707316</v>
      </c>
      <c r="H85">
        <f>trueraw!M84*$M85 + $N85*W$3</f>
        <v>-1.1403658536585368</v>
      </c>
      <c r="I85">
        <f>trueraw!N84*$M85 + $N85*X$3</f>
        <v>-0.78756097560975613</v>
      </c>
      <c r="J85">
        <f>trueraw!O84*$M85 + $N85*Y$3</f>
        <v>0.90219512195121954</v>
      </c>
      <c r="K85">
        <f t="shared" si="7"/>
        <v>-4.2576829268292684</v>
      </c>
      <c r="L85">
        <f>82 - trueraw!E84</f>
        <v>63</v>
      </c>
      <c r="M85">
        <f t="shared" si="5"/>
        <v>0.23170731707317074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0.11715447154471545</v>
      </c>
      <c r="C86">
        <f>trueraw!H85*$M86 + $N86*R$3</f>
        <v>1.3616666666666666</v>
      </c>
      <c r="D86">
        <f>trueraw!I85*$M86 + $N86*S$3</f>
        <v>0.66756097560975614</v>
      </c>
      <c r="E86">
        <f>trueraw!J85*$M86 + $N86*T$3</f>
        <v>0.53959349593495942</v>
      </c>
      <c r="F86">
        <f>trueraw!K85*$M86 + $N86*U$3</f>
        <v>-0.83922764227642288</v>
      </c>
      <c r="G86">
        <f>trueraw!L85*$M86 + $N86*V$3</f>
        <v>-0.51296747967479672</v>
      </c>
      <c r="H86">
        <f>trueraw!M85*$M86 + $N86*W$3</f>
        <v>0.24585365853658536</v>
      </c>
      <c r="I86">
        <f>trueraw!N85*$M86 + $N86*X$3</f>
        <v>-0.59134146341463412</v>
      </c>
      <c r="J86">
        <f>trueraw!O85*$M86 + $N86*Y$3</f>
        <v>-1.2479674796747955E-2</v>
      </c>
      <c r="K86">
        <f t="shared" si="7"/>
        <v>0.97581300813008132</v>
      </c>
      <c r="L86">
        <f>82 - trueraw!E85</f>
        <v>7</v>
      </c>
      <c r="M86">
        <f t="shared" si="5"/>
        <v>0.91463414634146345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-0.15804878048780488</v>
      </c>
      <c r="C87">
        <f>trueraw!H86*$M87 + $N87*R$3</f>
        <v>0.84317073170731704</v>
      </c>
      <c r="D87">
        <f>trueraw!I86*$M87 + $N87*S$3</f>
        <v>0.35658536585365858</v>
      </c>
      <c r="E87">
        <f>trueraw!J86*$M87 + $N87*T$3</f>
        <v>0.69243902439024396</v>
      </c>
      <c r="F87">
        <f>trueraw!K86*$M87 + $N87*U$3</f>
        <v>-1.0536585365853659</v>
      </c>
      <c r="G87">
        <f>trueraw!L86*$M87 + $N87*V$3</f>
        <v>1.5563414634146342</v>
      </c>
      <c r="H87">
        <f>trueraw!M86*$M87 + $N87*W$3</f>
        <v>0.66780487804878053</v>
      </c>
      <c r="I87">
        <f>trueraw!N86*$M87 + $N87*X$3</f>
        <v>-0.97365853658536583</v>
      </c>
      <c r="J87">
        <f>trueraw!O86*$M87 + $N87*Y$3</f>
        <v>-1.4565853658536585</v>
      </c>
      <c r="K87">
        <f t="shared" si="7"/>
        <v>0.47439024390243967</v>
      </c>
      <c r="L87">
        <f>82 - trueraw!E86</f>
        <v>12</v>
      </c>
      <c r="M87">
        <f t="shared" si="5"/>
        <v>0.85365853658536583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-0.17512195121951218</v>
      </c>
      <c r="C88">
        <f>trueraw!H87*$M88 + $N88*R$3</f>
        <v>0.31390243902439025</v>
      </c>
      <c r="D88">
        <f>trueraw!I87*$M88 + $N88*S$3</f>
        <v>0.88585365853658549</v>
      </c>
      <c r="E88">
        <f>trueraw!J87*$M88 + $N88*T$3</f>
        <v>0.22292682926829271</v>
      </c>
      <c r="F88">
        <f>trueraw!K87*$M88 + $N88*U$3</f>
        <v>-0.87439024390243902</v>
      </c>
      <c r="G88">
        <f>trueraw!L87*$M88 + $N88*V$3</f>
        <v>2.6829268292683228E-3</v>
      </c>
      <c r="H88">
        <f>trueraw!M87*$M88 + $N88*W$3</f>
        <v>0.29219512195121955</v>
      </c>
      <c r="I88">
        <f>trueraw!N87*$M88 + $N88*X$3</f>
        <v>-0.21390243902439021</v>
      </c>
      <c r="J88">
        <f>trueraw!O87*$M88 + $N88*Y$3</f>
        <v>2.8780487804878047E-2</v>
      </c>
      <c r="K88">
        <f t="shared" si="7"/>
        <v>0.482926829268293</v>
      </c>
      <c r="L88">
        <f>82 - trueraw!E87</f>
        <v>12</v>
      </c>
      <c r="M88">
        <f t="shared" si="5"/>
        <v>0.85365853658536583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0.34780487804878052</v>
      </c>
      <c r="C89">
        <f>trueraw!H88*$M89 + $N89*R$3</f>
        <v>1.0045121951219511</v>
      </c>
      <c r="D89">
        <f>trueraw!I88*$M89 + $N89*S$3</f>
        <v>-0.1651219512195122</v>
      </c>
      <c r="E89">
        <f>trueraw!J88*$M89 + $N89*T$3</f>
        <v>1.3515853658536585</v>
      </c>
      <c r="F89">
        <f>trueraw!K88*$M89 + $N89*U$3</f>
        <v>-0.77317073170731709</v>
      </c>
      <c r="G89">
        <f>trueraw!L88*$M89 + $N89*V$3</f>
        <v>0.61426829268292693</v>
      </c>
      <c r="H89">
        <f>trueraw!M88*$M89 + $N89*W$3</f>
        <v>0.39195121951219519</v>
      </c>
      <c r="I89">
        <f>trueraw!N88*$M89 + $N89*X$3</f>
        <v>-0.78439024390243905</v>
      </c>
      <c r="J89">
        <f>trueraw!O88*$M89 + $N89*Y$3</f>
        <v>-1.2341463414634148</v>
      </c>
      <c r="K89">
        <f t="shared" si="7"/>
        <v>0.7532926829268296</v>
      </c>
      <c r="L89">
        <f>82 - trueraw!E88</f>
        <v>9</v>
      </c>
      <c r="M89">
        <f t="shared" si="5"/>
        <v>0.8902439024390244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-0.84097560975609753</v>
      </c>
      <c r="C90">
        <f>trueraw!H89*$M90 + $N90*R$3</f>
        <v>0.16878048780487806</v>
      </c>
      <c r="D90">
        <f>trueraw!I89*$M90 + $N90*S$3</f>
        <v>0.10048780487804881</v>
      </c>
      <c r="E90">
        <f>trueraw!J89*$M90 + $N90*T$3</f>
        <v>-0.17829268292682923</v>
      </c>
      <c r="F90">
        <f>trueraw!K89*$M90 + $N90*U$3</f>
        <v>-0.72926829268292681</v>
      </c>
      <c r="G90">
        <f>trueraw!L89*$M90 + $N90*V$3</f>
        <v>1.2490243902439024</v>
      </c>
      <c r="H90">
        <f>trueraw!M89*$M90 + $N90*W$3</f>
        <v>1.1458536585365855</v>
      </c>
      <c r="I90">
        <f>trueraw!N89*$M90 + $N90*X$3</f>
        <v>-0.23951219512195121</v>
      </c>
      <c r="J90">
        <f>trueraw!O89*$M90 + $N90*Y$3</f>
        <v>-0.23585365853658535</v>
      </c>
      <c r="K90">
        <f t="shared" si="7"/>
        <v>0.44024390243902478</v>
      </c>
      <c r="L90">
        <f>82 - trueraw!E89</f>
        <v>12</v>
      </c>
      <c r="M90">
        <f t="shared" si="5"/>
        <v>0.85365853658536583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-1.1058536585365855</v>
      </c>
      <c r="C91">
        <f>trueraw!H90*$M91 + $N91*R$3</f>
        <v>0.11951219512195123</v>
      </c>
      <c r="D91">
        <f>trueraw!I90*$M91 + $N91*S$3</f>
        <v>2.1565853658536587</v>
      </c>
      <c r="E91">
        <f>trueraw!J90*$M91 + $N91*T$3</f>
        <v>0.32439024390243909</v>
      </c>
      <c r="F91">
        <f>trueraw!K90*$M91 + $N91*U$3</f>
        <v>-0.22048780487804875</v>
      </c>
      <c r="G91">
        <f>trueraw!L90*$M91 + $N91*V$3</f>
        <v>0.31804878048780488</v>
      </c>
      <c r="H91">
        <f>trueraw!M90*$M91 + $N91*W$3</f>
        <v>-0.11853658536585365</v>
      </c>
      <c r="I91">
        <f>trueraw!N90*$M91 + $N91*X$3</f>
        <v>-0.37512195121951225</v>
      </c>
      <c r="J91">
        <f>trueraw!O90*$M91 + $N91*Y$3</f>
        <v>-0.14975609756097563</v>
      </c>
      <c r="K91">
        <f t="shared" si="7"/>
        <v>0.94878048780487834</v>
      </c>
      <c r="L91">
        <f>82 - trueraw!E90</f>
        <v>6</v>
      </c>
      <c r="M91">
        <f t="shared" si="5"/>
        <v>0.92682926829268297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-0.92048780487804882</v>
      </c>
      <c r="C92">
        <f>trueraw!H91*$M92 + $N92*R$3</f>
        <v>0.78682926829268296</v>
      </c>
      <c r="D92">
        <f>trueraw!I91*$M92 + $N92*S$3</f>
        <v>1.3965853658536587</v>
      </c>
      <c r="E92">
        <f>trueraw!J91*$M92 + $N92*T$3</f>
        <v>0.26878048780487812</v>
      </c>
      <c r="F92">
        <f>trueraw!K91*$M92 + $N92*U$3</f>
        <v>0.1965853658536586</v>
      </c>
      <c r="G92">
        <f>trueraw!L91*$M92 + $N92*V$3</f>
        <v>-0.55317073170731712</v>
      </c>
      <c r="H92">
        <f>trueraw!M91*$M92 + $N92*W$3</f>
        <v>-0.11853658536585365</v>
      </c>
      <c r="I92">
        <f>trueraw!N91*$M92 + $N92*X$3</f>
        <v>-0.67170731707317077</v>
      </c>
      <c r="J92">
        <f>trueraw!O91*$M92 + $N92*Y$3</f>
        <v>0.5639024390243903</v>
      </c>
      <c r="K92">
        <f t="shared" si="7"/>
        <v>0.94878048780487811</v>
      </c>
      <c r="L92">
        <f>82 - trueraw!E91</f>
        <v>6</v>
      </c>
      <c r="M92">
        <f t="shared" si="5"/>
        <v>0.92682926829268297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-0.5858130081300813</v>
      </c>
      <c r="C93">
        <f>trueraw!H92*$M93 + $N93*R$3</f>
        <v>-0.1056910569105691</v>
      </c>
      <c r="D93">
        <f>trueraw!I92*$M93 + $N93*S$3</f>
        <v>0.57768292682926825</v>
      </c>
      <c r="E93">
        <f>trueraw!J92*$M93 + $N93*T$3</f>
        <v>0.13345528455284555</v>
      </c>
      <c r="F93">
        <f>trueraw!K92*$M93 + $N93*U$3</f>
        <v>-0.41711382113821138</v>
      </c>
      <c r="G93">
        <f>trueraw!L92*$M93 + $N93*V$3</f>
        <v>-6.910569105690878E-4</v>
      </c>
      <c r="H93">
        <f>trueraw!M92*$M93 + $N93*W$3</f>
        <v>0.9948780487804878</v>
      </c>
      <c r="I93">
        <f>trueraw!N92*$M93 + $N93*X$3</f>
        <v>0.16707317073170735</v>
      </c>
      <c r="J93">
        <f>trueraw!O92*$M93 + $N93*Y$3</f>
        <v>-0.36093495934959352</v>
      </c>
      <c r="K93">
        <f t="shared" si="7"/>
        <v>0.40284552845528454</v>
      </c>
      <c r="L93">
        <f>82 - trueraw!E92</f>
        <v>11</v>
      </c>
      <c r="M93">
        <f t="shared" si="5"/>
        <v>0.86585365853658536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1.0409349593495933</v>
      </c>
      <c r="C94">
        <f>trueraw!H93*$M94 + $N94*R$3</f>
        <v>-0.18406504065040652</v>
      </c>
      <c r="D94">
        <f>trueraw!I93*$M94 + $N94*S$3</f>
        <v>-0.52146341463414636</v>
      </c>
      <c r="E94">
        <f>trueraw!J93*$M94 + $N94*T$3</f>
        <v>-0.22869918699186992</v>
      </c>
      <c r="F94">
        <f>trueraw!K93*$M94 + $N94*U$3</f>
        <v>1.0266260162601626</v>
      </c>
      <c r="G94">
        <f>trueraw!L93*$M94 + $N94*V$3</f>
        <v>-0.82394308943089445</v>
      </c>
      <c r="H94">
        <f>trueraw!M93*$M94 + $N94*W$3</f>
        <v>-8.3414634146341482E-2</v>
      </c>
      <c r="I94">
        <f>trueraw!N93*$M94 + $N94*X$3</f>
        <v>-0.28036585365853661</v>
      </c>
      <c r="J94">
        <f>trueraw!O93*$M94 + $N94*Y$3</f>
        <v>0.82898373983739848</v>
      </c>
      <c r="K94">
        <f t="shared" si="7"/>
        <v>0.77459349593495896</v>
      </c>
      <c r="L94">
        <f>82 - trueraw!E93</f>
        <v>7</v>
      </c>
      <c r="M94">
        <f t="shared" si="5"/>
        <v>0.91463414634146345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1.3131707317073171</v>
      </c>
      <c r="C95">
        <f>trueraw!H94*$M95 + $N95*R$3</f>
        <v>-0.1678048780487805</v>
      </c>
      <c r="D95">
        <f>trueraw!I94*$M95 + $N95*S$3</f>
        <v>-1.5507317073170734</v>
      </c>
      <c r="E95">
        <f>trueraw!J94*$M95 + $N95*T$3</f>
        <v>-0.88975609756097562</v>
      </c>
      <c r="F95">
        <f>trueraw!K94*$M95 + $N95*U$3</f>
        <v>-0.6839024390243903</v>
      </c>
      <c r="G95">
        <f>trueraw!L94*$M95 + $N95*V$3</f>
        <v>1.5692682926829269</v>
      </c>
      <c r="H95">
        <f>trueraw!M94*$M95 + $N95*W$3</f>
        <v>2.1151219512195123</v>
      </c>
      <c r="I95">
        <f>trueraw!N94*$M95 + $N95*X$3</f>
        <v>-0.63463414634146342</v>
      </c>
      <c r="J95">
        <f>trueraw!O94*$M95 + $N95*Y$3</f>
        <v>-0.2239024390243903</v>
      </c>
      <c r="K95">
        <f t="shared" si="7"/>
        <v>0.84682926829268246</v>
      </c>
      <c r="L95">
        <f>82 - trueraw!E94</f>
        <v>6</v>
      </c>
      <c r="M95">
        <f t="shared" si="5"/>
        <v>0.92682926829268297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0.53268292682926832</v>
      </c>
      <c r="D96">
        <f>trueraw!I95*$M96 + $N96*S$3</f>
        <v>-0.1028048780487805</v>
      </c>
      <c r="E96">
        <f>trueraw!J95*$M96 + $N96*T$3</f>
        <v>-0.33097560975609752</v>
      </c>
      <c r="F96">
        <f>trueraw!K95*$M96 + $N96*U$3</f>
        <v>0.42865853658536596</v>
      </c>
      <c r="G96">
        <f>trueraw!L95*$M96 + $N96*V$3</f>
        <v>-0.12463414634146341</v>
      </c>
      <c r="H96">
        <f>trueraw!M95*$M96 + $N96*W$3</f>
        <v>0.19609756097560976</v>
      </c>
      <c r="I96">
        <f>trueraw!N95*$M96 + $N96*X$3</f>
        <v>-4.5487804878048772E-2</v>
      </c>
      <c r="J96">
        <f>trueraw!O95*$M96 + $N96*Y$3</f>
        <v>-5.6097560975609806E-3</v>
      </c>
      <c r="K96">
        <f t="shared" si="7"/>
        <v>0.55743902439024418</v>
      </c>
      <c r="L96">
        <f>82 - trueraw!E95</f>
        <v>9</v>
      </c>
      <c r="M96">
        <f t="shared" si="5"/>
        <v>0.8902439024390244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0.89837398373983735</v>
      </c>
      <c r="C97">
        <f>trueraw!H96*$M97 + $N97*R$3</f>
        <v>-1.9674796747967477E-2</v>
      </c>
      <c r="D97">
        <f>trueraw!I96*$M97 + $N97*S$3</f>
        <v>1.4548780487804878</v>
      </c>
      <c r="E97">
        <f>trueraw!J96*$M97 + $N97*T$3</f>
        <v>9.3739837398374007E-2</v>
      </c>
      <c r="F97">
        <f>trueraw!K96*$M97 + $N97*U$3</f>
        <v>-0.57081300813008129</v>
      </c>
      <c r="G97">
        <f>trueraw!L96*$M97 + $N97*V$3</f>
        <v>-0.46601626016260161</v>
      </c>
      <c r="H97">
        <f>trueraw!M96*$M97 + $N97*W$3</f>
        <v>-0.5356097560975609</v>
      </c>
      <c r="I97">
        <f>trueraw!N96*$M97 + $N97*X$3</f>
        <v>-0.78195121951219515</v>
      </c>
      <c r="J97">
        <f>trueraw!O96*$M97 + $N97*Y$3</f>
        <v>0.8027642276422764</v>
      </c>
      <c r="K97">
        <f t="shared" si="7"/>
        <v>0.87569105691056903</v>
      </c>
      <c r="L97">
        <f>82 - trueraw!E96</f>
        <v>4</v>
      </c>
      <c r="M97">
        <f t="shared" si="5"/>
        <v>0.95121951219512191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0.1074390243902439</v>
      </c>
      <c r="C98">
        <f>trueraw!H97*$M98 + $N98*R$3</f>
        <v>-0.2329268292682927</v>
      </c>
      <c r="D98">
        <f>trueraw!I97*$M98 + $N98*S$3</f>
        <v>-0.34317073170731704</v>
      </c>
      <c r="E98">
        <f>trueraw!J97*$M98 + $N98*T$3</f>
        <v>0.96878048780487824</v>
      </c>
      <c r="F98">
        <f>trueraw!K97*$M98 + $N98*U$3</f>
        <v>-0.29243902439024388</v>
      </c>
      <c r="G98">
        <f>trueraw!L97*$M98 + $N98*V$3</f>
        <v>2.3502439024390243</v>
      </c>
      <c r="H98">
        <f>trueraw!M97*$M98 + $N98*W$3</f>
        <v>0.16939024390243906</v>
      </c>
      <c r="I98">
        <f>trueraw!N97*$M98 + $N98*X$3</f>
        <v>-0.53512195121951223</v>
      </c>
      <c r="J98">
        <f>trueraw!O97*$M98 + $N98*Y$3</f>
        <v>-1.7682926829268295</v>
      </c>
      <c r="K98">
        <f t="shared" si="7"/>
        <v>0.42390243902439018</v>
      </c>
      <c r="L98">
        <f>82 - trueraw!E97</f>
        <v>9</v>
      </c>
      <c r="M98">
        <f t="shared" si="5"/>
        <v>0.8902439024390244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0.70016260162601618</v>
      </c>
      <c r="C99">
        <f>trueraw!H98*$M99 + $N99*R$3</f>
        <v>0.68467479674796738</v>
      </c>
      <c r="D99">
        <f>trueraw!I98*$M99 + $N99*S$3</f>
        <v>3.1341463414634146E-2</v>
      </c>
      <c r="E99">
        <f>trueraw!J98*$M99 + $N99*T$3</f>
        <v>-0.22581300813008126</v>
      </c>
      <c r="F99">
        <f>trueraw!K98*$M99 + $N99*U$3</f>
        <v>0.29227642276422766</v>
      </c>
      <c r="G99">
        <f>trueraw!L98*$M99 + $N99*V$3</f>
        <v>-0.35983739837398371</v>
      </c>
      <c r="H99">
        <f>trueraw!M98*$M99 + $N99*W$3</f>
        <v>-0.85939024390243901</v>
      </c>
      <c r="I99">
        <f>trueraw!N98*$M99 + $N99*X$3</f>
        <v>0.4476829268292683</v>
      </c>
      <c r="J99">
        <f>trueraw!O98*$M99 + $N99*Y$3</f>
        <v>6.662601626016261E-2</v>
      </c>
      <c r="K99">
        <f t="shared" si="7"/>
        <v>0.77772357723577223</v>
      </c>
      <c r="L99">
        <f>82 - trueraw!E98</f>
        <v>5</v>
      </c>
      <c r="M99">
        <f t="shared" si="5"/>
        <v>0.93902439024390238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0.30292682926829273</v>
      </c>
      <c r="C100">
        <f>trueraw!H99*$M100 + $N100*R$3</f>
        <v>1.1504878048780489</v>
      </c>
      <c r="D100">
        <f>trueraw!I99*$M100 + $N100*S$3</f>
        <v>-0.4031707317073171</v>
      </c>
      <c r="E100">
        <f>trueraw!J99*$M100 + $N100*T$3</f>
        <v>2.6585365853658588E-2</v>
      </c>
      <c r="F100">
        <f>trueraw!K99*$M100 + $N100*U$3</f>
        <v>-0.23414634146341459</v>
      </c>
      <c r="G100">
        <f>trueraw!L99*$M100 + $N100*V$3</f>
        <v>-0.52658536585365856</v>
      </c>
      <c r="H100">
        <f>trueraw!M99*$M100 + $N100*W$3</f>
        <v>-0.42487804878048779</v>
      </c>
      <c r="I100">
        <f>trueraw!N99*$M100 + $N100*X$3</f>
        <v>-0.19682926829268291</v>
      </c>
      <c r="J100">
        <f>trueraw!O99*$M100 + $N100*Y$3</f>
        <v>0.43853658536585366</v>
      </c>
      <c r="K100">
        <f t="shared" si="7"/>
        <v>0.13292682926829275</v>
      </c>
      <c r="L100">
        <f>82 - trueraw!E99</f>
        <v>12</v>
      </c>
      <c r="M100">
        <f t="shared" si="5"/>
        <v>0.85365853658536583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0.29723577235772364</v>
      </c>
      <c r="C101">
        <f>trueraw!H100*$M101 + $N101*R$3</f>
        <v>-0.37130081300813006</v>
      </c>
      <c r="D101">
        <f>trueraw!I100*$M101 + $N101*S$3</f>
        <v>-0.33170731707317069</v>
      </c>
      <c r="E101">
        <f>trueraw!J100*$M101 + $N101*T$3</f>
        <v>0.32430894308943092</v>
      </c>
      <c r="F101">
        <f>trueraw!K100*$M101 + $N101*U$3</f>
        <v>0.48032520325203265</v>
      </c>
      <c r="G101">
        <f>trueraw!L100*$M101 + $N101*V$3</f>
        <v>-0.34764227642276424</v>
      </c>
      <c r="H101">
        <f>trueraw!M100*$M101 + $N101*W$3</f>
        <v>0.19390243902439028</v>
      </c>
      <c r="I101">
        <f>trueraw!N100*$M101 + $N101*X$3</f>
        <v>-0.30560975609756097</v>
      </c>
      <c r="J101">
        <f>trueraw!O100*$M101 + $N101*Y$3</f>
        <v>0.49162601626016256</v>
      </c>
      <c r="K101">
        <f t="shared" si="7"/>
        <v>0.43113821138211406</v>
      </c>
      <c r="L101">
        <f>82 - trueraw!E100</f>
        <v>8</v>
      </c>
      <c r="M101">
        <f t="shared" si="5"/>
        <v>0.90243902439024393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-0.48650406504065047</v>
      </c>
      <c r="C102">
        <f>trueraw!H101*$M102 + $N102*R$3</f>
        <v>0.34642276422764229</v>
      </c>
      <c r="D102">
        <f>trueraw!I101*$M102 + $N102*S$3</f>
        <v>0.8139024390243903</v>
      </c>
      <c r="E102">
        <f>trueraw!J101*$M102 + $N102*T$3</f>
        <v>0.16459349593495937</v>
      </c>
      <c r="F102">
        <f>trueraw!K101*$M102 + $N102*U$3</f>
        <v>-0.39105691056910574</v>
      </c>
      <c r="G102">
        <f>trueraw!L101*$M102 + $N102*V$3</f>
        <v>1.1059349593495937</v>
      </c>
      <c r="H102">
        <f>trueraw!M101*$M102 + $N102*W$3</f>
        <v>-0.19317073170731708</v>
      </c>
      <c r="I102">
        <f>trueraw!N101*$M102 + $N102*X$3</f>
        <v>-0.90231707317073173</v>
      </c>
      <c r="J102">
        <f>trueraw!O101*$M102 + $N102*Y$3</f>
        <v>6.9837398373983756E-2</v>
      </c>
      <c r="K102">
        <f t="shared" si="7"/>
        <v>0.5276422764227644</v>
      </c>
      <c r="L102">
        <f>82 - trueraw!E101</f>
        <v>7</v>
      </c>
      <c r="M102">
        <f t="shared" si="5"/>
        <v>0.91463414634146345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-0.41642276422764229</v>
      </c>
      <c r="C103">
        <f>trueraw!H102*$M103 + $N103*R$3</f>
        <v>-6.0325203252032521E-2</v>
      </c>
      <c r="D103">
        <f>trueraw!I102*$M103 + $N103*S$3</f>
        <v>-0.42536585365853663</v>
      </c>
      <c r="E103">
        <f>trueraw!J102*$M103 + $N103*T$3</f>
        <v>-0.61934959349593499</v>
      </c>
      <c r="F103">
        <f>trueraw!K102*$M103 + $N103*U$3</f>
        <v>-0.15869918699186991</v>
      </c>
      <c r="G103">
        <f>trueraw!L102*$M103 + $N103*V$3</f>
        <v>-0.13300813008130083</v>
      </c>
      <c r="H103">
        <f>trueraw!M102*$M103 + $N103*W$3</f>
        <v>0.9258536585365853</v>
      </c>
      <c r="I103">
        <f>trueraw!N102*$M103 + $N103*X$3</f>
        <v>5.073170731707316E-2</v>
      </c>
      <c r="J103">
        <f>trueraw!O102*$M103 + $N103*Y$3</f>
        <v>0.73528455284552852</v>
      </c>
      <c r="K103">
        <f t="shared" si="7"/>
        <v>-0.1013008130081301</v>
      </c>
      <c r="L103">
        <f>82 - trueraw!E102</f>
        <v>14</v>
      </c>
      <c r="M103">
        <f t="shared" si="5"/>
        <v>0.82926829268292679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6.9105691056909474E-4</v>
      </c>
      <c r="C104">
        <f>trueraw!H103*$M104 + $N104*R$3</f>
        <v>0.12569105691056912</v>
      </c>
      <c r="D104">
        <f>trueraw!I103*$M104 + $N104*S$3</f>
        <v>0.13158536585365865</v>
      </c>
      <c r="E104">
        <f>trueraw!J103*$M104 + $N104*T$3</f>
        <v>-0.25552845528455265</v>
      </c>
      <c r="F104">
        <f>trueraw!K103*$M104 + $N104*U$3</f>
        <v>-1.0611788617886178</v>
      </c>
      <c r="G104">
        <f>trueraw!L103*$M104 + $N104*V$3</f>
        <v>-0.70260162601626019</v>
      </c>
      <c r="H104">
        <f>trueraw!M103*$M104 + $N104*W$3</f>
        <v>-0.79134146341463418</v>
      </c>
      <c r="I104">
        <f>trueraw!N103*$M104 + $N104*X$3</f>
        <v>-0.46878048780487802</v>
      </c>
      <c r="J104">
        <f>trueraw!O103*$M104 + $N104*Y$3</f>
        <v>0.83691056910569106</v>
      </c>
      <c r="K104">
        <f t="shared" si="7"/>
        <v>-2.1845528455284549</v>
      </c>
      <c r="L104">
        <f>82 - trueraw!E103</f>
        <v>37</v>
      </c>
      <c r="M104">
        <f t="shared" si="5"/>
        <v>0.54878048780487809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2.3109349593495931</v>
      </c>
      <c r="C105">
        <f>trueraw!H104*$M105 + $N105*R$3</f>
        <v>-1.2727235772357723</v>
      </c>
      <c r="D105">
        <f>trueraw!I104*$M105 + $N105*S$3</f>
        <v>-1.6764634146341462</v>
      </c>
      <c r="E105">
        <f>trueraw!J104*$M105 + $N105*T$3</f>
        <v>-0.70052845528455276</v>
      </c>
      <c r="F105">
        <f>trueraw!K104*$M105 + $N105*U$3</f>
        <v>6.943089430894317E-2</v>
      </c>
      <c r="G105">
        <f>trueraw!L104*$M105 + $N105*V$3</f>
        <v>-1.079918699186992</v>
      </c>
      <c r="H105">
        <f>trueraw!M104*$M105 + $N105*W$3</f>
        <v>-0.72804878048780486</v>
      </c>
      <c r="I105">
        <f>trueraw!N104*$M105 + $N105*X$3</f>
        <v>2.2345121951219511</v>
      </c>
      <c r="J105">
        <f>trueraw!O104*$M105 + $N105*Y$3</f>
        <v>0.66886178861788625</v>
      </c>
      <c r="K105">
        <f t="shared" si="7"/>
        <v>-0.17394308943089465</v>
      </c>
      <c r="L105">
        <f>82 - trueraw!E104</f>
        <v>13</v>
      </c>
      <c r="M105">
        <f t="shared" si="5"/>
        <v>0.84146341463414631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-0.17203252032520328</v>
      </c>
      <c r="C106">
        <f>trueraw!H105*$M106 + $N106*R$3</f>
        <v>-0.29910569105691059</v>
      </c>
      <c r="D106">
        <f>trueraw!I105*$M106 + $N106*S$3</f>
        <v>-0.80097560975609761</v>
      </c>
      <c r="E106">
        <f>trueraw!J105*$M106 + $N106*T$3</f>
        <v>-1.1556910569105692</v>
      </c>
      <c r="F106">
        <f>trueraw!K105*$M106 + $N106*U$3</f>
        <v>-1.1530894308943089</v>
      </c>
      <c r="G106">
        <f>trueraw!L105*$M106 + $N106*V$3</f>
        <v>-0.85300813008130083</v>
      </c>
      <c r="H106">
        <f>trueraw!M105*$M106 + $N106*W$3</f>
        <v>1.9356097560975611</v>
      </c>
      <c r="I106">
        <f>trueraw!N105*$M106 + $N106*X$3</f>
        <v>1.4</v>
      </c>
      <c r="J106">
        <f>trueraw!O105*$M106 + $N106*Y$3</f>
        <v>1.177479674796748</v>
      </c>
      <c r="K106">
        <f t="shared" si="7"/>
        <v>7.9186991869918844E-2</v>
      </c>
      <c r="L106">
        <f>82 - trueraw!E105</f>
        <v>8</v>
      </c>
      <c r="M106">
        <f t="shared" si="5"/>
        <v>0.90243902439024393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-0.59617886178861801</v>
      </c>
      <c r="C107">
        <f>trueraw!H106*$M107 + $N107*R$3</f>
        <v>0.11601626016260164</v>
      </c>
      <c r="D107">
        <f>trueraw!I106*$M107 + $N107*S$3</f>
        <v>0.63390243902439025</v>
      </c>
      <c r="E107">
        <f>trueraw!J106*$M107 + $N107*T$3</f>
        <v>-0.65934959349593492</v>
      </c>
      <c r="F107">
        <f>trueraw!K106*$M107 + $N107*U$3</f>
        <v>-0.53040650406504064</v>
      </c>
      <c r="G107">
        <f>trueraw!L106*$M107 + $N107*V$3</f>
        <v>-0.58227642276422764</v>
      </c>
      <c r="H107">
        <f>trueraw!M106*$M107 + $N107*W$3</f>
        <v>0.75341463414634147</v>
      </c>
      <c r="I107">
        <f>trueraw!N106*$M107 + $N107*X$3</f>
        <v>0.2087804878048781</v>
      </c>
      <c r="J107">
        <f>trueraw!O106*$M107 + $N107*Y$3</f>
        <v>0.71723577235772362</v>
      </c>
      <c r="K107">
        <f t="shared" si="7"/>
        <v>6.1138211382113838E-2</v>
      </c>
      <c r="L107">
        <f>82 - trueraw!E106</f>
        <v>8</v>
      </c>
      <c r="M107">
        <f t="shared" si="5"/>
        <v>0.90243902439024393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0.57699186991869922</v>
      </c>
      <c r="C108">
        <f>trueraw!H107*$M108 + $N108*R$3</f>
        <v>-0.6600813008130082</v>
      </c>
      <c r="D108">
        <f>trueraw!I107*$M108 + $N108*S$3</f>
        <v>-1.4597560975609758</v>
      </c>
      <c r="E108">
        <f>trueraw!J107*$M108 + $N108*T$3</f>
        <v>-0.62325203252032524</v>
      </c>
      <c r="F108">
        <f>trueraw!K107*$M108 + $N108*U$3</f>
        <v>0.89544715447154477</v>
      </c>
      <c r="G108">
        <f>trueraw!L107*$M108 + $N108*V$3</f>
        <v>-0.59130081300813009</v>
      </c>
      <c r="H108">
        <f>trueraw!M107*$M108 + $N108*W$3</f>
        <v>-0.15804878048780488</v>
      </c>
      <c r="I108">
        <f>trueraw!N107*$M108 + $N108*X$3</f>
        <v>1.2375609756097561</v>
      </c>
      <c r="J108">
        <f>trueraw!O107*$M108 + $N108*Y$3</f>
        <v>0.79845528455284553</v>
      </c>
      <c r="K108">
        <f t="shared" si="7"/>
        <v>1.6016260162601603E-2</v>
      </c>
      <c r="L108">
        <f>82 - trueraw!E107</f>
        <v>8</v>
      </c>
      <c r="M108">
        <f t="shared" si="5"/>
        <v>0.90243902439024393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0.44162601626016262</v>
      </c>
      <c r="C109">
        <f>trueraw!H108*$M109 + $N109*R$3</f>
        <v>0.3326016260162602</v>
      </c>
      <c r="D109">
        <f>trueraw!I108*$M109 + $N109*S$3</f>
        <v>0.84146341463414642</v>
      </c>
      <c r="E109">
        <f>trueraw!J108*$M109 + $N109*T$3</f>
        <v>-0.3434959349593496</v>
      </c>
      <c r="F109">
        <f>trueraw!K108*$M109 + $N109*U$3</f>
        <v>-0.64772357723577234</v>
      </c>
      <c r="G109">
        <f>trueraw!L108*$M109 + $N109*V$3</f>
        <v>0.84357723577235777</v>
      </c>
      <c r="H109">
        <f>trueraw!M108*$M109 + $N109*W$3</f>
        <v>-0.63634146341463416</v>
      </c>
      <c r="I109">
        <f>trueraw!N108*$M109 + $N109*X$3</f>
        <v>-0.80195121951219517</v>
      </c>
      <c r="J109">
        <f>trueraw!O108*$M109 + $N109*Y$3</f>
        <v>4.308943089430875E-3</v>
      </c>
      <c r="K109">
        <f t="shared" si="7"/>
        <v>3.4065040650406622E-2</v>
      </c>
      <c r="L109">
        <f>82 - trueraw!E108</f>
        <v>8</v>
      </c>
      <c r="M109">
        <f t="shared" si="5"/>
        <v>0.90243902439024393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-1.1015447154471545</v>
      </c>
      <c r="C110">
        <f>trueraw!H109*$M110 + $N110*R$3</f>
        <v>1.0094308943089434</v>
      </c>
      <c r="D110">
        <f>trueraw!I109*$M110 + $N110*S$3</f>
        <v>1.2926829268292686</v>
      </c>
      <c r="E110">
        <f>trueraw!J109*$M110 + $N110*T$3</f>
        <v>0.59504065040650422</v>
      </c>
      <c r="F110">
        <f>trueraw!K109*$M110 + $N110*U$3</f>
        <v>-0.46723577235772357</v>
      </c>
      <c r="G110">
        <f>trueraw!L109*$M110 + $N110*V$3</f>
        <v>-0.2032520325203252</v>
      </c>
      <c r="H110">
        <f>trueraw!M109*$M110 + $N110*W$3</f>
        <v>-8.5853658536585359E-2</v>
      </c>
      <c r="I110">
        <f>trueraw!N109*$M110 + $N110*X$3</f>
        <v>-0.98243902439024389</v>
      </c>
      <c r="J110">
        <f>trueraw!O109*$M110 + $N110*Y$3</f>
        <v>-4.0813008130081319E-2</v>
      </c>
      <c r="K110">
        <f t="shared" si="7"/>
        <v>1.6016260162602325E-2</v>
      </c>
      <c r="L110">
        <f>82 - trueraw!E109</f>
        <v>8</v>
      </c>
      <c r="M110">
        <f t="shared" si="5"/>
        <v>0.90243902439024393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-0.85804878048780486</v>
      </c>
      <c r="C111">
        <f>trueraw!H110*$M111 + $N111*R$3</f>
        <v>-0.40317073170731704</v>
      </c>
      <c r="D111">
        <f>trueraw!I110*$M111 + $N111*S$3</f>
        <v>1.0821951219512196</v>
      </c>
      <c r="E111">
        <f>trueraw!J110*$M111 + $N111*T$3</f>
        <v>0.70951219512195129</v>
      </c>
      <c r="F111">
        <f>trueraw!K110*$M111 + $N111*U$3</f>
        <v>-0.92560975609756091</v>
      </c>
      <c r="G111">
        <f>trueraw!L110*$M111 + $N111*V$3</f>
        <v>1.4112195121951221</v>
      </c>
      <c r="H111">
        <f>trueraw!M110*$M111 + $N111*W$3</f>
        <v>0.18975609756097561</v>
      </c>
      <c r="I111">
        <f>trueraw!N110*$M111 + $N111*X$3</f>
        <v>-0.35048780487804876</v>
      </c>
      <c r="J111">
        <f>trueraw!O110*$M111 + $N111*Y$3</f>
        <v>-1.1663414634146343</v>
      </c>
      <c r="K111">
        <f t="shared" si="7"/>
        <v>-0.31097560975609728</v>
      </c>
      <c r="L111">
        <f>82 - trueraw!E110</f>
        <v>12</v>
      </c>
      <c r="M111">
        <f t="shared" si="5"/>
        <v>0.85365853658536583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0.15463414634146344</v>
      </c>
      <c r="C112">
        <f>trueraw!H111*$M112 + $N112*R$3</f>
        <v>-1.5024390243902441</v>
      </c>
      <c r="D112">
        <f>trueraw!I111*$M112 + $N112*S$3</f>
        <v>-0.61463414634146341</v>
      </c>
      <c r="E112">
        <f>trueraw!J111*$M112 + $N112*T$3</f>
        <v>0.78780487804878052</v>
      </c>
      <c r="F112">
        <f>trueraw!K111*$M112 + $N112*U$3</f>
        <v>1.1975609756097563</v>
      </c>
      <c r="G112">
        <f>trueraw!L111*$M112 + $N112*V$3</f>
        <v>2.5146341463414634</v>
      </c>
      <c r="H112">
        <f>trueraw!M111*$M112 + $N112*W$3</f>
        <v>0.73414634146341473</v>
      </c>
      <c r="I112">
        <f>trueraw!N111*$M112 + $N112*X$3</f>
        <v>-0.50487804878048781</v>
      </c>
      <c r="J112">
        <f>trueraw!O111*$M112 + $N112*Y$3</f>
        <v>-2.6151219512195123</v>
      </c>
      <c r="K112">
        <f t="shared" si="7"/>
        <v>0.15170731707317042</v>
      </c>
      <c r="L112">
        <f>82 - trueraw!E111</f>
        <v>6</v>
      </c>
      <c r="M112">
        <f t="shared" si="5"/>
        <v>0.92682926829268297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1.7811382113821137</v>
      </c>
      <c r="C113">
        <f>trueraw!H112*$M113 + $N113*R$3</f>
        <v>-1.2627642276422764</v>
      </c>
      <c r="D113">
        <f>trueraw!I112*$M113 + $N113*S$3</f>
        <v>-1.6692682926829268</v>
      </c>
      <c r="E113">
        <f>trueraw!J112*$M113 + $N113*T$3</f>
        <v>-0.65252032520325198</v>
      </c>
      <c r="F113">
        <f>trueraw!K112*$M113 + $N113*U$3</f>
        <v>1.2095934959349592</v>
      </c>
      <c r="G113">
        <f>trueraw!L112*$M113 + $N113*V$3</f>
        <v>0.16552845528455284</v>
      </c>
      <c r="H113">
        <f>trueraw!M112*$M113 + $N113*W$3</f>
        <v>-0.48390243902439023</v>
      </c>
      <c r="I113">
        <f>trueraw!N112*$M113 + $N113*X$3</f>
        <v>0.48195121951219511</v>
      </c>
      <c r="J113">
        <f>trueraw!O112*$M113 + $N113*Y$3</f>
        <v>-8.5691056910569052E-2</v>
      </c>
      <c r="K113">
        <f t="shared" si="7"/>
        <v>-0.51593495934959344</v>
      </c>
      <c r="L113">
        <f>82 - trueraw!E112</f>
        <v>14</v>
      </c>
      <c r="M113">
        <f t="shared" si="5"/>
        <v>0.82926829268292679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1.6152845528455284</v>
      </c>
      <c r="C114">
        <f>trueraw!H113*$M114 + $N114*R$3</f>
        <v>-2.9627642276422761</v>
      </c>
      <c r="D114">
        <f>trueraw!I113*$M114 + $N114*S$3</f>
        <v>-1.5780487804878047</v>
      </c>
      <c r="E114">
        <f>trueraw!J113*$M114 + $N114*T$3</f>
        <v>-9.6910569105691041E-2</v>
      </c>
      <c r="F114">
        <f>trueraw!K113*$M114 + $N114*U$3</f>
        <v>0.58764227642276423</v>
      </c>
      <c r="G114">
        <f>trueraw!L113*$M114 + $N114*V$3</f>
        <v>1.7494308943089429</v>
      </c>
      <c r="H114">
        <f>trueraw!M113*$M114 + $N114*W$3</f>
        <v>1.4151219512195121</v>
      </c>
      <c r="I114">
        <f>trueraw!N113*$M114 + $N114*X$3</f>
        <v>-2.3902439024390251E-2</v>
      </c>
      <c r="J114">
        <f>trueraw!O113*$M114 + $N114*Y$3</f>
        <v>-1.2632520325203251</v>
      </c>
      <c r="K114">
        <f t="shared" si="7"/>
        <v>-0.55739837398373893</v>
      </c>
      <c r="L114">
        <f>82 - trueraw!E113</f>
        <v>14</v>
      </c>
      <c r="M114">
        <f t="shared" si="5"/>
        <v>0.82926829268292679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6.5040650406504082E-3</v>
      </c>
      <c r="C115">
        <f>trueraw!H114*$M115 + $N115*R$3</f>
        <v>0.13869918699186992</v>
      </c>
      <c r="D115">
        <f>trueraw!I114*$M115 + $N115*S$3</f>
        <v>-0.54146341463414638</v>
      </c>
      <c r="E115">
        <f>trueraw!J114*$M115 + $N115*T$3</f>
        <v>-0.61934959349593499</v>
      </c>
      <c r="F115">
        <f>trueraw!K114*$M115 + $N115*U$3</f>
        <v>-5.0894308943089439E-2</v>
      </c>
      <c r="G115">
        <f>trueraw!L114*$M115 + $N115*V$3</f>
        <v>-5.0081300813008142E-2</v>
      </c>
      <c r="H115">
        <f>trueraw!M114*$M115 + $N115*W$3</f>
        <v>-0.60000000000000009</v>
      </c>
      <c r="I115">
        <f>trueraw!N114*$M115 + $N115*X$3</f>
        <v>0.21658536585365851</v>
      </c>
      <c r="J115">
        <f>trueraw!O114*$M115 + $N115*Y$3</f>
        <v>0.95089430894308946</v>
      </c>
      <c r="K115">
        <f t="shared" si="7"/>
        <v>-0.54910569105691054</v>
      </c>
      <c r="L115">
        <f>82 - trueraw!E114</f>
        <v>14</v>
      </c>
      <c r="M115">
        <f t="shared" si="5"/>
        <v>0.82926829268292679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0.2469918699186992</v>
      </c>
      <c r="C116">
        <f>trueraw!H115*$M116 + $N116*R$3</f>
        <v>-0.44178861788617885</v>
      </c>
      <c r="D116">
        <f>trueraw!I115*$M116 + $N116*S$3</f>
        <v>-0.80682926829268298</v>
      </c>
      <c r="E116">
        <f>trueraw!J115*$M116 + $N116*T$3</f>
        <v>-0.7105691056910568</v>
      </c>
      <c r="F116">
        <f>trueraw!K115*$M116 + $N116*U$3</f>
        <v>0.49642276422764225</v>
      </c>
      <c r="G116">
        <f>trueraw!L115*$M116 + $N116*V$3</f>
        <v>-0.95398373983739826</v>
      </c>
      <c r="H116">
        <f>trueraw!M115*$M116 + $N116*W$3</f>
        <v>-1.4790243902439024</v>
      </c>
      <c r="I116">
        <f>trueraw!N115*$M116 + $N116*X$3</f>
        <v>2.2814634146341461</v>
      </c>
      <c r="J116">
        <f>trueraw!O115*$M116 + $N116*Y$3</f>
        <v>0.80162601626016261</v>
      </c>
      <c r="K116">
        <f t="shared" si="7"/>
        <v>-0.56569105691056942</v>
      </c>
      <c r="L116">
        <f>82 - trueraw!E115</f>
        <v>14</v>
      </c>
      <c r="M116">
        <f t="shared" si="5"/>
        <v>0.82926829268292679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0.80341463414634151</v>
      </c>
      <c r="C117">
        <f>trueraw!H116*$M117 + $N117*R$3</f>
        <v>-0.54780487804878053</v>
      </c>
      <c r="D117">
        <f>trueraw!I116*$M117 + $N117*S$3</f>
        <v>-0.8</v>
      </c>
      <c r="E117">
        <f>trueraw!J116*$M117 + $N117*T$3</f>
        <v>-0.32439024390243898</v>
      </c>
      <c r="F117">
        <f>trueraw!K116*$M117 + $N117*U$3</f>
        <v>0.13170731707317077</v>
      </c>
      <c r="G117">
        <f>trueraw!L116*$M117 + $N117*V$3</f>
        <v>-0.1453658536585366</v>
      </c>
      <c r="H117">
        <f>trueraw!M116*$M117 + $N117*W$3</f>
        <v>0.84536585365853667</v>
      </c>
      <c r="I117">
        <f>trueraw!N116*$M117 + $N117*X$3</f>
        <v>-0.10634146341463414</v>
      </c>
      <c r="J117">
        <f>trueraw!O116*$M117 + $N117*Y$3</f>
        <v>0.20243902439024392</v>
      </c>
      <c r="K117">
        <f t="shared" si="7"/>
        <v>5.9024390243902547E-2</v>
      </c>
      <c r="L117">
        <f>82 - trueraw!E116</f>
        <v>6</v>
      </c>
      <c r="M117">
        <f t="shared" si="5"/>
        <v>0.92682926829268297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2.3057317073170731</v>
      </c>
      <c r="C118">
        <f>trueraw!H117*$M118 + $N118*R$3</f>
        <v>0.10548780487804878</v>
      </c>
      <c r="D118">
        <f>trueraw!I117*$M118 + $N118*S$3</f>
        <v>-1.7484146341463414</v>
      </c>
      <c r="E118">
        <f>trueraw!J117*$M118 + $N118*T$3</f>
        <v>-0.58085365853658533</v>
      </c>
      <c r="F118">
        <f>trueraw!K117*$M118 + $N118*U$3</f>
        <v>1.1060975609756096</v>
      </c>
      <c r="G118">
        <f>trueraw!L117*$M118 + $N118*V$3</f>
        <v>-0.71963414634146339</v>
      </c>
      <c r="H118">
        <f>trueraw!M117*$M118 + $N118*W$3</f>
        <v>-1.5429268292682927</v>
      </c>
      <c r="I118">
        <f>trueraw!N117*$M118 + $N118*X$3</f>
        <v>0.89487804878048771</v>
      </c>
      <c r="J118">
        <f>trueraw!O117*$M118 + $N118*Y$3</f>
        <v>0.47914634146341462</v>
      </c>
      <c r="K118">
        <f t="shared" si="7"/>
        <v>0.29951219512195093</v>
      </c>
      <c r="L118">
        <f>82 - trueraw!E117</f>
        <v>3</v>
      </c>
      <c r="M118">
        <f t="shared" si="5"/>
        <v>0.96341463414634143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-0.43373983739837396</v>
      </c>
      <c r="C119">
        <f>trueraw!H118*$M119 + $N119*R$3</f>
        <v>1.4606504065040653</v>
      </c>
      <c r="D119">
        <f>trueraw!I118*$M119 + $N119*S$3</f>
        <v>0.77829268292682929</v>
      </c>
      <c r="E119">
        <f>trueraw!J118*$M119 + $N119*T$3</f>
        <v>0.28821138211382114</v>
      </c>
      <c r="F119">
        <f>trueraw!K118*$M119 + $N119*U$3</f>
        <v>-1.0628455284552847</v>
      </c>
      <c r="G119">
        <f>trueraw!L118*$M119 + $N119*V$3</f>
        <v>-0.17617886178861786</v>
      </c>
      <c r="H119">
        <f>trueraw!M118*$M119 + $N119*W$3</f>
        <v>-0.66341463414634161</v>
      </c>
      <c r="I119">
        <f>trueraw!N118*$M119 + $N119*X$3</f>
        <v>-0.63951219512195123</v>
      </c>
      <c r="J119">
        <f>trueraw!O118*$M119 + $N119*Y$3</f>
        <v>0.32918699186991873</v>
      </c>
      <c r="K119">
        <f t="shared" si="7"/>
        <v>-0.11934959349593488</v>
      </c>
      <c r="L119">
        <f>82 - trueraw!E118</f>
        <v>8</v>
      </c>
      <c r="M119">
        <f t="shared" si="5"/>
        <v>0.90243902439024393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0.26768292682926831</v>
      </c>
      <c r="C120">
        <f>trueraw!H119*$M120 + $N120*R$3</f>
        <v>-0.80268292682926834</v>
      </c>
      <c r="D120">
        <f>trueraw!I119*$M120 + $N120*S$3</f>
        <v>-1.1176829268292683</v>
      </c>
      <c r="E120">
        <f>trueraw!J119*$M120 + $N120*T$3</f>
        <v>-0.30426829268292682</v>
      </c>
      <c r="F120">
        <f>trueraw!K119*$M120 + $N120*U$3</f>
        <v>0.83817073170731726</v>
      </c>
      <c r="G120">
        <f>trueraw!L119*$M120 + $N120*V$3</f>
        <v>-0.49853658536585366</v>
      </c>
      <c r="H120">
        <f>trueraw!M119*$M120 + $N120*W$3</f>
        <v>-0.60512195121951218</v>
      </c>
      <c r="I120">
        <f>trueraw!N119*$M120 + $N120*X$3</f>
        <v>2.2869512195121953</v>
      </c>
      <c r="J120">
        <f>trueraw!O119*$M120 + $N120*Y$3</f>
        <v>-0.36170731707317078</v>
      </c>
      <c r="K120">
        <f t="shared" si="7"/>
        <v>-0.29719512195121917</v>
      </c>
      <c r="L120">
        <f>82 - trueraw!E119</f>
        <v>9</v>
      </c>
      <c r="M120">
        <f t="shared" si="5"/>
        <v>0.8902439024390244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-0.37146341463414634</v>
      </c>
      <c r="C121">
        <f>trueraw!H120*$M121 + $N121*R$3</f>
        <v>5.7804878048780491E-2</v>
      </c>
      <c r="D121">
        <f>trueraw!I120*$M121 + $N121*S$3</f>
        <v>8.3414634146341482E-2</v>
      </c>
      <c r="E121">
        <f>trueraw!J120*$M121 + $N121*T$3</f>
        <v>-0.59658536585365851</v>
      </c>
      <c r="F121">
        <f>trueraw!K120*$M121 + $N121*U$3</f>
        <v>-0.68658536585365848</v>
      </c>
      <c r="G121">
        <f>trueraw!L120*$M121 + $N121*V$3</f>
        <v>-9.9756097560975587E-2</v>
      </c>
      <c r="H121">
        <f>trueraw!M120*$M121 + $N121*W$3</f>
        <v>0.65073170731707319</v>
      </c>
      <c r="I121">
        <f>trueraw!N120*$M121 + $N121*X$3</f>
        <v>0.1531707317073171</v>
      </c>
      <c r="J121">
        <f>trueraw!O120*$M121 + $N121*Y$3</f>
        <v>0.25926829268292684</v>
      </c>
      <c r="K121">
        <f t="shared" si="7"/>
        <v>-0.5499999999999996</v>
      </c>
      <c r="L121">
        <f>82 - trueraw!E120</f>
        <v>12</v>
      </c>
      <c r="M121">
        <f t="shared" si="5"/>
        <v>0.85365853658536583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1.5062601626016261</v>
      </c>
      <c r="C122">
        <f>trueraw!H121*$M122 + $N122*R$3</f>
        <v>-0.51691056910569122</v>
      </c>
      <c r="D122">
        <f>trueraw!I121*$M122 + $N122*S$3</f>
        <v>-1.0502439024390244</v>
      </c>
      <c r="E122">
        <f>trueraw!J121*$M122 + $N122*T$3</f>
        <v>-0.77081300813008125</v>
      </c>
      <c r="F122">
        <f>trueraw!K121*$M122 + $N122*U$3</f>
        <v>-0.60821138211382109</v>
      </c>
      <c r="G122">
        <f>trueraw!L121*$M122 + $N122*V$3</f>
        <v>-0.86520325203252035</v>
      </c>
      <c r="H122">
        <f>trueraw!M121*$M122 + $N122*W$3</f>
        <v>-1.5319512195121954</v>
      </c>
      <c r="I122">
        <f>trueraw!N121*$M122 + $N122*X$3</f>
        <v>-0.24073170731707316</v>
      </c>
      <c r="J122">
        <f>trueraw!O121*$M122 + $N122*Y$3</f>
        <v>0.97943089430894315</v>
      </c>
      <c r="K122">
        <f t="shared" si="7"/>
        <v>-3.0983739837398376</v>
      </c>
      <c r="L122">
        <f>82 - trueraw!E121</f>
        <v>44</v>
      </c>
      <c r="M122">
        <f t="shared" si="5"/>
        <v>0.46341463414634149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0.77243902439024392</v>
      </c>
      <c r="C123">
        <f>trueraw!H122*$M123 + $N123*R$3</f>
        <v>-0.69341463414634152</v>
      </c>
      <c r="D123">
        <f>trueraw!I122*$M123 + $N123*S$3</f>
        <v>-1.4104878048780487</v>
      </c>
      <c r="E123">
        <f>trueraw!J122*$M123 + $N123*T$3</f>
        <v>-0.59658536585365851</v>
      </c>
      <c r="F123">
        <f>trueraw!K122*$M123 + $N123*U$3</f>
        <v>5.6097560975609806E-2</v>
      </c>
      <c r="G123">
        <f>trueraw!L122*$M123 + $N123*V$3</f>
        <v>-0.66317073170731711</v>
      </c>
      <c r="H123">
        <f>trueraw!M122*$M123 + $N123*W$3</f>
        <v>7.0243902439024397E-2</v>
      </c>
      <c r="I123">
        <f>trueraw!N122*$M123 + $N123*X$3</f>
        <v>0.57999999999999996</v>
      </c>
      <c r="J123">
        <f>trueraw!O122*$M123 + $N123*Y$3</f>
        <v>1.1556097560975609</v>
      </c>
      <c r="K123">
        <f t="shared" si="7"/>
        <v>-0.72926829268292681</v>
      </c>
      <c r="L123">
        <f>82 - trueraw!E122</f>
        <v>12</v>
      </c>
      <c r="M123">
        <f t="shared" si="5"/>
        <v>0.85365853658536583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0.27268292682926831</v>
      </c>
      <c r="C124">
        <f>trueraw!H123*$M124 + $N124*R$3</f>
        <v>-0.6326829268292683</v>
      </c>
      <c r="D124">
        <f>trueraw!I123*$M124 + $N124*S$3</f>
        <v>-0.33024390243902435</v>
      </c>
      <c r="E124">
        <f>trueraw!J123*$M124 + $N124*T$3</f>
        <v>-0.16097560975609754</v>
      </c>
      <c r="F124">
        <f>trueraw!K123*$M124 + $N124*U$3</f>
        <v>-0.62048780487804878</v>
      </c>
      <c r="G124">
        <f>trueraw!L123*$M124 + $N124*V$3</f>
        <v>-0.54634146341463419</v>
      </c>
      <c r="H124">
        <f>trueraw!M123*$M124 + $N124*W$3</f>
        <v>-0.71951219512195119</v>
      </c>
      <c r="I124">
        <f>trueraw!N123*$M124 + $N124*X$3</f>
        <v>0.22000000000000003</v>
      </c>
      <c r="J124">
        <f>trueraw!O123*$M124 + $N124*Y$3</f>
        <v>0.39268292682926831</v>
      </c>
      <c r="K124">
        <f t="shared" si="7"/>
        <v>-2.1248780487804875</v>
      </c>
      <c r="L124">
        <f>82 - trueraw!E123</f>
        <v>30</v>
      </c>
      <c r="M124">
        <f t="shared" si="5"/>
        <v>0.63414634146341464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-0.6531707317073171</v>
      </c>
      <c r="C125">
        <f>trueraw!H124*$M125 + $N125*R$3</f>
        <v>-0.36902439024390243</v>
      </c>
      <c r="D125">
        <f>trueraw!I124*$M125 + $N125*S$3</f>
        <v>0.25414634146341464</v>
      </c>
      <c r="E125">
        <f>trueraw!J124*$M125 + $N125*T$3</f>
        <v>0.4363414634146342</v>
      </c>
      <c r="F125">
        <f>trueraw!K124*$M125 + $N125*U$3</f>
        <v>-0.45609756097560972</v>
      </c>
      <c r="G125">
        <f>trueraw!L124*$M125 + $N125*V$3</f>
        <v>1.5648780487804879</v>
      </c>
      <c r="H125">
        <f>trueraw!M124*$M125 + $N125*W$3</f>
        <v>0.50560975609756098</v>
      </c>
      <c r="I125">
        <f>trueraw!N124*$M125 + $N125*X$3</f>
        <v>-0.43585365853658536</v>
      </c>
      <c r="J125">
        <f>trueraw!O124*$M125 + $N125*Y$3</f>
        <v>-1.6358536585365853</v>
      </c>
      <c r="K125">
        <f t="shared" si="7"/>
        <v>-0.78902439024390225</v>
      </c>
      <c r="L125">
        <f>82 - trueraw!E124</f>
        <v>12</v>
      </c>
      <c r="M125">
        <f t="shared" si="5"/>
        <v>0.85365853658536583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-0.39422764227642282</v>
      </c>
      <c r="C126">
        <f>trueraw!H125*$M126 + $N126*R$3</f>
        <v>1.7649186991869921</v>
      </c>
      <c r="D126">
        <f>trueraw!I125*$M126 + $N126*S$3</f>
        <v>-3.8536585365853609E-2</v>
      </c>
      <c r="E126">
        <f>trueraw!J125*$M126 + $N126*T$3</f>
        <v>-0.37605691056910562</v>
      </c>
      <c r="F126">
        <f>trueraw!K125*$M126 + $N126*U$3</f>
        <v>-0.58455284552845521</v>
      </c>
      <c r="G126">
        <f>trueraw!L125*$M126 + $N126*V$3</f>
        <v>-0.7566666666666666</v>
      </c>
      <c r="H126">
        <f>trueraw!M125*$M126 + $N126*W$3</f>
        <v>-1.0017073170731707</v>
      </c>
      <c r="I126">
        <f>trueraw!N125*$M126 + $N126*X$3</f>
        <v>-0.80414634146341468</v>
      </c>
      <c r="J126">
        <f>trueraw!O125*$M126 + $N126*Y$3</f>
        <v>1.0194308943089432</v>
      </c>
      <c r="K126">
        <f t="shared" si="7"/>
        <v>-1.1715447154471539</v>
      </c>
      <c r="L126">
        <f>82 - trueraw!E125</f>
        <v>17</v>
      </c>
      <c r="M126">
        <f t="shared" si="5"/>
        <v>0.79268292682926833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0.74304878048780487</v>
      </c>
      <c r="C127">
        <f>trueraw!H126*$M127 + $N127*R$3</f>
        <v>-0.72146341463414632</v>
      </c>
      <c r="D127">
        <f>trueraw!I126*$M127 + $N127*S$3</f>
        <v>-1.3679268292682925</v>
      </c>
      <c r="E127">
        <f>trueraw!J126*$M127 + $N127*T$3</f>
        <v>-0.35292682926829266</v>
      </c>
      <c r="F127">
        <f>trueraw!K126*$M127 + $N127*U$3</f>
        <v>1.1798780487804876</v>
      </c>
      <c r="G127">
        <f>trueraw!L126*$M127 + $N127*V$3</f>
        <v>-0.45585365853658538</v>
      </c>
      <c r="H127">
        <f>trueraw!M126*$M127 + $N127*W$3</f>
        <v>-0.77841463414634138</v>
      </c>
      <c r="I127">
        <f>trueraw!N126*$M127 + $N127*X$3</f>
        <v>0.4873170731707317</v>
      </c>
      <c r="J127">
        <f>trueraw!O126*$M127 + $N127*Y$3</f>
        <v>0.22804878048780489</v>
      </c>
      <c r="K127">
        <f t="shared" si="7"/>
        <v>-1.0382926829268293</v>
      </c>
      <c r="L127">
        <f>82 - trueraw!E126</f>
        <v>15</v>
      </c>
      <c r="M127">
        <f t="shared" si="5"/>
        <v>0.81707317073170727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2.0713821138211381</v>
      </c>
      <c r="C128">
        <f>trueraw!H127*$M128 + $N128*R$3</f>
        <v>-1.1134959349593496</v>
      </c>
      <c r="D128">
        <f>trueraw!I127*$M128 + $N128*S$3</f>
        <v>-1.6692682926829268</v>
      </c>
      <c r="E128">
        <f>trueraw!J127*$M128 + $N128*T$3</f>
        <v>-0.17154471544715447</v>
      </c>
      <c r="F128">
        <f>trueraw!K127*$M128 + $N128*U$3</f>
        <v>0.42178861788617888</v>
      </c>
      <c r="G128">
        <f>trueraw!L127*$M128 + $N128*V$3</f>
        <v>-0.8461788617886179</v>
      </c>
      <c r="H128">
        <f>trueraw!M127*$M128 + $N128*W$3</f>
        <v>-0.53365853658536588</v>
      </c>
      <c r="I128">
        <f>trueraw!N127*$M128 + $N128*X$3</f>
        <v>0.27463414634146338</v>
      </c>
      <c r="J128">
        <f>trueraw!O127*$M128 + $N128*Y$3</f>
        <v>0.56943089430894311</v>
      </c>
      <c r="K128">
        <f t="shared" si="7"/>
        <v>-0.99691056910569109</v>
      </c>
      <c r="L128">
        <f>82 - trueraw!E127</f>
        <v>14</v>
      </c>
      <c r="M128">
        <f t="shared" si="5"/>
        <v>0.82926829268292679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0.20552845528455285</v>
      </c>
      <c r="C129">
        <f>trueraw!H128*$M129 + $N129*R$3</f>
        <v>-0.59934959349593497</v>
      </c>
      <c r="D129">
        <f>trueraw!I128*$M129 + $N129*S$3</f>
        <v>-0.74048780487804877</v>
      </c>
      <c r="E129">
        <f>trueraw!J128*$M129 + $N129*T$3</f>
        <v>-0.91788617886178858</v>
      </c>
      <c r="F129">
        <f>trueraw!K128*$M129 + $N129*U$3</f>
        <v>9.0081300813008136E-2</v>
      </c>
      <c r="G129">
        <f>trueraw!L128*$M129 + $N129*V$3</f>
        <v>-0.18276422764227646</v>
      </c>
      <c r="H129">
        <f>trueraw!M128*$M129 + $N129*W$3</f>
        <v>1.1165853658536584</v>
      </c>
      <c r="I129">
        <f>trueraw!N128*$M129 + $N129*X$3</f>
        <v>-0.34731707317073168</v>
      </c>
      <c r="J129">
        <f>trueraw!O128*$M129 + $N129*Y$3</f>
        <v>0.37040650406504072</v>
      </c>
      <c r="K129">
        <f t="shared" si="7"/>
        <v>-1.0052032520325205</v>
      </c>
      <c r="L129">
        <f>82 - trueraw!E128</f>
        <v>14</v>
      </c>
      <c r="M129">
        <f t="shared" si="5"/>
        <v>0.82926829268292679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-1.7714634146341461</v>
      </c>
      <c r="C130">
        <f>trueraw!H129*$M130 + $N130*R$3</f>
        <v>0.49317073170731701</v>
      </c>
      <c r="D130">
        <f>trueraw!I129*$M130 + $N130*S$3</f>
        <v>1.244390243902439</v>
      </c>
      <c r="E130">
        <f>trueraw!J129*$M130 + $N130*T$3</f>
        <v>9.756097560975896E-4</v>
      </c>
      <c r="F130">
        <f>trueraw!K129*$M130 + $N130*U$3</f>
        <v>-0.98536585365853657</v>
      </c>
      <c r="G130">
        <f>trueraw!L129*$M130 + $N130*V$3</f>
        <v>1.0697560975609757</v>
      </c>
      <c r="H130">
        <f>trueraw!M129*$M130 + $N130*W$3</f>
        <v>-0.18585365853658536</v>
      </c>
      <c r="I130">
        <f>trueraw!N129*$M130 + $N130*X$3</f>
        <v>-0.97365853658536583</v>
      </c>
      <c r="J130">
        <f>trueraw!O129*$M130 + $N130*Y$3</f>
        <v>0.23365853658536584</v>
      </c>
      <c r="K130">
        <f t="shared" si="7"/>
        <v>-0.87439024390243869</v>
      </c>
      <c r="L130">
        <f>82 - trueraw!E129</f>
        <v>12</v>
      </c>
      <c r="M130">
        <f t="shared" si="5"/>
        <v>0.85365853658536583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-0.88495934959349598</v>
      </c>
      <c r="C131">
        <f>trueraw!H130*$M131 + $N131*R$3</f>
        <v>0.8199186991869919</v>
      </c>
      <c r="D131">
        <f>trueraw!I130*$M131 + $N131*S$3</f>
        <v>0.13756097560975616</v>
      </c>
      <c r="E131">
        <f>trueraw!J130*$M131 + $N131*T$3</f>
        <v>0.32430894308943092</v>
      </c>
      <c r="F131">
        <f>trueraw!K130*$M131 + $N131*U$3</f>
        <v>-0.16040650406504062</v>
      </c>
      <c r="G131">
        <f>trueraw!L130*$M131 + $N131*V$3</f>
        <v>0.39235772357723586</v>
      </c>
      <c r="H131">
        <f>trueraw!M130*$M131 + $N131*W$3</f>
        <v>0.72634146341463413</v>
      </c>
      <c r="I131">
        <f>trueraw!N130*$M131 + $N131*X$3</f>
        <v>6.4390243902439054E-2</v>
      </c>
      <c r="J131">
        <f>trueraw!O130*$M131 + $N131*Y$3</f>
        <v>-2.044227642276423</v>
      </c>
      <c r="K131">
        <f t="shared" ref="K131:K179" si="8">SUM(B131:J131)</f>
        <v>-0.62471544715447136</v>
      </c>
      <c r="L131">
        <f>82 - trueraw!E130</f>
        <v>8</v>
      </c>
      <c r="M131">
        <f t="shared" si="5"/>
        <v>0.90243902439024393</v>
      </c>
      <c r="N131">
        <f t="shared" ref="N131:N179" si="9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-0.78565040650406492</v>
      </c>
      <c r="C132">
        <f>trueraw!H131*$M132 + $N132*R$3</f>
        <v>0.28398373983739839</v>
      </c>
      <c r="D132">
        <f>trueraw!I131*$M132 + $N132*S$3</f>
        <v>0.14951219512195124</v>
      </c>
      <c r="E132">
        <f>trueraw!J131*$M132 + $N132*T$3</f>
        <v>0.34288617886178874</v>
      </c>
      <c r="F132">
        <f>trueraw!K131*$M132 + $N132*U$3</f>
        <v>-0.54483739837398371</v>
      </c>
      <c r="G132">
        <f>trueraw!L131*$M132 + $N132*V$3</f>
        <v>1.7053252032520325</v>
      </c>
      <c r="H132">
        <f>trueraw!M131*$M132 + $N132*W$3</f>
        <v>-0.349390243902439</v>
      </c>
      <c r="I132">
        <f>trueraw!N131*$M132 + $N132*X$3</f>
        <v>-0.51707317073170733</v>
      </c>
      <c r="J132">
        <f>trueraw!O131*$M132 + $N132*Y$3</f>
        <v>-1.3338211382113823</v>
      </c>
      <c r="K132">
        <f t="shared" si="8"/>
        <v>-1.0490650406504063</v>
      </c>
      <c r="L132">
        <f>82 - trueraw!E131</f>
        <v>13</v>
      </c>
      <c r="M132">
        <f t="shared" ref="M132:M179" si="10">(82-L132)/82</f>
        <v>0.84146341463414631</v>
      </c>
      <c r="N132">
        <f t="shared" si="9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-0.40788617886178857</v>
      </c>
      <c r="C133">
        <f>trueraw!H132*$M133 + $N133*R$3</f>
        <v>0.22455284552845525</v>
      </c>
      <c r="D133">
        <f>trueraw!I132*$M133 + $N133*S$3</f>
        <v>1.4962195121951218</v>
      </c>
      <c r="E133">
        <f>trueraw!J132*$M133 + $N133*T$3</f>
        <v>0.57235772357723569</v>
      </c>
      <c r="F133">
        <f>trueraw!K132*$M133 + $N133*U$3</f>
        <v>-0.61857723577235768</v>
      </c>
      <c r="G133">
        <f>trueraw!L132*$M133 + $N133*V$3</f>
        <v>-0.47252032520325199</v>
      </c>
      <c r="H133">
        <f>trueraw!M132*$M133 + $N133*W$3</f>
        <v>-1.2537804878048782</v>
      </c>
      <c r="I133">
        <f>trueraw!N132*$M133 + $N133*X$3</f>
        <v>-0.75426829268292683</v>
      </c>
      <c r="J133">
        <f>trueraw!O132*$M133 + $N133*Y$3</f>
        <v>0.74272357723577231</v>
      </c>
      <c r="K133">
        <f t="shared" si="8"/>
        <v>-0.4711788617886179</v>
      </c>
      <c r="L133">
        <f>82 - trueraw!E132</f>
        <v>5</v>
      </c>
      <c r="M133">
        <f t="shared" si="10"/>
        <v>0.93902439024390238</v>
      </c>
      <c r="N133">
        <f t="shared" si="9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-0.37837398373983738</v>
      </c>
      <c r="C134">
        <f>trueraw!H133*$M134 + $N134*R$3</f>
        <v>0.49723577235772359</v>
      </c>
      <c r="D134">
        <f>trueraw!I133*$M134 + $N134*S$3</f>
        <v>1.7468292682926829</v>
      </c>
      <c r="E134">
        <f>trueraw!J133*$M134 + $N134*T$3</f>
        <v>-0.14130081300813008</v>
      </c>
      <c r="F134">
        <f>trueraw!K133*$M134 + $N134*U$3</f>
        <v>-0.66747967479674797</v>
      </c>
      <c r="G134">
        <f>trueraw!L133*$M134 + $N134*V$3</f>
        <v>-0.55056910569105688</v>
      </c>
      <c r="H134">
        <f>trueraw!M133*$M134 + $N134*W$3</f>
        <v>-0.85902439024390242</v>
      </c>
      <c r="I134">
        <f>trueraw!N133*$M134 + $N134*X$3</f>
        <v>-0.57609756097560971</v>
      </c>
      <c r="J134">
        <f>trueraw!O133*$M134 + $N134*Y$3</f>
        <v>0.61577235772357719</v>
      </c>
      <c r="K134">
        <f t="shared" si="8"/>
        <v>-0.31300813008130079</v>
      </c>
      <c r="L134">
        <f>82 - trueraw!E133</f>
        <v>2</v>
      </c>
      <c r="M134">
        <f t="shared" si="10"/>
        <v>0.97560975609756095</v>
      </c>
      <c r="N134">
        <f t="shared" si="9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0.23605691056910569</v>
      </c>
      <c r="C135">
        <f>trueraw!H134*$M135 + $N135*R$3</f>
        <v>-3.7723577235772361E-2</v>
      </c>
      <c r="D135">
        <f>trueraw!I134*$M135 + $N135*S$3</f>
        <v>0.13707317073170733</v>
      </c>
      <c r="E135">
        <f>trueraw!J134*$M135 + $N135*T$3</f>
        <v>-0.68601626016260164</v>
      </c>
      <c r="F135">
        <f>trueraw!K134*$M135 + $N135*U$3</f>
        <v>-3.4349593495934957E-2</v>
      </c>
      <c r="G135">
        <f>trueraw!L134*$M135 + $N135*V$3</f>
        <v>-0.64101626016260171</v>
      </c>
      <c r="H135">
        <f>trueraw!M134*$M135 + $N135*W$3</f>
        <v>-0.21146341463414636</v>
      </c>
      <c r="I135">
        <f>trueraw!N134*$M135 + $N135*X$3</f>
        <v>-0.42670731707317078</v>
      </c>
      <c r="J135">
        <f>trueraw!O134*$M135 + $N135*Y$3</f>
        <v>0.98447154471544718</v>
      </c>
      <c r="K135">
        <f t="shared" si="8"/>
        <v>-0.6796747967479676</v>
      </c>
      <c r="L135">
        <f>82 - trueraw!E134</f>
        <v>7</v>
      </c>
      <c r="M135">
        <f t="shared" si="10"/>
        <v>0.91463414634146345</v>
      </c>
      <c r="N135">
        <f t="shared" si="9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0.39560975609756099</v>
      </c>
      <c r="C136">
        <f>trueraw!H135*$M136 + $N136*R$3</f>
        <v>0.65707317073170735</v>
      </c>
      <c r="D136">
        <f>trueraw!I135*$M136 + $N136*S$3</f>
        <v>-0.70731707317073178</v>
      </c>
      <c r="E136">
        <f>trueraw!J135*$M136 + $N136*T$3</f>
        <v>-0.39853658536585368</v>
      </c>
      <c r="F136">
        <f>trueraw!K135*$M136 + $N136*U$3</f>
        <v>0.16878048780487809</v>
      </c>
      <c r="G136">
        <f>trueraw!L135*$M136 + $N136*V$3</f>
        <v>-0.20097560975609757</v>
      </c>
      <c r="H136">
        <f>trueraw!M135*$M136 + $N136*W$3</f>
        <v>-0.76731707317073172</v>
      </c>
      <c r="I136">
        <f>trueraw!N135*$M136 + $N136*X$3</f>
        <v>-0.551219512195122</v>
      </c>
      <c r="J136">
        <f>trueraw!O135*$M136 + $N136*Y$3</f>
        <v>0.78634146341463418</v>
      </c>
      <c r="K136">
        <f t="shared" si="8"/>
        <v>-0.6175609756097562</v>
      </c>
      <c r="L136">
        <f>82 - trueraw!E135</f>
        <v>6</v>
      </c>
      <c r="M136">
        <f t="shared" si="10"/>
        <v>0.92682926829268297</v>
      </c>
      <c r="N136">
        <f t="shared" si="9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0.6356097560975611</v>
      </c>
      <c r="C137">
        <f>trueraw!H136*$M137 + $N137*R$3</f>
        <v>0.25463414634146342</v>
      </c>
      <c r="D137">
        <f>trueraw!I136*$M137 + $N137*S$3</f>
        <v>-0.8521951219512196</v>
      </c>
      <c r="E137">
        <f>trueraw!J136*$M137 + $N137*T$3</f>
        <v>-0.64926829268292674</v>
      </c>
      <c r="F137">
        <f>trueraw!K136*$M137 + $N137*U$3</f>
        <v>0.1760975609756098</v>
      </c>
      <c r="G137">
        <f>trueraw!L136*$M137 + $N137*V$3</f>
        <v>-0.6429268292682927</v>
      </c>
      <c r="H137">
        <f>trueraw!M136*$M137 + $N137*W$3</f>
        <v>-1.8385365853658535</v>
      </c>
      <c r="I137">
        <f>trueraw!N136*$M137 + $N137*X$3</f>
        <v>0.69414634146341481</v>
      </c>
      <c r="J137">
        <f>trueraw!O136*$M137 + $N137*Y$3</f>
        <v>0.7575609756097561</v>
      </c>
      <c r="K137">
        <f t="shared" si="8"/>
        <v>-1.4648780487804871</v>
      </c>
      <c r="L137">
        <f>82 - trueraw!E136</f>
        <v>18</v>
      </c>
      <c r="M137">
        <f t="shared" si="10"/>
        <v>0.78048780487804881</v>
      </c>
      <c r="N137">
        <f t="shared" si="9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-0.49792682926829268</v>
      </c>
      <c r="C138">
        <f>trueraw!H137*$M138 + $N138*R$3</f>
        <v>-0.26853658536585368</v>
      </c>
      <c r="D138">
        <f>trueraw!I137*$M138 + $N138*S$3</f>
        <v>-0.3520731707317073</v>
      </c>
      <c r="E138">
        <f>trueraw!J137*$M138 + $N138*T$3</f>
        <v>0.14085365853658544</v>
      </c>
      <c r="F138">
        <f>trueraw!K137*$M138 + $N138*U$3</f>
        <v>-0.36365853658536584</v>
      </c>
      <c r="G138">
        <f>trueraw!L137*$M138 + $N138*V$3</f>
        <v>1.1751219512195121</v>
      </c>
      <c r="H138">
        <f>trueraw!M137*$M138 + $N138*W$3</f>
        <v>1.2376829268292684</v>
      </c>
      <c r="I138">
        <f>trueraw!N137*$M138 + $N138*X$3</f>
        <v>-0.57963414634146349</v>
      </c>
      <c r="J138">
        <f>trueraw!O137*$M138 + $N138*Y$3</f>
        <v>-1.3498780487804876</v>
      </c>
      <c r="K138">
        <f t="shared" si="8"/>
        <v>-0.85804878048780464</v>
      </c>
      <c r="L138">
        <f>82 - trueraw!E137</f>
        <v>9</v>
      </c>
      <c r="M138">
        <f t="shared" si="10"/>
        <v>0.8902439024390244</v>
      </c>
      <c r="N138">
        <f t="shared" si="9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-8.4065040650406514E-2</v>
      </c>
      <c r="C139">
        <f>trueraw!H138*$M139 + $N139*R$3</f>
        <v>0.20008130081300815</v>
      </c>
      <c r="D139">
        <f>trueraw!I138*$M139 + $N139*S$3</f>
        <v>-0.24707317073170734</v>
      </c>
      <c r="E139">
        <f>trueraw!J138*$M139 + $N139*T$3</f>
        <v>-1.0244308943089431</v>
      </c>
      <c r="F139">
        <f>trueraw!K138*$M139 + $N139*U$3</f>
        <v>0.61504065040650413</v>
      </c>
      <c r="G139">
        <f>trueraw!L138*$M139 + $N139*V$3</f>
        <v>-0.20199186991869922</v>
      </c>
      <c r="H139">
        <f>trueraw!M138*$M139 + $N139*W$3</f>
        <v>-0.33951219512195124</v>
      </c>
      <c r="I139">
        <f>trueraw!N138*$M139 + $N139*X$3</f>
        <v>-0.15231707317073173</v>
      </c>
      <c r="J139">
        <f>trueraw!O138*$M139 + $N139*Y$3</f>
        <v>0.49971544715447158</v>
      </c>
      <c r="K139">
        <f t="shared" si="8"/>
        <v>-0.73455284552845534</v>
      </c>
      <c r="L139">
        <f>82 - trueraw!E138</f>
        <v>7</v>
      </c>
      <c r="M139">
        <f t="shared" si="10"/>
        <v>0.91463414634146345</v>
      </c>
      <c r="N139">
        <f t="shared" si="9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0.2967479674796748</v>
      </c>
      <c r="C140">
        <f>trueraw!H139*$M140 + $N140*R$3</f>
        <v>0.34601626016260162</v>
      </c>
      <c r="D140">
        <f>trueraw!I139*$M140 + $N140*S$3</f>
        <v>0.32926829268292684</v>
      </c>
      <c r="E140">
        <f>trueraw!J139*$M140 + $N140*T$3</f>
        <v>-0.18813008130081302</v>
      </c>
      <c r="F140">
        <f>trueraw!K139*$M140 + $N140*U$3</f>
        <v>-6.7479674796747963E-2</v>
      </c>
      <c r="G140">
        <f>trueraw!L139*$M140 + $N140*V$3</f>
        <v>-0.97056910569105681</v>
      </c>
      <c r="H140">
        <f>trueraw!M139*$M140 + $N140*W$3</f>
        <v>-1.1390243902439026</v>
      </c>
      <c r="I140">
        <f>trueraw!N139*$M140 + $N140*X$3</f>
        <v>-0.59609756097560984</v>
      </c>
      <c r="J140">
        <f>trueraw!O139*$M140 + $N140*Y$3</f>
        <v>0.74357723577235779</v>
      </c>
      <c r="K140">
        <f t="shared" si="8"/>
        <v>-1.245691056910569</v>
      </c>
      <c r="L140">
        <f>82 - trueraw!E139</f>
        <v>14</v>
      </c>
      <c r="M140">
        <f t="shared" si="10"/>
        <v>0.82926829268292679</v>
      </c>
      <c r="N140">
        <f t="shared" si="9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0.12894308943089433</v>
      </c>
      <c r="C141">
        <f>trueraw!H140*$M141 + $N141*R$3</f>
        <v>0.75028455284552842</v>
      </c>
      <c r="D141">
        <f>trueraw!I140*$M141 + $N141*S$3</f>
        <v>-0.87085365853658547</v>
      </c>
      <c r="E141">
        <f>trueraw!J140*$M141 + $N141*T$3</f>
        <v>-0.2730081300813007</v>
      </c>
      <c r="F141">
        <f>trueraw!K140*$M141 + $N141*U$3</f>
        <v>-1.1235772357723577</v>
      </c>
      <c r="G141">
        <f>trueraw!L140*$M141 + $N141*V$3</f>
        <v>0.26589430894308941</v>
      </c>
      <c r="H141">
        <f>trueraw!M140*$M141 + $N141*W$3</f>
        <v>-0.2486585365853658</v>
      </c>
      <c r="I141">
        <f>trueraw!N140*$M141 + $N141*X$3</f>
        <v>-0.495</v>
      </c>
      <c r="J141">
        <f>trueraw!O140*$M141 + $N141*Y$3</f>
        <v>0.34565040650406503</v>
      </c>
      <c r="K141">
        <f t="shared" si="8"/>
        <v>-1.5203252032520322</v>
      </c>
      <c r="L141">
        <f>82 - trueraw!E140</f>
        <v>17</v>
      </c>
      <c r="M141">
        <f t="shared" si="10"/>
        <v>0.79268292682926833</v>
      </c>
      <c r="N141">
        <f t="shared" si="9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-0.6225609756097561</v>
      </c>
      <c r="C142">
        <f>trueraw!H141*$M142 + $N142*R$3</f>
        <v>0.48817073170731712</v>
      </c>
      <c r="D142">
        <f>trueraw!I141*$M142 + $N142*S$3</f>
        <v>-0.33426829268292685</v>
      </c>
      <c r="E142">
        <f>trueraw!J141*$M142 + $N142*T$3</f>
        <v>-0.9719512195121951</v>
      </c>
      <c r="F142">
        <f>trueraw!K141*$M142 + $N142*U$3</f>
        <v>-1.0758536585365854</v>
      </c>
      <c r="G142">
        <f>trueraw!L141*$M142 + $N142*V$3</f>
        <v>0.64097560975609758</v>
      </c>
      <c r="H142">
        <f>trueraw!M141*$M142 + $N142*W$3</f>
        <v>1.2198780487804879</v>
      </c>
      <c r="I142">
        <f>trueraw!N141*$M142 + $N142*X$3</f>
        <v>-0.69536585365853665</v>
      </c>
      <c r="J142">
        <f>trueraw!O141*$M142 + $N142*Y$3</f>
        <v>0.38609756097560977</v>
      </c>
      <c r="K142">
        <f t="shared" si="8"/>
        <v>-0.96487804878048788</v>
      </c>
      <c r="L142">
        <f>82 - trueraw!E141</f>
        <v>9</v>
      </c>
      <c r="M142">
        <f t="shared" si="10"/>
        <v>0.8902439024390244</v>
      </c>
      <c r="N142">
        <f t="shared" si="9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-0.29869918699186992</v>
      </c>
      <c r="C143">
        <f>trueraw!H142*$M143 + $N143*R$3</f>
        <v>0.57447154471544715</v>
      </c>
      <c r="D143">
        <f>trueraw!I142*$M143 + $N143*S$3</f>
        <v>-0.55073170731707322</v>
      </c>
      <c r="E143">
        <f>trueraw!J142*$M143 + $N143*T$3</f>
        <v>-0.79821138211382103</v>
      </c>
      <c r="F143">
        <f>trueraw!K142*$M143 + $N143*U$3</f>
        <v>-0.80569105691056908</v>
      </c>
      <c r="G143">
        <f>trueraw!L142*$M143 + $N143*V$3</f>
        <v>-0.7660162601626016</v>
      </c>
      <c r="H143">
        <f>trueraw!M142*$M143 + $N143*W$3</f>
        <v>-0.45658536585365861</v>
      </c>
      <c r="I143">
        <f>trueraw!N142*$M143 + $N143*X$3</f>
        <v>-4.8780487804878092E-4</v>
      </c>
      <c r="J143">
        <f>trueraw!O142*$M143 + $N143*Y$3</f>
        <v>1.1978861788617885</v>
      </c>
      <c r="K143">
        <f t="shared" si="8"/>
        <v>-1.9040650406504067</v>
      </c>
      <c r="L143">
        <f>82 - trueraw!E142</f>
        <v>22</v>
      </c>
      <c r="M143">
        <f t="shared" si="10"/>
        <v>0.73170731707317072</v>
      </c>
      <c r="N143">
        <f t="shared" si="9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-0.64463414634146343</v>
      </c>
      <c r="C144">
        <f>trueraw!H143*$M144 + $N144*R$3</f>
        <v>8.3414634146341468E-2</v>
      </c>
      <c r="D144">
        <f>trueraw!I143*$M144 + $N144*S$3</f>
        <v>4.9268292682926845E-2</v>
      </c>
      <c r="E144">
        <f>trueraw!J143*$M144 + $N144*T$3</f>
        <v>7.7804878048780557E-2</v>
      </c>
      <c r="F144">
        <f>trueraw!K143*$M144 + $N144*U$3</f>
        <v>-0.44756097560975605</v>
      </c>
      <c r="G144">
        <f>trueraw!L143*$M144 + $N144*V$3</f>
        <v>0.13926829268292687</v>
      </c>
      <c r="H144">
        <f>trueraw!M143*$M144 + $N144*W$3</f>
        <v>-6.6341463414634122E-2</v>
      </c>
      <c r="I144">
        <f>trueraw!N143*$M144 + $N144*X$3</f>
        <v>-0.35048780487804876</v>
      </c>
      <c r="J144">
        <f>trueraw!O143*$M144 + $N144*Y$3</f>
        <v>-6.512195121951217E-2</v>
      </c>
      <c r="K144">
        <f t="shared" si="8"/>
        <v>-1.224390243902439</v>
      </c>
      <c r="L144">
        <f>82 - trueraw!E143</f>
        <v>12</v>
      </c>
      <c r="M144">
        <f t="shared" si="10"/>
        <v>0.85365853658536583</v>
      </c>
      <c r="N144">
        <f t="shared" si="9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0.85902439024390242</v>
      </c>
      <c r="C145">
        <f>trueraw!H144*$M145 + $N145*R$3</f>
        <v>0.10048780487804879</v>
      </c>
      <c r="D145">
        <f>trueraw!I144*$M145 + $N145*S$3</f>
        <v>-0.90682926829268284</v>
      </c>
      <c r="E145">
        <f>trueraw!J144*$M145 + $N145*T$3</f>
        <v>-0.44536585365853643</v>
      </c>
      <c r="F145">
        <f>trueraw!K144*$M145 + $N145*U$3</f>
        <v>-1.0024390243902437</v>
      </c>
      <c r="G145">
        <f>trueraw!L144*$M145 + $N145*V$3</f>
        <v>-0.87902439024390233</v>
      </c>
      <c r="H145">
        <f>trueraw!M144*$M145 + $N145*W$3</f>
        <v>-1.3468292682926828</v>
      </c>
      <c r="I145">
        <f>trueraw!N144*$M145 + $N145*X$3</f>
        <v>-0.58585365853658533</v>
      </c>
      <c r="J145">
        <f>trueraw!O144*$M145 + $N145*Y$3</f>
        <v>0.91658536585365846</v>
      </c>
      <c r="K145">
        <f t="shared" si="8"/>
        <v>-3.2902439024390238</v>
      </c>
      <c r="L145">
        <f>82 - trueraw!E144</f>
        <v>42</v>
      </c>
      <c r="M145">
        <f t="shared" si="10"/>
        <v>0.48780487804878048</v>
      </c>
      <c r="N145">
        <f t="shared" si="9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9.8211382113821147E-2</v>
      </c>
      <c r="C146">
        <f>trueraw!H145*$M146 + $N146*R$3</f>
        <v>0.18004065040650405</v>
      </c>
      <c r="D146">
        <f>trueraw!I145*$M146 + $N146*S$3</f>
        <v>0.6989024390243902</v>
      </c>
      <c r="E146">
        <f>trueraw!J145*$M146 + $N146*T$3</f>
        <v>-0.1176422764227642</v>
      </c>
      <c r="F146">
        <f>trueraw!K145*$M146 + $N146*U$3</f>
        <v>-0.42577235772357724</v>
      </c>
      <c r="G146">
        <f>trueraw!L145*$M146 + $N146*V$3</f>
        <v>-0.91849593495934956</v>
      </c>
      <c r="H146">
        <f>trueraw!M145*$M146 + $N146*W$3</f>
        <v>-0.849390243902439</v>
      </c>
      <c r="I146">
        <f>trueraw!N145*$M146 + $N146*X$3</f>
        <v>-0.56890243902439031</v>
      </c>
      <c r="J146">
        <f>trueraw!O145*$M146 + $N146*Y$3</f>
        <v>0.70406504065040654</v>
      </c>
      <c r="K146">
        <f t="shared" si="8"/>
        <v>-1.1989837398373986</v>
      </c>
      <c r="L146">
        <f>82 - trueraw!E145</f>
        <v>11</v>
      </c>
      <c r="M146">
        <f t="shared" si="10"/>
        <v>0.86585365853658536</v>
      </c>
      <c r="N146">
        <f t="shared" si="9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0.44439024390243909</v>
      </c>
      <c r="C147">
        <f>trueraw!H146*$M147 + $N147*R$3</f>
        <v>0.31085365853658536</v>
      </c>
      <c r="D147">
        <f>trueraw!I146*$M147 + $N147*S$3</f>
        <v>-1.0458536585365854</v>
      </c>
      <c r="E147">
        <f>trueraw!J146*$M147 + $N147*T$3</f>
        <v>-0.63987804878048782</v>
      </c>
      <c r="F147">
        <f>trueraw!K146*$M147 + $N147*U$3</f>
        <v>-0.55731707317073165</v>
      </c>
      <c r="G147">
        <f>trueraw!L146*$M147 + $N147*V$3</f>
        <v>-0.77658536585365856</v>
      </c>
      <c r="H147">
        <f>trueraw!M146*$M147 + $N147*W$3</f>
        <v>-1.3785365853658538</v>
      </c>
      <c r="I147">
        <f>trueraw!N146*$M147 + $N147*X$3</f>
        <v>0.38731707317073172</v>
      </c>
      <c r="J147">
        <f>trueraw!O146*$M147 + $N147*Y$3</f>
        <v>0.97390243902439033</v>
      </c>
      <c r="K147">
        <f t="shared" si="8"/>
        <v>-2.2817073170731712</v>
      </c>
      <c r="L147">
        <f>82 - trueraw!E146</f>
        <v>27</v>
      </c>
      <c r="M147">
        <f t="shared" si="10"/>
        <v>0.67073170731707321</v>
      </c>
      <c r="N147">
        <f t="shared" si="9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0.388130081300813</v>
      </c>
      <c r="C148">
        <f>trueraw!H147*$M148 + $N148*R$3</f>
        <v>0.38471544715447153</v>
      </c>
      <c r="D148">
        <f>trueraw!I147*$M148 + $N148*S$3</f>
        <v>-0.37219512195121951</v>
      </c>
      <c r="E148">
        <f>trueraw!J147*$M148 + $N148*T$3</f>
        <v>-0.64406504065040648</v>
      </c>
      <c r="F148">
        <f>trueraw!K147*$M148 + $N148*U$3</f>
        <v>-0.93056910569105689</v>
      </c>
      <c r="G148">
        <f>trueraw!L147*$M148 + $N148*V$3</f>
        <v>0.57495934959349604</v>
      </c>
      <c r="H148">
        <f>trueraw!M147*$M148 + $N148*W$3</f>
        <v>-0.61902439024390243</v>
      </c>
      <c r="I148">
        <f>trueraw!N147*$M148 + $N148*X$3</f>
        <v>-0.47756097560975608</v>
      </c>
      <c r="J148">
        <f>trueraw!O147*$M148 + $N148*Y$3</f>
        <v>0.54715447154471542</v>
      </c>
      <c r="K148">
        <f t="shared" si="8"/>
        <v>-1.1484552845528453</v>
      </c>
      <c r="L148">
        <f>82 - trueraw!E147</f>
        <v>10</v>
      </c>
      <c r="M148">
        <f t="shared" si="10"/>
        <v>0.87804878048780488</v>
      </c>
      <c r="N148">
        <f t="shared" si="9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0.14150406504065041</v>
      </c>
      <c r="C149">
        <f>trueraw!H148*$M149 + $N149*R$3</f>
        <v>-1.0447154471544717E-2</v>
      </c>
      <c r="D149">
        <f>trueraw!I148*$M149 + $N149*S$3</f>
        <v>-0.3228048780487805</v>
      </c>
      <c r="E149">
        <f>trueraw!J148*$M149 + $N149*T$3</f>
        <v>-0.98349593495934962</v>
      </c>
      <c r="F149">
        <f>trueraw!K148*$M149 + $N149*U$3</f>
        <v>-0.3911382113821138</v>
      </c>
      <c r="G149">
        <f>trueraw!L148*$M149 + $N149*V$3</f>
        <v>-0.45959349593495935</v>
      </c>
      <c r="H149">
        <f>trueraw!M148*$M149 + $N149*W$3</f>
        <v>-0.12207317073170734</v>
      </c>
      <c r="I149">
        <f>trueraw!N148*$M149 + $N149*X$3</f>
        <v>-9.2682926829268292E-2</v>
      </c>
      <c r="J149">
        <f>trueraw!O148*$M149 + $N149*Y$3</f>
        <v>1.0244308943089431</v>
      </c>
      <c r="K149">
        <f t="shared" si="8"/>
        <v>-1.2163008130081301</v>
      </c>
      <c r="L149">
        <f>82 - trueraw!E148</f>
        <v>11</v>
      </c>
      <c r="M149">
        <f t="shared" si="10"/>
        <v>0.86585365853658536</v>
      </c>
      <c r="N149">
        <f t="shared" si="9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-1.1130081300813008</v>
      </c>
      <c r="C150">
        <f>trueraw!H149*$M150 + $N150*R$3</f>
        <v>0.88504065040650404</v>
      </c>
      <c r="D150">
        <f>trueraw!I149*$M150 + $N150*S$3</f>
        <v>-1.9024390243902456E-2</v>
      </c>
      <c r="E150">
        <f>trueraw!J149*$M150 + $N150*T$3</f>
        <v>1.0894308943089404E-2</v>
      </c>
      <c r="F150">
        <f>trueraw!K149*$M150 + $N150*U$3</f>
        <v>-0.74747967479674804</v>
      </c>
      <c r="G150">
        <f>trueraw!L149*$M150 + $N150*V$3</f>
        <v>-0.34032520325203253</v>
      </c>
      <c r="H150">
        <f>trueraw!M149*$M150 + $N150*W$3</f>
        <v>-4.4390243902439036E-2</v>
      </c>
      <c r="I150">
        <f>trueraw!N149*$M150 + $N150*X$3</f>
        <v>-0.25609756097560976</v>
      </c>
      <c r="J150">
        <f>trueraw!O149*$M150 + $N150*Y$3</f>
        <v>0.20455284552845532</v>
      </c>
      <c r="K150">
        <f t="shared" si="8"/>
        <v>-1.419837398373984</v>
      </c>
      <c r="L150">
        <f>82 - trueraw!E149</f>
        <v>14</v>
      </c>
      <c r="M150">
        <f t="shared" si="10"/>
        <v>0.82926829268292679</v>
      </c>
      <c r="N150">
        <f t="shared" si="9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1.4297560975609755</v>
      </c>
      <c r="C151">
        <f>trueraw!H150*$M151 + $N151*R$3</f>
        <v>-1.1202439024390245</v>
      </c>
      <c r="D151">
        <f>trueraw!I150*$M151 + $N151*S$3</f>
        <v>-1.5214634146341464</v>
      </c>
      <c r="E151">
        <f>trueraw!J150*$M151 + $N151*T$3</f>
        <v>-0.5026829268292683</v>
      </c>
      <c r="F151">
        <f>trueraw!K150*$M151 + $N151*U$3</f>
        <v>8.1707317073170804E-2</v>
      </c>
      <c r="G151">
        <f>trueraw!L150*$M151 + $N151*V$3</f>
        <v>0.40390243902439027</v>
      </c>
      <c r="H151">
        <f>trueraw!M150*$M151 + $N151*W$3</f>
        <v>7.0243902439024397E-2</v>
      </c>
      <c r="I151">
        <f>trueraw!N150*$M151 + $N151*X$3</f>
        <v>-0.10292682926829266</v>
      </c>
      <c r="J151">
        <f>trueraw!O150*$M151 + $N151*Y$3</f>
        <v>-0.10780487804878053</v>
      </c>
      <c r="K151">
        <f t="shared" si="8"/>
        <v>-1.3695121951219513</v>
      </c>
      <c r="L151">
        <f>82 - trueraw!E150</f>
        <v>12</v>
      </c>
      <c r="M151">
        <f t="shared" si="10"/>
        <v>0.85365853658536583</v>
      </c>
      <c r="N151">
        <f t="shared" si="9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7.2439024390243911E-2</v>
      </c>
      <c r="C152">
        <f>trueraw!H151*$M152 + $N152*R$3</f>
        <v>0.40780487804878046</v>
      </c>
      <c r="D152">
        <f>trueraw!I151*$M152 + $N152*S$3</f>
        <v>0.37365853658536591</v>
      </c>
      <c r="E152">
        <f>trueraw!J151*$M152 + $N152*T$3</f>
        <v>-0.27219512195121948</v>
      </c>
      <c r="F152">
        <f>trueraw!K151*$M152 + $N152*U$3</f>
        <v>-1.0792682926829267</v>
      </c>
      <c r="G152">
        <f>trueraw!L151*$M152 + $N152*V$3</f>
        <v>-0.13390243902439022</v>
      </c>
      <c r="H152">
        <f>trueraw!M151*$M152 + $N152*W$3</f>
        <v>-0.38219512195121952</v>
      </c>
      <c r="I152">
        <f>trueraw!N151*$M152 + $N152*X$3</f>
        <v>-0.97365853658536583</v>
      </c>
      <c r="J152">
        <f>trueraw!O151*$M152 + $N152*Y$3</f>
        <v>0.61780487804878048</v>
      </c>
      <c r="K152">
        <f t="shared" si="8"/>
        <v>-1.3695121951219509</v>
      </c>
      <c r="L152">
        <f>82 - trueraw!E151</f>
        <v>12</v>
      </c>
      <c r="M152">
        <f t="shared" si="10"/>
        <v>0.85365853658536583</v>
      </c>
      <c r="N152">
        <f t="shared" si="9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-0.45906504065040654</v>
      </c>
      <c r="C153">
        <f>trueraw!H152*$M153 + $N153*R$3</f>
        <v>-0.26638211382113824</v>
      </c>
      <c r="D153">
        <f>trueraw!I152*$M153 + $N153*S$3</f>
        <v>6.3902439024390245E-2</v>
      </c>
      <c r="E153">
        <f>trueraw!J152*$M153 + $N153*T$3</f>
        <v>0.65849593495934966</v>
      </c>
      <c r="F153">
        <f>trueraw!K152*$M153 + $N153*U$3</f>
        <v>0.27662601626016259</v>
      </c>
      <c r="G153">
        <f>trueraw!L152*$M153 + $N153*V$3</f>
        <v>9.9837398373983754E-2</v>
      </c>
      <c r="H153">
        <f>trueraw!M152*$M153 + $N153*W$3</f>
        <v>-0.52243902439024392</v>
      </c>
      <c r="I153">
        <f>trueraw!N152*$M153 + $N153*X$3</f>
        <v>-0.55475609756097566</v>
      </c>
      <c r="J153">
        <f>trueraw!O152*$M153 + $N153*Y$3</f>
        <v>-0.36004065040650407</v>
      </c>
      <c r="K153">
        <f t="shared" si="8"/>
        <v>-1.0638211382113822</v>
      </c>
      <c r="L153">
        <f>82 - trueraw!E152</f>
        <v>7</v>
      </c>
      <c r="M153">
        <f t="shared" si="10"/>
        <v>0.91463414634146345</v>
      </c>
      <c r="N153">
        <f t="shared" si="9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-1.1286178861788618</v>
      </c>
      <c r="C154">
        <f>trueraw!H153*$M154 + $N154*R$3</f>
        <v>0.52211382113821136</v>
      </c>
      <c r="D154">
        <f>trueraw!I153*$M154 + $N154*S$3</f>
        <v>0.12853658536585369</v>
      </c>
      <c r="E154">
        <f>trueraw!J153*$M154 + $N154*T$3</f>
        <v>0.41455284552845539</v>
      </c>
      <c r="F154">
        <f>trueraw!K153*$M154 + $N154*U$3</f>
        <v>-0.89138211382113819</v>
      </c>
      <c r="G154">
        <f>trueraw!L153*$M154 + $N154*V$3</f>
        <v>-0.31154471544715445</v>
      </c>
      <c r="H154">
        <f>trueraw!M153*$M154 + $N154*W$3</f>
        <v>0.65414634146341466</v>
      </c>
      <c r="I154">
        <f>trueraw!N153*$M154 + $N154*X$3</f>
        <v>-0.36878048780487804</v>
      </c>
      <c r="J154">
        <f>trueraw!O153*$M154 + $N154*Y$3</f>
        <v>-0.1491056910569106</v>
      </c>
      <c r="K154">
        <f t="shared" si="8"/>
        <v>-1.1300813008130079</v>
      </c>
      <c r="L154">
        <f>82 - trueraw!E153</f>
        <v>8</v>
      </c>
      <c r="M154">
        <f t="shared" si="10"/>
        <v>0.90243902439024393</v>
      </c>
      <c r="N154">
        <f t="shared" si="9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1.0797560975609757</v>
      </c>
      <c r="C155">
        <f>trueraw!H154*$M155 + $N155*R$3</f>
        <v>-0.83</v>
      </c>
      <c r="D155">
        <f>trueraw!I154*$M155 + $N155*S$3</f>
        <v>-0.94097560975609751</v>
      </c>
      <c r="E155">
        <f>trueraw!J154*$M155 + $N155*T$3</f>
        <v>-0.65634146341463406</v>
      </c>
      <c r="F155">
        <f>trueraw!K154*$M155 + $N155*U$3</f>
        <v>5.6097560975609806E-2</v>
      </c>
      <c r="G155">
        <f>trueraw!L154*$M155 + $N155*V$3</f>
        <v>-0.60341463414634144</v>
      </c>
      <c r="H155">
        <f>trueraw!M154*$M155 + $N155*W$3</f>
        <v>-0.86024390243902438</v>
      </c>
      <c r="I155">
        <f>trueraw!N154*$M155 + $N155*X$3</f>
        <v>0.59707317073170729</v>
      </c>
      <c r="J155">
        <f>trueraw!O154*$M155 + $N155*Y$3</f>
        <v>0.72878048780487803</v>
      </c>
      <c r="K155">
        <f t="shared" si="8"/>
        <v>-1.4292682926829265</v>
      </c>
      <c r="L155">
        <f>82 - trueraw!E154</f>
        <v>12</v>
      </c>
      <c r="M155">
        <f t="shared" si="10"/>
        <v>0.85365853658536583</v>
      </c>
      <c r="N155">
        <f t="shared" si="9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-0.4816260162601626</v>
      </c>
      <c r="C156">
        <f>trueraw!H155*$M156 + $N156*R$3</f>
        <v>-0.1865040650406504</v>
      </c>
      <c r="D156">
        <f>trueraw!I155*$M156 + $N156*S$3</f>
        <v>-7.5121951219512206E-2</v>
      </c>
      <c r="E156">
        <f>trueraw!J155*$M156 + $N156*T$3</f>
        <v>-0.73235772357723572</v>
      </c>
      <c r="F156">
        <f>trueraw!K155*$M156 + $N156*U$3</f>
        <v>-0.14715447154471542</v>
      </c>
      <c r="G156">
        <f>trueraw!L155*$M156 + $N156*V$3</f>
        <v>-0.14406504065040648</v>
      </c>
      <c r="H156">
        <f>trueraw!M155*$M156 + $N156*W$3</f>
        <v>-2.4878048780487827E-2</v>
      </c>
      <c r="I156">
        <f>trueraw!N155*$M156 + $N156*X$3</f>
        <v>-0.80536585365853652</v>
      </c>
      <c r="J156">
        <f>trueraw!O155*$M156 + $N156*Y$3</f>
        <v>0.49544715447154475</v>
      </c>
      <c r="K156">
        <f t="shared" si="8"/>
        <v>-2.1016260162601625</v>
      </c>
      <c r="L156">
        <f>82 - trueraw!E155</f>
        <v>22</v>
      </c>
      <c r="M156">
        <f t="shared" si="10"/>
        <v>0.73170731707317072</v>
      </c>
      <c r="N156">
        <f t="shared" si="9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-0.80601626016260164</v>
      </c>
      <c r="C157">
        <f>trueraw!H156*$M157 + $N157*R$3</f>
        <v>-7.1869918699187005E-2</v>
      </c>
      <c r="D157">
        <f>trueraw!I156*$M157 + $N157*S$3</f>
        <v>0.65512195121951222</v>
      </c>
      <c r="E157">
        <f>trueraw!J156*$M157 + $N157*T$3</f>
        <v>-0.60894308943089426</v>
      </c>
      <c r="F157">
        <f>trueraw!K156*$M157 + $N157*U$3</f>
        <v>-0.23691056910569105</v>
      </c>
      <c r="G157">
        <f>trueraw!L156*$M157 + $N157*V$3</f>
        <v>-0.41723577235772363</v>
      </c>
      <c r="H157">
        <f>trueraw!M156*$M157 + $N157*W$3</f>
        <v>-0.39073170731707318</v>
      </c>
      <c r="I157">
        <f>trueraw!N156*$M157 + $N157*X$3</f>
        <v>-0.38097560975609757</v>
      </c>
      <c r="J157">
        <f>trueraw!O156*$M157 + $N157*Y$3</f>
        <v>0.84569105691056912</v>
      </c>
      <c r="K157">
        <f t="shared" si="8"/>
        <v>-1.4118699186991868</v>
      </c>
      <c r="L157">
        <f>82 - trueraw!E156</f>
        <v>10</v>
      </c>
      <c r="M157">
        <f t="shared" si="10"/>
        <v>0.87804878048780488</v>
      </c>
      <c r="N157">
        <f t="shared" si="9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-0.69016260162601617</v>
      </c>
      <c r="C158">
        <f>trueraw!H157*$M158 + $N158*R$3</f>
        <v>1.2930081300813008</v>
      </c>
      <c r="D158">
        <f>trueraw!I157*$M158 + $N158*S$3</f>
        <v>0.81756097560975616</v>
      </c>
      <c r="E158">
        <f>trueraw!J157*$M158 + $N158*T$3</f>
        <v>0.49325203252032518</v>
      </c>
      <c r="F158">
        <f>trueraw!K157*$M158 + $N158*U$3</f>
        <v>-0.45666666666666661</v>
      </c>
      <c r="G158">
        <f>trueraw!L157*$M158 + $N158*V$3</f>
        <v>-0.47552845528455284</v>
      </c>
      <c r="H158">
        <f>trueraw!M157*$M158 + $N158*W$3</f>
        <v>-0.80195121951219506</v>
      </c>
      <c r="I158">
        <f>trueraw!N157*$M158 + $N158*X$3</f>
        <v>-0.99121951219512194</v>
      </c>
      <c r="J158">
        <f>trueraw!O157*$M158 + $N158*Y$3</f>
        <v>-0.22455284552845528</v>
      </c>
      <c r="K158">
        <f t="shared" si="8"/>
        <v>-1.0362601626016259</v>
      </c>
      <c r="L158">
        <f>82 - trueraw!E157</f>
        <v>4</v>
      </c>
      <c r="M158">
        <f t="shared" si="10"/>
        <v>0.95121951219512191</v>
      </c>
      <c r="N158">
        <f t="shared" si="9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-0.19658536585365854</v>
      </c>
      <c r="C159">
        <f>trueraw!H158*$M159 + $N159*R$3</f>
        <v>7.109756097560975E-2</v>
      </c>
      <c r="D159">
        <f>trueraw!I158*$M159 + $N159*S$3</f>
        <v>-0.58353658536585362</v>
      </c>
      <c r="E159">
        <f>trueraw!J158*$M159 + $N159*T$3</f>
        <v>-0.84317073170731704</v>
      </c>
      <c r="F159">
        <f>trueraw!K158*$M159 + $N159*U$3</f>
        <v>0.65695121951219515</v>
      </c>
      <c r="G159">
        <f>trueraw!L158*$M159 + $N159*V$3</f>
        <v>-0.423170731707317</v>
      </c>
      <c r="H159">
        <f>trueraw!M158*$M159 + $N159*W$3</f>
        <v>-0.5741463414634147</v>
      </c>
      <c r="I159">
        <f>trueraw!N158*$M159 + $N159*X$3</f>
        <v>-0.63207317073170721</v>
      </c>
      <c r="J159">
        <f>trueraw!O158*$M159 + $N159*Y$3</f>
        <v>0.7346341463414634</v>
      </c>
      <c r="K159">
        <f t="shared" si="8"/>
        <v>-1.7899999999999998</v>
      </c>
      <c r="L159">
        <f>82 - trueraw!E158</f>
        <v>15</v>
      </c>
      <c r="M159">
        <f t="shared" si="10"/>
        <v>0.81707317073170727</v>
      </c>
      <c r="N159">
        <f t="shared" si="9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0.27203252032520325</v>
      </c>
      <c r="C160">
        <f>trueraw!H159*$M160 + $N160*R$3</f>
        <v>-5.479674796747968E-2</v>
      </c>
      <c r="D160">
        <f>trueraw!I159*$M160 + $N160*S$3</f>
        <v>-0.63853658536585367</v>
      </c>
      <c r="E160">
        <f>trueraw!J159*$M160 + $N160*T$3</f>
        <v>-0.92260162601626017</v>
      </c>
      <c r="F160">
        <f>trueraw!K159*$M160 + $N160*U$3</f>
        <v>-0.56422764227642275</v>
      </c>
      <c r="G160">
        <f>trueraw!L159*$M160 + $N160*V$3</f>
        <v>-1.0586991869918698</v>
      </c>
      <c r="H160">
        <f>trueraw!M159*$M160 + $N160*W$3</f>
        <v>-0.80048780487804883</v>
      </c>
      <c r="I160">
        <f>trueraw!N159*$M160 + $N160*X$3</f>
        <v>0.1678048780487805</v>
      </c>
      <c r="J160">
        <f>trueraw!O159*$M160 + $N160*Y$3</f>
        <v>1.3588617886178862</v>
      </c>
      <c r="K160">
        <f t="shared" si="8"/>
        <v>-2.2406504065040651</v>
      </c>
      <c r="L160">
        <f>82 - trueraw!E159</f>
        <v>22</v>
      </c>
      <c r="M160">
        <f t="shared" si="10"/>
        <v>0.73170731707317072</v>
      </c>
      <c r="N160">
        <f t="shared" si="9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-0.60520325203252046</v>
      </c>
      <c r="C161">
        <f>trueraw!H160*$M161 + $N161*R$3</f>
        <v>1.0004065040650409</v>
      </c>
      <c r="D161">
        <f>trueraw!I160*$M161 + $N161*S$3</f>
        <v>-0.63853658536585367</v>
      </c>
      <c r="E161">
        <f>trueraw!J160*$M161 + $N161*T$3</f>
        <v>-9.5934959349592841E-3</v>
      </c>
      <c r="F161">
        <f>trueraw!K160*$M161 + $N161*U$3</f>
        <v>-0.76504065040650404</v>
      </c>
      <c r="G161">
        <f>trueraw!L160*$M161 + $N161*V$3</f>
        <v>1.1594308943089431</v>
      </c>
      <c r="H161">
        <f>trueraw!M160*$M161 + $N161*W$3</f>
        <v>0.19390243902439028</v>
      </c>
      <c r="I161">
        <f>trueraw!N160*$M161 + $N161*X$3</f>
        <v>-0.82</v>
      </c>
      <c r="J161">
        <f>trueraw!O160*$M161 + $N161*Y$3</f>
        <v>-0.89813008130081307</v>
      </c>
      <c r="K161">
        <f t="shared" si="8"/>
        <v>-1.382764227642276</v>
      </c>
      <c r="L161">
        <f>82 - trueraw!E160</f>
        <v>8</v>
      </c>
      <c r="M161">
        <f t="shared" si="10"/>
        <v>0.90243902439024393</v>
      </c>
      <c r="N161">
        <f t="shared" si="9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-0.53386178861788625</v>
      </c>
      <c r="C162">
        <f>trueraw!H161*$M162 + $N162*R$3</f>
        <v>0.22333333333333333</v>
      </c>
      <c r="D162">
        <f>trueraw!I161*$M162 + $N162*S$3</f>
        <v>0.91536585365853662</v>
      </c>
      <c r="E162">
        <f>trueraw!J161*$M162 + $N162*T$3</f>
        <v>0.15077235772357728</v>
      </c>
      <c r="F162">
        <f>trueraw!K161*$M162 + $N162*U$3</f>
        <v>-0.66821138211382114</v>
      </c>
      <c r="G162">
        <f>trueraw!L161*$M162 + $N162*V$3</f>
        <v>-0.49422764227642274</v>
      </c>
      <c r="H162">
        <f>trueraw!M161*$M162 + $N162*W$3</f>
        <v>-0.77146341463414636</v>
      </c>
      <c r="I162">
        <f>trueraw!N161*$M162 + $N162*X$3</f>
        <v>-0.86329268292682926</v>
      </c>
      <c r="J162">
        <f>trueraw!O161*$M162 + $N162*Y$3</f>
        <v>0.4269918699186992</v>
      </c>
      <c r="K162">
        <f t="shared" si="8"/>
        <v>-1.6145934959349593</v>
      </c>
      <c r="L162">
        <f>82 - trueraw!E161</f>
        <v>11</v>
      </c>
      <c r="M162">
        <f t="shared" si="10"/>
        <v>0.86585365853658536</v>
      </c>
      <c r="N162">
        <f t="shared" si="9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-0.4113008130081301</v>
      </c>
      <c r="C163">
        <f>trueraw!H162*$M163 + $N163*R$3</f>
        <v>-0.11434959349593496</v>
      </c>
      <c r="D163">
        <f>trueraw!I162*$M163 + $N163*S$3</f>
        <v>-0.55682926829268287</v>
      </c>
      <c r="E163">
        <f>trueraw!J162*$M163 + $N163*T$3</f>
        <v>-0.64069105691056893</v>
      </c>
      <c r="F163">
        <f>trueraw!K162*$M163 + $N163*U$3</f>
        <v>-0.95833333333333326</v>
      </c>
      <c r="G163">
        <f>trueraw!L162*$M163 + $N163*V$3</f>
        <v>-0.34447154471544716</v>
      </c>
      <c r="H163">
        <f>trueraw!M162*$M163 + $N163*W$3</f>
        <v>-0.642560975609756</v>
      </c>
      <c r="I163">
        <f>trueraw!N162*$M163 + $N163*X$3</f>
        <v>-0.6962195121951219</v>
      </c>
      <c r="J163">
        <f>trueraw!O162*$M163 + $N163*Y$3</f>
        <v>0.48406504065040645</v>
      </c>
      <c r="K163">
        <f t="shared" si="8"/>
        <v>-3.8806910569105697</v>
      </c>
      <c r="L163">
        <f>82 - trueraw!E162</f>
        <v>47</v>
      </c>
      <c r="M163">
        <f t="shared" si="10"/>
        <v>0.42682926829268292</v>
      </c>
      <c r="N163">
        <f t="shared" si="9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0.99439024390243891</v>
      </c>
      <c r="C164">
        <f>trueraw!H163*$M164 + $N164*R$3</f>
        <v>0.1175609756097561</v>
      </c>
      <c r="D164">
        <f>trueraw!I163*$M164 + $N164*S$3</f>
        <v>-1.2141463414634146</v>
      </c>
      <c r="E164">
        <f>trueraw!J163*$M164 + $N164*T$3</f>
        <v>-0.57097560975609751</v>
      </c>
      <c r="F164">
        <f>trueraw!K163*$M164 + $N164*U$3</f>
        <v>0.33780487804878057</v>
      </c>
      <c r="G164">
        <f>trueraw!L163*$M164 + $N164*V$3</f>
        <v>-0.83390243902439032</v>
      </c>
      <c r="H164">
        <f>trueraw!M163*$M164 + $N164*W$3</f>
        <v>-0.86024390243902438</v>
      </c>
      <c r="I164">
        <f>trueraw!N163*$M164 + $N164*X$3</f>
        <v>0.48609756097560974</v>
      </c>
      <c r="J164">
        <f>trueraw!O163*$M164 + $N164*Y$3</f>
        <v>-0.18463414634146341</v>
      </c>
      <c r="K164">
        <f t="shared" si="8"/>
        <v>-1.7280487804878051</v>
      </c>
      <c r="L164">
        <f>82 - trueraw!E163</f>
        <v>12</v>
      </c>
      <c r="M164">
        <f t="shared" si="10"/>
        <v>0.85365853658536583</v>
      </c>
      <c r="N164">
        <f t="shared" si="9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-0.78975609756097553</v>
      </c>
      <c r="C165">
        <f>trueraw!H164*$M165 + $N165*R$3</f>
        <v>0.57853658536585373</v>
      </c>
      <c r="D165">
        <f>trueraw!I164*$M165 + $N165*S$3</f>
        <v>-0.88975609756097551</v>
      </c>
      <c r="E165">
        <f>trueraw!J164*$M165 + $N165*T$3</f>
        <v>-0.98926829268292682</v>
      </c>
      <c r="F165">
        <f>trueraw!K164*$M165 + $N165*U$3</f>
        <v>-0.92560975609756091</v>
      </c>
      <c r="G165">
        <f>trueraw!L164*$M165 + $N165*V$3</f>
        <v>1.138048780487805</v>
      </c>
      <c r="H165">
        <f>trueraw!M164*$M165 + $N165*W$3</f>
        <v>0.77024390243902441</v>
      </c>
      <c r="I165">
        <f>trueraw!N164*$M165 + $N165*X$3</f>
        <v>-0.99926829268292683</v>
      </c>
      <c r="J165">
        <f>trueraw!O164*$M165 + $N165*Y$3</f>
        <v>0.34463414634146339</v>
      </c>
      <c r="K165">
        <f t="shared" si="8"/>
        <v>-1.7621951219512191</v>
      </c>
      <c r="L165">
        <f>82 - trueraw!E164</f>
        <v>12</v>
      </c>
      <c r="M165">
        <f t="shared" si="10"/>
        <v>0.85365853658536583</v>
      </c>
      <c r="N165">
        <f t="shared" si="9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-0.40560975609756095</v>
      </c>
      <c r="C166">
        <f>trueraw!H165*$M166 + $N166*R$3</f>
        <v>0.2882926829268293</v>
      </c>
      <c r="D166">
        <f>trueraw!I165*$M166 + $N166*S$3</f>
        <v>8.3414634146341482E-2</v>
      </c>
      <c r="E166">
        <f>trueraw!J165*$M166 + $N166*T$3</f>
        <v>9.756097560975896E-4</v>
      </c>
      <c r="F166">
        <f>trueraw!K165*$M166 + $N166*U$3</f>
        <v>-0.20853658536585362</v>
      </c>
      <c r="G166">
        <f>trueraw!L165*$M166 + $N166*V$3</f>
        <v>0.11365853658536587</v>
      </c>
      <c r="H166">
        <f>trueraw!M165*$M166 + $N166*W$3</f>
        <v>-0.95414634146341459</v>
      </c>
      <c r="I166">
        <f>trueraw!N165*$M166 + $N166*X$3</f>
        <v>-0.60658536585365841</v>
      </c>
      <c r="J166">
        <f>trueraw!O165*$M166 + $N166*Y$3</f>
        <v>-0.11634146341463414</v>
      </c>
      <c r="K166">
        <f t="shared" si="8"/>
        <v>-1.8048780487804876</v>
      </c>
      <c r="L166">
        <f>82 - trueraw!E165</f>
        <v>12</v>
      </c>
      <c r="M166">
        <f t="shared" si="10"/>
        <v>0.85365853658536583</v>
      </c>
      <c r="N166">
        <f t="shared" si="9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0.2858536585365854</v>
      </c>
      <c r="C167">
        <f>trueraw!H166*$M167 + $N167*R$3</f>
        <v>0.20292682926829267</v>
      </c>
      <c r="D167">
        <f>trueraw!I166*$M167 + $N167*S$3</f>
        <v>-0.6251219512195122</v>
      </c>
      <c r="E167">
        <f>trueraw!J166*$M167 + $N167*T$3</f>
        <v>-0.53682926829268296</v>
      </c>
      <c r="F167">
        <f>trueraw!K166*$M167 + $N167*U$3</f>
        <v>-1.198780487804878</v>
      </c>
      <c r="G167">
        <f>trueraw!L166*$M167 + $N167*V$3</f>
        <v>0.13926829268292687</v>
      </c>
      <c r="H167">
        <f>trueraw!M166*$M167 + $N167*W$3</f>
        <v>-0.57000000000000006</v>
      </c>
      <c r="I167">
        <f>trueraw!N166*$M167 + $N167*X$3</f>
        <v>-0.54682926829268286</v>
      </c>
      <c r="J167">
        <f>trueraw!O166*$M167 + $N167*Y$3</f>
        <v>1.0275609756097561</v>
      </c>
      <c r="K167">
        <f t="shared" si="8"/>
        <v>-1.8219512195121952</v>
      </c>
      <c r="L167">
        <f>82 - trueraw!E166</f>
        <v>12</v>
      </c>
      <c r="M167">
        <f t="shared" si="10"/>
        <v>0.85365853658536583</v>
      </c>
      <c r="N167">
        <f t="shared" si="9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-0.38861788617886178</v>
      </c>
      <c r="C168">
        <f>trueraw!H167*$M168 + $N168*R$3</f>
        <v>-0.35325203252032522</v>
      </c>
      <c r="D168">
        <f>trueraw!I167*$M168 + $N168*S$3</f>
        <v>0.33609756097560978</v>
      </c>
      <c r="E168">
        <f>trueraw!J167*$M168 + $N168*T$3</f>
        <v>7.1626016260162656E-2</v>
      </c>
      <c r="F168">
        <f>trueraw!K167*$M168 + $N168*U$3</f>
        <v>0.31788617886178866</v>
      </c>
      <c r="G168">
        <f>trueraw!L167*$M168 + $N168*V$3</f>
        <v>-0.51910569105691051</v>
      </c>
      <c r="H168">
        <f>trueraw!M167*$M168 + $N168*W$3</f>
        <v>-1.1146341463414635</v>
      </c>
      <c r="I168">
        <f>trueraw!N167*$M168 + $N168*X$3</f>
        <v>1.9268292682926846E-2</v>
      </c>
      <c r="J168">
        <f>trueraw!O167*$M168 + $N168*Y$3</f>
        <v>-1.3739837398374005E-2</v>
      </c>
      <c r="K168">
        <f t="shared" si="8"/>
        <v>-1.644471544715447</v>
      </c>
      <c r="L168">
        <f>82 - trueraw!E167</f>
        <v>8</v>
      </c>
      <c r="M168">
        <f t="shared" si="10"/>
        <v>0.90243902439024393</v>
      </c>
      <c r="N168">
        <f t="shared" si="9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-0.66162601626016249</v>
      </c>
      <c r="C169">
        <f>trueraw!H168*$M169 + $N169*R$3</f>
        <v>-0.1243089430894309</v>
      </c>
      <c r="D169">
        <f>trueraw!I168*$M169 + $N169*S$3</f>
        <v>0.45609756097560977</v>
      </c>
      <c r="E169">
        <f>trueraw!J168*$M169 + $N169*T$3</f>
        <v>-0.64821138211382112</v>
      </c>
      <c r="F169">
        <f>trueraw!K168*$M169 + $N169*U$3</f>
        <v>-0.76105691056910563</v>
      </c>
      <c r="G169">
        <f>trueraw!L168*$M169 + $N169*V$3</f>
        <v>-0.65626016260162601</v>
      </c>
      <c r="H169">
        <f>trueraw!M168*$M169 + $N169*W$3</f>
        <v>-2.9268292682926855E-3</v>
      </c>
      <c r="I169">
        <f>trueraw!N168*$M169 + $N169*X$3</f>
        <v>-5.9024390243902436E-2</v>
      </c>
      <c r="J169">
        <f>trueraw!O168*$M169 + $N169*Y$3</f>
        <v>1.0215447154471544</v>
      </c>
      <c r="K169">
        <f t="shared" si="8"/>
        <v>-1.435772357723577</v>
      </c>
      <c r="L169">
        <f>82 - trueraw!E168</f>
        <v>4</v>
      </c>
      <c r="M169">
        <f t="shared" si="10"/>
        <v>0.95121951219512191</v>
      </c>
      <c r="N169">
        <f t="shared" si="9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-0.73829268292682926</v>
      </c>
      <c r="C170">
        <f>trueraw!H169*$M170 + $N170*R$3</f>
        <v>7.8658536585365854E-2</v>
      </c>
      <c r="D170">
        <f>trueraw!I169*$M170 + $N170*S$3</f>
        <v>0.60939024390243901</v>
      </c>
      <c r="E170">
        <f>trueraw!J169*$M170 + $N170*T$3</f>
        <v>0.43463414634146352</v>
      </c>
      <c r="F170">
        <f>trueraw!K169*$M170 + $N170*U$3</f>
        <v>-0.63963414634146343</v>
      </c>
      <c r="G170">
        <f>trueraw!L169*$M170 + $N170*V$3</f>
        <v>-0.25817073170731708</v>
      </c>
      <c r="H170">
        <f>trueraw!M169*$M170 + $N170*W$3</f>
        <v>0.66792682926829272</v>
      </c>
      <c r="I170">
        <f>trueraw!N169*$M170 + $N170*X$3</f>
        <v>-0.78439024390243905</v>
      </c>
      <c r="J170">
        <f>trueraw!O169*$M170 + $N170*Y$3</f>
        <v>-1.1184146341463412</v>
      </c>
      <c r="K170">
        <f t="shared" si="8"/>
        <v>-1.748292682926829</v>
      </c>
      <c r="L170">
        <f>82 - trueraw!E169</f>
        <v>9</v>
      </c>
      <c r="M170">
        <f t="shared" si="10"/>
        <v>0.8902439024390244</v>
      </c>
      <c r="N170">
        <f t="shared" si="9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-0.55073170731707322</v>
      </c>
      <c r="C171">
        <f>trueraw!H170*$M171 + $N171*R$3</f>
        <v>-8.7317073170731715E-2</v>
      </c>
      <c r="D171">
        <f>trueraw!I170*$M171 + $N171*S$3</f>
        <v>0.15170731707317076</v>
      </c>
      <c r="E171">
        <f>trueraw!J170*$M171 + $N171*T$3</f>
        <v>-0.22097560975609754</v>
      </c>
      <c r="F171">
        <f>trueraw!K170*$M171 + $N171*U$3</f>
        <v>0.11585365853658541</v>
      </c>
      <c r="G171">
        <f>trueraw!L170*$M171 + $N171*V$3</f>
        <v>-0.18512195121951219</v>
      </c>
      <c r="H171">
        <f>trueraw!M170*$M171 + $N171*W$3</f>
        <v>-1.167560975609756</v>
      </c>
      <c r="I171">
        <f>trueraw!N170*$M171 + $N171*X$3</f>
        <v>0.91292682926829272</v>
      </c>
      <c r="J171">
        <f>trueraw!O170*$M171 + $N171*Y$3</f>
        <v>-0.93585365853658553</v>
      </c>
      <c r="K171">
        <f t="shared" si="8"/>
        <v>-1.9670731707317071</v>
      </c>
      <c r="L171">
        <f>82 - trueraw!E170</f>
        <v>12</v>
      </c>
      <c r="M171">
        <f t="shared" si="10"/>
        <v>0.85365853658536583</v>
      </c>
      <c r="N171">
        <f t="shared" si="9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1.437560975609756</v>
      </c>
      <c r="C172">
        <f>trueraw!H171*$M172 + $N172*R$3</f>
        <v>-2.2575609756097559</v>
      </c>
      <c r="D172">
        <f>trueraw!I171*$M172 + $N172*S$3</f>
        <v>-1.6620731707317071</v>
      </c>
      <c r="E172">
        <f>trueraw!J171*$M172 + $N172*T$3</f>
        <v>-0.99841463414634146</v>
      </c>
      <c r="F172">
        <f>trueraw!K171*$M172 + $N172*U$3</f>
        <v>6.0487804878048806E-2</v>
      </c>
      <c r="G172">
        <f>trueraw!L171*$M172 + $N172*V$3</f>
        <v>-0.92158536585365858</v>
      </c>
      <c r="H172">
        <f>trueraw!M171*$M172 + $N172*W$3</f>
        <v>-0.47609756097560973</v>
      </c>
      <c r="I172">
        <f>trueraw!N171*$M172 + $N172*X$3</f>
        <v>1.5658536585365854</v>
      </c>
      <c r="J172">
        <f>trueraw!O171*$M172 + $N172*Y$3</f>
        <v>1.0859756097560975</v>
      </c>
      <c r="K172">
        <f t="shared" si="8"/>
        <v>-2.1658536585365842</v>
      </c>
      <c r="L172">
        <f>82 - trueraw!E171</f>
        <v>15</v>
      </c>
      <c r="M172">
        <f t="shared" si="10"/>
        <v>0.81707317073170727</v>
      </c>
      <c r="N172">
        <f t="shared" si="9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0.39682926829268295</v>
      </c>
      <c r="C173">
        <f>trueraw!H172*$M173 + $N173*R$3</f>
        <v>-0.3519512195121951</v>
      </c>
      <c r="D173">
        <f>trueraw!I172*$M173 + $N173*S$3</f>
        <v>-0.88975609756097551</v>
      </c>
      <c r="E173">
        <f>trueraw!J172*$M173 + $N173*T$3</f>
        <v>-0.63926829268292673</v>
      </c>
      <c r="F173">
        <f>trueraw!K172*$M173 + $N173*U$3</f>
        <v>-0.17439024390243898</v>
      </c>
      <c r="G173">
        <f>trueraw!L172*$M173 + $N173*V$3</f>
        <v>-0.70585365853658544</v>
      </c>
      <c r="H173">
        <f>trueraw!M172*$M173 + $N173*W$3</f>
        <v>1.9512195121951514E-3</v>
      </c>
      <c r="I173">
        <f>trueraw!N172*$M173 + $N173*X$3</f>
        <v>7.6341463414634173E-2</v>
      </c>
      <c r="J173">
        <f>trueraw!O172*$M173 + $N173*Y$3</f>
        <v>0.2251219512195122</v>
      </c>
      <c r="K173">
        <f t="shared" si="8"/>
        <v>-2.0609756097560976</v>
      </c>
      <c r="L173">
        <f>82 - trueraw!E172</f>
        <v>12</v>
      </c>
      <c r="M173">
        <f t="shared" si="10"/>
        <v>0.85365853658536583</v>
      </c>
      <c r="N173">
        <f t="shared" si="9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2.7317073170731711E-2</v>
      </c>
      <c r="C174">
        <f>trueraw!H173*$M174 + $N174*R$3</f>
        <v>0.18548780487804878</v>
      </c>
      <c r="D174">
        <f>trueraw!I173*$M174 + $N174*S$3</f>
        <v>0.19097560975609756</v>
      </c>
      <c r="E174">
        <f>trueraw!J173*$M174 + $N174*T$3</f>
        <v>-0.53573170731707309</v>
      </c>
      <c r="F174">
        <f>trueraw!K173*$M174 + $N174*U$3</f>
        <v>-0.62182926829268292</v>
      </c>
      <c r="G174">
        <f>trueraw!L173*$M174 + $N174*V$3</f>
        <v>-0.46292682926829271</v>
      </c>
      <c r="H174">
        <f>trueraw!M173*$M174 + $N174*W$3</f>
        <v>-0.62292682926829268</v>
      </c>
      <c r="I174">
        <f>trueraw!N173*$M174 + $N174*X$3</f>
        <v>-0.72207317073170729</v>
      </c>
      <c r="J174">
        <f>trueraw!O173*$M174 + $N174*Y$3</f>
        <v>0.6709756097560976</v>
      </c>
      <c r="K174">
        <f t="shared" si="8"/>
        <v>-1.8907317073170731</v>
      </c>
      <c r="L174">
        <f>82 - trueraw!E173</f>
        <v>9</v>
      </c>
      <c r="M174">
        <f t="shared" si="10"/>
        <v>0.8902439024390244</v>
      </c>
      <c r="N174">
        <f t="shared" si="9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0.71674796747967484</v>
      </c>
      <c r="C175">
        <f>trueraw!H174*$M175 + $N175*R$3</f>
        <v>-0.66861788617886186</v>
      </c>
      <c r="D175">
        <f>trueraw!I174*$M175 + $N175*S$3</f>
        <v>-0.89268292682926842</v>
      </c>
      <c r="E175">
        <f>trueraw!J174*$M175 + $N175*T$3</f>
        <v>-0.22642276422764224</v>
      </c>
      <c r="F175">
        <f>trueraw!K174*$M175 + $N175*U$3</f>
        <v>0.49081300813008139</v>
      </c>
      <c r="G175">
        <f>trueraw!L174*$M175 + $N175*V$3</f>
        <v>-0.9330081300813009</v>
      </c>
      <c r="H175">
        <f>trueraw!M174*$M175 + $N175*W$3</f>
        <v>-1.1814634146341465</v>
      </c>
      <c r="I175">
        <f>trueraw!N174*$M175 + $N175*X$3</f>
        <v>-0.26804878048780484</v>
      </c>
      <c r="J175">
        <f>trueraw!O174*$M175 + $N175*Y$3</f>
        <v>0.42504065040650407</v>
      </c>
      <c r="K175">
        <f t="shared" si="8"/>
        <v>-2.5376422764227646</v>
      </c>
      <c r="L175">
        <f>82 - trueraw!E174</f>
        <v>20</v>
      </c>
      <c r="M175">
        <f t="shared" si="10"/>
        <v>0.75609756097560976</v>
      </c>
      <c r="N175">
        <f t="shared" si="9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-0.20910569105691057</v>
      </c>
      <c r="C176">
        <f>trueraw!H175*$M176 + $N176*R$3</f>
        <v>3.9186991869918704E-2</v>
      </c>
      <c r="D176">
        <f>trueraw!I175*$M176 + $N176*S$3</f>
        <v>-0.41707317073170735</v>
      </c>
      <c r="E176">
        <f>trueraw!J175*$M176 + $N176*T$3</f>
        <v>-0.90130081300813014</v>
      </c>
      <c r="F176">
        <f>trueraw!K175*$M176 + $N176*U$3</f>
        <v>-0.54845528455284553</v>
      </c>
      <c r="G176">
        <f>trueraw!L175*$M176 + $N176*V$3</f>
        <v>-0.72178861788617898</v>
      </c>
      <c r="H176">
        <f>trueraw!M175*$M176 + $N176*W$3</f>
        <v>-0.39268292682926831</v>
      </c>
      <c r="I176">
        <f>trueraw!N175*$M176 + $N176*X$3</f>
        <v>-0.23121951219512196</v>
      </c>
      <c r="J176">
        <f>trueraw!O175*$M176 + $N176*Y$3</f>
        <v>1.1913821138211382</v>
      </c>
      <c r="K176">
        <f t="shared" si="8"/>
        <v>-2.191056910569106</v>
      </c>
      <c r="L176">
        <f>82 - trueraw!E175</f>
        <v>14</v>
      </c>
      <c r="M176">
        <f t="shared" si="10"/>
        <v>0.82926829268292679</v>
      </c>
      <c r="N176">
        <f t="shared" si="9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-0.56016260162601628</v>
      </c>
      <c r="C177">
        <f>trueraw!H176*$M177 + $N177*R$3</f>
        <v>8.6178861788617889E-2</v>
      </c>
      <c r="D177">
        <f>trueraw!I176*$M177 + $N177*S$3</f>
        <v>0.42682926829268297</v>
      </c>
      <c r="E177">
        <f>trueraw!J176*$M177 + $N177*T$3</f>
        <v>-0.50357723577235769</v>
      </c>
      <c r="F177">
        <f>trueraw!K176*$M177 + $N177*U$3</f>
        <v>-0.55300813008130079</v>
      </c>
      <c r="G177">
        <f>trueraw!L176*$M177 + $N177*V$3</f>
        <v>-0.65430894308943088</v>
      </c>
      <c r="H177">
        <f>trueraw!M176*$M177 + $N177*W$3</f>
        <v>-0.66292682926829272</v>
      </c>
      <c r="I177">
        <f>trueraw!N176*$M177 + $N177*X$3</f>
        <v>-0.52146341463414636</v>
      </c>
      <c r="J177">
        <f>trueraw!O176*$M177 + $N177*Y$3</f>
        <v>0.9510569105691058</v>
      </c>
      <c r="K177">
        <f t="shared" si="8"/>
        <v>-1.9913821138211381</v>
      </c>
      <c r="L177">
        <f>82 - trueraw!E176</f>
        <v>10</v>
      </c>
      <c r="M177">
        <f t="shared" si="10"/>
        <v>0.87804878048780488</v>
      </c>
      <c r="N177">
        <f t="shared" si="9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0.67821138211382115</v>
      </c>
      <c r="C178">
        <f>trueraw!H177*$M178 + $N178*R$3</f>
        <v>-0.11008130081300813</v>
      </c>
      <c r="D178">
        <f>trueraw!I177*$M178 + $N178*S$3</f>
        <v>-1.0307317073170732</v>
      </c>
      <c r="E178">
        <f>trueraw!J177*$M178 + $N178*T$3</f>
        <v>-1.2081300813008129</v>
      </c>
      <c r="F178">
        <f>trueraw!K177*$M178 + $N178*U$3</f>
        <v>-0.36601626016260164</v>
      </c>
      <c r="G178">
        <f>trueraw!L177*$M178 + $N178*V$3</f>
        <v>-0.11642276422764231</v>
      </c>
      <c r="H178">
        <f>trueraw!M177*$M178 + $N178*W$3</f>
        <v>-0.41756097560975614</v>
      </c>
      <c r="I178">
        <f>trueraw!N177*$M178 + $N178*X$3</f>
        <v>-0.19804878048780489</v>
      </c>
      <c r="J178">
        <f>trueraw!O177*$M178 + $N178*Y$3</f>
        <v>0.53626016260162612</v>
      </c>
      <c r="K178">
        <f t="shared" si="8"/>
        <v>-2.2325203252032519</v>
      </c>
      <c r="L178">
        <f>82 - trueraw!E177</f>
        <v>14</v>
      </c>
      <c r="M178">
        <f t="shared" si="10"/>
        <v>0.82926829268292679</v>
      </c>
      <c r="N178">
        <f t="shared" si="9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1.2159349593495934</v>
      </c>
      <c r="C179">
        <f>trueraw!H178*$M179 + $N179*R$3</f>
        <v>-3.5772357723577236E-3</v>
      </c>
      <c r="D179">
        <f>trueraw!I178*$M179 + $N179*S$3</f>
        <v>-1.6117073170731708</v>
      </c>
      <c r="E179">
        <f>trueraw!J178*$M179 + $N179*T$3</f>
        <v>-0.9957723577235772</v>
      </c>
      <c r="F179">
        <f>trueraw!K178*$M179 + $N179*U$3</f>
        <v>0.50406504065040658</v>
      </c>
      <c r="G179">
        <f>trueraw!L178*$M179 + $N179*V$3</f>
        <v>-1.0074796747967478</v>
      </c>
      <c r="H179">
        <f>trueraw!M178*$M179 + $N179*W$3</f>
        <v>-1.495609756097561</v>
      </c>
      <c r="I179">
        <f>trueraw!N178*$M179 + $N179*X$3</f>
        <v>-0.30048780487804877</v>
      </c>
      <c r="J179">
        <f>trueraw!O178*$M179 + $N179*Y$3</f>
        <v>1.0222764227642276</v>
      </c>
      <c r="K179">
        <f t="shared" si="8"/>
        <v>-2.6723577235772362</v>
      </c>
      <c r="L179">
        <f>82 - trueraw!E178</f>
        <v>22</v>
      </c>
      <c r="M179">
        <f t="shared" si="10"/>
        <v>0.73170731707317072</v>
      </c>
      <c r="N179">
        <f t="shared" si="9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workbookViewId="0">
      <selection activeCell="L31" sqref="L31"/>
    </sheetView>
    <sheetView workbookViewId="1"/>
    <sheetView workbookViewId="2"/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AVs_avail!K1</f>
        <v>0.5</v>
      </c>
      <c r="C1">
        <f>AVs_avail!L1</f>
        <v>1</v>
      </c>
      <c r="D1">
        <f>AVs_avail!M1</f>
        <v>1</v>
      </c>
      <c r="E1">
        <f>AVs_avail!N1</f>
        <v>1</v>
      </c>
      <c r="F1">
        <f>AVs_avail!O1</f>
        <v>1</v>
      </c>
      <c r="G1">
        <f>AVs_avail!P1</f>
        <v>1</v>
      </c>
      <c r="H1">
        <f>AVs_avail!Q1</f>
        <v>1</v>
      </c>
      <c r="I1">
        <f>AVs_avail!R1</f>
        <v>0.5</v>
      </c>
      <c r="J1">
        <f>AVs_avail!S1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koe</v>
      </c>
      <c r="Z2" t="str">
        <f>GMs!F1</f>
        <v>zieg</v>
      </c>
      <c r="AA2" t="str">
        <f>GMs!G1</f>
        <v>diaz</v>
      </c>
      <c r="AB2" t="str">
        <f>GMs!H1</f>
        <v>ul</v>
      </c>
      <c r="AC2" t="str">
        <f>GMs!I1</f>
        <v>varg</v>
      </c>
      <c r="AD2" t="str">
        <f>GMs!J1</f>
        <v>pete</v>
      </c>
      <c r="AE2" t="str">
        <f>GMs!K1</f>
        <v>me</v>
      </c>
      <c r="AF2" t="str">
        <f>GMs!L1</f>
        <v>bude</v>
      </c>
      <c r="AG2" t="str">
        <f>GMs!M1</f>
        <v>bal</v>
      </c>
      <c r="AH2" t="str">
        <f>GMs!N1</f>
        <v>sch</v>
      </c>
      <c r="AI2" t="str">
        <f>GMs!O1</f>
        <v>peon</v>
      </c>
      <c r="AT2" t="str">
        <f>GMs!C1</f>
        <v>_______</v>
      </c>
      <c r="AU2" t="str">
        <f>GMs!D1</f>
        <v>rob</v>
      </c>
      <c r="AV2" t="str">
        <f>GMs!E1</f>
        <v>koe</v>
      </c>
      <c r="AW2" t="str">
        <f>GMs!F1</f>
        <v>zieg</v>
      </c>
      <c r="AX2" t="str">
        <f>GMs!G1</f>
        <v>diaz</v>
      </c>
      <c r="AY2" t="str">
        <f>GMs!H1</f>
        <v>ul</v>
      </c>
      <c r="AZ2" t="str">
        <f>GMs!I1</f>
        <v>varg</v>
      </c>
      <c r="BA2" t="str">
        <f>GMs!J1</f>
        <v>pete</v>
      </c>
      <c r="BB2" t="str">
        <f>GMs!K1</f>
        <v>me</v>
      </c>
      <c r="BC2" t="str">
        <f>GMs!L1</f>
        <v>bude</v>
      </c>
      <c r="BD2" t="str">
        <f>GMs!M1</f>
        <v>bal</v>
      </c>
      <c r="BE2" t="str">
        <f>GMs!N1</f>
        <v>sch</v>
      </c>
      <c r="BF2" t="str">
        <f>GMs!O1</f>
        <v>peon</v>
      </c>
    </row>
    <row r="3" spans="1:58" x14ac:dyDescent="0.3">
      <c r="A3" t="str">
        <f>injury_attenuated!A3</f>
        <v>Nikola Jokic</v>
      </c>
      <c r="B3">
        <f>injury_attenuated!B3</f>
        <v>3.667479674796748</v>
      </c>
      <c r="C3">
        <f>injury_attenuated!C3</f>
        <v>2.1589430894308941</v>
      </c>
      <c r="D3">
        <f>injury_attenuated!D3</f>
        <v>-0.40060975609756094</v>
      </c>
      <c r="E3">
        <f>injury_attenuated!E3</f>
        <v>2.0841869918699185</v>
      </c>
      <c r="F3">
        <f>injury_attenuated!F3</f>
        <v>2.3393495934959345</v>
      </c>
      <c r="G3">
        <f>injury_attenuated!G3</f>
        <v>2.5699186991869913</v>
      </c>
      <c r="H3">
        <f>injury_attenuated!H3</f>
        <v>1.0843902439024389</v>
      </c>
      <c r="I3">
        <f>injury_attenuated!I3</f>
        <v>0.38195121951219513</v>
      </c>
      <c r="J3">
        <f>injury_attenuated!J3</f>
        <v>-1.7550813008130082</v>
      </c>
      <c r="K3">
        <f t="shared" ref="K3:K34" si="0">(SUM($D3:$J3) + $B3)</f>
        <v>9.9715853658536577</v>
      </c>
      <c r="L3">
        <f t="shared" ref="L3:L34" si="1">SUM($B3:$I3)</f>
        <v>13.88560975609756</v>
      </c>
      <c r="M3">
        <f t="shared" ref="M3:M34" si="2">(SUM($B3:$F3) + SUM($H3:$J3))</f>
        <v>9.5606097560975591</v>
      </c>
      <c r="N3">
        <f t="shared" ref="N3:N34" si="3">SUM($B3:$J3)</f>
        <v>12.130528455284551</v>
      </c>
      <c r="O3">
        <f t="shared" ref="O3:O34" si="4">SUMPRODUCT($B3:$J3, $B$1:$J$1)</f>
        <v>10.105813008130081</v>
      </c>
      <c r="P3" s="1" t="str">
        <f>VLOOKUP($A3, 'auction in'!$A$2:$C$218, 3, FALSE)</f>
        <v>me</v>
      </c>
      <c r="Q3" s="3">
        <f>VLOOKUP($A3, 'auction in'!$A$2:$B$218, 2, FALSE)</f>
        <v>80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5">IF(EXACT($P3, W$2), 1, 0)</f>
        <v>0</v>
      </c>
      <c r="X3">
        <f t="shared" si="5"/>
        <v>0</v>
      </c>
      <c r="Y3">
        <f t="shared" si="5"/>
        <v>0</v>
      </c>
      <c r="Z3">
        <f t="shared" si="5"/>
        <v>0</v>
      </c>
      <c r="AA3">
        <f t="shared" si="5"/>
        <v>0</v>
      </c>
      <c r="AB3">
        <f t="shared" si="5"/>
        <v>0</v>
      </c>
      <c r="AC3">
        <f t="shared" si="5"/>
        <v>0</v>
      </c>
      <c r="AD3">
        <f t="shared" si="5"/>
        <v>0</v>
      </c>
      <c r="AE3">
        <f t="shared" si="5"/>
        <v>1</v>
      </c>
      <c r="AF3">
        <f t="shared" si="5"/>
        <v>0</v>
      </c>
      <c r="AG3">
        <f t="shared" si="5"/>
        <v>0</v>
      </c>
      <c r="AH3">
        <f t="shared" si="5"/>
        <v>0</v>
      </c>
      <c r="AI3">
        <f t="shared" si="5"/>
        <v>0</v>
      </c>
      <c r="AT3">
        <f t="shared" ref="AT3:AT34" si="6">IF(EXACT($P3, W$2), $N3, 0)</f>
        <v>0</v>
      </c>
      <c r="AU3">
        <f t="shared" ref="AU3:AU34" si="7">IF(EXACT($P3, X$2), $N3, 0)</f>
        <v>0</v>
      </c>
      <c r="AV3">
        <f t="shared" ref="AV3:AV34" si="8">IF(EXACT($P3, Y$2), $N3, 0)</f>
        <v>0</v>
      </c>
      <c r="AW3">
        <f t="shared" ref="AW3:AW34" si="9">IF(EXACT($P3, Z$2), $N3, 0)</f>
        <v>0</v>
      </c>
      <c r="AX3">
        <f t="shared" ref="AX3:AX34" si="10">IF(EXACT($P3, AA$2), $N3, 0)</f>
        <v>0</v>
      </c>
      <c r="AY3">
        <f t="shared" ref="AY3:AY34" si="11">IF(EXACT($P3, AB$2), $N3, 0)</f>
        <v>0</v>
      </c>
      <c r="AZ3">
        <f t="shared" ref="AZ3:AZ34" si="12">IF(EXACT($P3, AC$2), $N3, 0)</f>
        <v>0</v>
      </c>
      <c r="BA3">
        <f t="shared" ref="BA3:BA34" si="13">IF(EXACT($P3, AD$2), $N3, 0)</f>
        <v>0</v>
      </c>
      <c r="BB3">
        <f t="shared" ref="BB3:BB34" si="14">IF(EXACT($P3, AE$2), $N3, 0)</f>
        <v>12.130528455284551</v>
      </c>
      <c r="BC3">
        <f t="shared" ref="BC3:BC34" si="15">IF(EXACT($P3, AF$2), $N3, 0)</f>
        <v>0</v>
      </c>
      <c r="BD3">
        <f t="shared" ref="BD3:BD34" si="16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0.48134146341463419</v>
      </c>
      <c r="C4">
        <f>injury_attenuated!C4</f>
        <v>3.2123170731707318</v>
      </c>
      <c r="D4">
        <f>injury_attenuated!D4</f>
        <v>3.1376829268292683</v>
      </c>
      <c r="E4">
        <f>injury_attenuated!E4</f>
        <v>2.3041463414634147</v>
      </c>
      <c r="F4">
        <f>injury_attenuated!F4</f>
        <v>8.1463414634146386E-2</v>
      </c>
      <c r="G4">
        <f>injury_attenuated!G4</f>
        <v>1.3531707317073169</v>
      </c>
      <c r="H4">
        <f>injury_attenuated!H4</f>
        <v>0.62341463414634157</v>
      </c>
      <c r="I4">
        <f>injury_attenuated!I4</f>
        <v>-0.98024390243902437</v>
      </c>
      <c r="J4">
        <f>injury_attenuated!J4</f>
        <v>-1.8573170731707318</v>
      </c>
      <c r="K4">
        <f t="shared" si="0"/>
        <v>5.143658536585364</v>
      </c>
      <c r="L4">
        <f t="shared" si="1"/>
        <v>10.213292682926831</v>
      </c>
      <c r="M4">
        <f t="shared" si="2"/>
        <v>7.0028048780487824</v>
      </c>
      <c r="N4">
        <f t="shared" si="3"/>
        <v>8.3559756097560989</v>
      </c>
      <c r="O4">
        <f t="shared" si="4"/>
        <v>8.6054268292682927</v>
      </c>
      <c r="P4" s="1" t="str">
        <f>VLOOKUP($A4, 'auction in'!$A$2:$C$218, 3, FALSE)</f>
        <v>ul</v>
      </c>
      <c r="Q4" s="3">
        <f>VLOOKUP($A4, 'auction in'!$A$2:$B$218, 2, FALSE)</f>
        <v>71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5"/>
        <v>0</v>
      </c>
      <c r="X4">
        <f t="shared" si="5"/>
        <v>0</v>
      </c>
      <c r="Y4">
        <f t="shared" si="5"/>
        <v>0</v>
      </c>
      <c r="Z4">
        <f t="shared" si="5"/>
        <v>0</v>
      </c>
      <c r="AA4">
        <f t="shared" si="5"/>
        <v>0</v>
      </c>
      <c r="AB4">
        <f t="shared" si="5"/>
        <v>1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si="5"/>
        <v>0</v>
      </c>
      <c r="AG4">
        <f t="shared" si="5"/>
        <v>0</v>
      </c>
      <c r="AH4">
        <f t="shared" si="5"/>
        <v>0</v>
      </c>
      <c r="AI4">
        <f t="shared" si="5"/>
        <v>0</v>
      </c>
      <c r="AT4">
        <f t="shared" si="6"/>
        <v>0</v>
      </c>
      <c r="AU4">
        <f t="shared" si="7"/>
        <v>0</v>
      </c>
      <c r="AV4">
        <f t="shared" si="8"/>
        <v>0</v>
      </c>
      <c r="AW4">
        <f t="shared" si="9"/>
        <v>0</v>
      </c>
      <c r="AX4">
        <f t="shared" si="10"/>
        <v>0</v>
      </c>
      <c r="AY4">
        <f t="shared" si="11"/>
        <v>8.3559756097560989</v>
      </c>
      <c r="AZ4">
        <f t="shared" si="12"/>
        <v>0</v>
      </c>
      <c r="BA4">
        <f t="shared" si="13"/>
        <v>0</v>
      </c>
      <c r="BB4">
        <f t="shared" si="14"/>
        <v>0</v>
      </c>
      <c r="BC4">
        <f t="shared" si="15"/>
        <v>0</v>
      </c>
      <c r="BD4">
        <f t="shared" si="16"/>
        <v>0</v>
      </c>
    </row>
    <row r="5" spans="1:58" x14ac:dyDescent="0.3">
      <c r="A5" t="str">
        <f>injury_attenuated!A5</f>
        <v>James Harden</v>
      </c>
      <c r="B5">
        <f>injury_attenuated!B5</f>
        <v>0.19032520325203253</v>
      </c>
      <c r="C5">
        <f>injury_attenuated!C5</f>
        <v>2.4043495934959349</v>
      </c>
      <c r="D5">
        <f>injury_attenuated!D5</f>
        <v>0.969390243902439</v>
      </c>
      <c r="E5">
        <f>injury_attenuated!E5</f>
        <v>1.4176422764227643</v>
      </c>
      <c r="F5">
        <f>injury_attenuated!F5</f>
        <v>1.0906504065040652</v>
      </c>
      <c r="G5">
        <f>injury_attenuated!G5</f>
        <v>3.7309349593495935</v>
      </c>
      <c r="H5">
        <f>injury_attenuated!H5</f>
        <v>0.60256097560975619</v>
      </c>
      <c r="I5">
        <f>injury_attenuated!I5</f>
        <v>0.43304878048780499</v>
      </c>
      <c r="J5">
        <f>injury_attenuated!J5</f>
        <v>-2.5002845528455286</v>
      </c>
      <c r="K5">
        <f t="shared" si="0"/>
        <v>5.9342682926829271</v>
      </c>
      <c r="L5">
        <f t="shared" si="1"/>
        <v>10.838902439024391</v>
      </c>
      <c r="M5">
        <f t="shared" si="2"/>
        <v>4.6076829268292681</v>
      </c>
      <c r="N5">
        <f t="shared" si="3"/>
        <v>8.3386178861788629</v>
      </c>
      <c r="O5">
        <f t="shared" si="4"/>
        <v>8.0269308943089452</v>
      </c>
      <c r="P5" s="1" t="str">
        <f>VLOOKUP($A5, 'auction in'!$A$2:$C$218, 3, FALSE)</f>
        <v>zieg</v>
      </c>
      <c r="Q5" s="3">
        <f>VLOOKUP($A5, 'auction in'!$A$2:$B$218, 2, FALSE)</f>
        <v>77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5"/>
        <v>1</v>
      </c>
      <c r="AA5">
        <f t="shared" si="5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5"/>
        <v>0</v>
      </c>
      <c r="AG5">
        <f t="shared" si="5"/>
        <v>0</v>
      </c>
      <c r="AH5">
        <f t="shared" si="5"/>
        <v>0</v>
      </c>
      <c r="AI5">
        <f t="shared" si="5"/>
        <v>0</v>
      </c>
      <c r="AT5">
        <f t="shared" si="6"/>
        <v>0</v>
      </c>
      <c r="AU5">
        <f t="shared" si="7"/>
        <v>0</v>
      </c>
      <c r="AV5">
        <f t="shared" si="8"/>
        <v>0</v>
      </c>
      <c r="AW5">
        <f t="shared" si="9"/>
        <v>8.3386178861788629</v>
      </c>
      <c r="AX5">
        <f t="shared" si="10"/>
        <v>0</v>
      </c>
      <c r="AY5">
        <f t="shared" si="11"/>
        <v>0</v>
      </c>
      <c r="AZ5">
        <f t="shared" si="12"/>
        <v>0</v>
      </c>
      <c r="BA5">
        <f t="shared" si="13"/>
        <v>0</v>
      </c>
      <c r="BB5">
        <f t="shared" si="14"/>
        <v>0</v>
      </c>
      <c r="BC5">
        <f t="shared" si="15"/>
        <v>0</v>
      </c>
      <c r="BD5">
        <f t="shared" si="16"/>
        <v>0</v>
      </c>
    </row>
    <row r="6" spans="1:58" x14ac:dyDescent="0.3">
      <c r="A6" t="str">
        <f>injury_attenuated!A7</f>
        <v>Damian Lillard</v>
      </c>
      <c r="B6">
        <f>injury_attenuated!B7</f>
        <v>-0.40146341463414636</v>
      </c>
      <c r="C6">
        <f>injury_attenuated!C7</f>
        <v>4.2439024390243905</v>
      </c>
      <c r="D6">
        <f>injury_attenuated!D7</f>
        <v>2.2678048780487807</v>
      </c>
      <c r="E6">
        <f>injury_attenuated!E7</f>
        <v>2.0482926829268293</v>
      </c>
      <c r="F6">
        <f>injury_attenuated!F7</f>
        <v>-0.40585365853658539</v>
      </c>
      <c r="G6">
        <f>injury_attenuated!G7</f>
        <v>2.1995121951219514</v>
      </c>
      <c r="H6">
        <f>injury_attenuated!H7</f>
        <v>-0.11853658536585365</v>
      </c>
      <c r="I6">
        <f>injury_attenuated!I7</f>
        <v>-0.58829268292682924</v>
      </c>
      <c r="J6">
        <f>injury_attenuated!J7</f>
        <v>-1.4658536585365853</v>
      </c>
      <c r="K6">
        <f t="shared" si="0"/>
        <v>3.5356097560975623</v>
      </c>
      <c r="L6">
        <f t="shared" si="1"/>
        <v>9.2453658536585372</v>
      </c>
      <c r="M6">
        <f t="shared" si="2"/>
        <v>5.580000000000001</v>
      </c>
      <c r="N6">
        <f t="shared" si="3"/>
        <v>7.7795121951219519</v>
      </c>
      <c r="O6">
        <f t="shared" si="4"/>
        <v>8.2743902439024382</v>
      </c>
      <c r="P6" s="1" t="str">
        <f>VLOOKUP($A6, 'auction in'!$A$2:$C$218, 3, FALSE)</f>
        <v>sch</v>
      </c>
      <c r="Q6" s="3">
        <f>VLOOKUP($A6, 'auction in'!$A$2:$B$218, 2, FALSE)</f>
        <v>64</v>
      </c>
      <c r="R6" t="str">
        <f>trueraw!C6</f>
        <v xml:space="preserve"> PG</v>
      </c>
      <c r="S6" t="str">
        <f>trueraw!D6</f>
        <v>POR</v>
      </c>
      <c r="T6">
        <f>trueraw!E6</f>
        <v>76</v>
      </c>
      <c r="U6">
        <f>trueraw!F6</f>
        <v>34.799999999999997</v>
      </c>
      <c r="V6">
        <v>1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5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5"/>
        <v>0</v>
      </c>
      <c r="AG6">
        <f t="shared" si="5"/>
        <v>0</v>
      </c>
      <c r="AH6">
        <f t="shared" si="5"/>
        <v>1</v>
      </c>
      <c r="AI6">
        <f t="shared" si="5"/>
        <v>0</v>
      </c>
      <c r="AT6">
        <f t="shared" si="6"/>
        <v>0</v>
      </c>
      <c r="AU6">
        <f t="shared" si="7"/>
        <v>0</v>
      </c>
      <c r="AV6">
        <f t="shared" si="8"/>
        <v>0</v>
      </c>
      <c r="AW6">
        <f t="shared" si="9"/>
        <v>0</v>
      </c>
      <c r="AX6">
        <f t="shared" si="10"/>
        <v>0</v>
      </c>
      <c r="AY6">
        <f t="shared" si="11"/>
        <v>0</v>
      </c>
      <c r="AZ6">
        <f t="shared" si="12"/>
        <v>0</v>
      </c>
      <c r="BA6">
        <f t="shared" si="13"/>
        <v>0</v>
      </c>
      <c r="BB6">
        <f t="shared" si="14"/>
        <v>0</v>
      </c>
      <c r="BC6">
        <f t="shared" si="15"/>
        <v>0</v>
      </c>
      <c r="BD6">
        <f t="shared" si="16"/>
        <v>0</v>
      </c>
    </row>
    <row r="7" spans="1:58" x14ac:dyDescent="0.3">
      <c r="A7" t="str">
        <f>injury_attenuated!A8</f>
        <v>Karl-Anthony Towns</v>
      </c>
      <c r="B7">
        <f>injury_attenuated!B8</f>
        <v>0.72178861788617898</v>
      </c>
      <c r="C7">
        <f>injury_attenuated!C8</f>
        <v>1.7983739837398371</v>
      </c>
      <c r="D7">
        <f>injury_attenuated!D8</f>
        <v>0.58487804878048777</v>
      </c>
      <c r="E7">
        <f>injury_attenuated!E8</f>
        <v>1.4369105691056911</v>
      </c>
      <c r="F7">
        <f>injury_attenuated!F8</f>
        <v>1.9757723577235773</v>
      </c>
      <c r="G7">
        <f>injury_attenuated!G8</f>
        <v>0.72422764227642278</v>
      </c>
      <c r="H7">
        <f>injury_attenuated!H8</f>
        <v>-0.37317073170731707</v>
      </c>
      <c r="I7">
        <f>injury_attenuated!I8</f>
        <v>1.4453658536585365</v>
      </c>
      <c r="J7">
        <f>injury_attenuated!J8</f>
        <v>-1.6304065040650404</v>
      </c>
      <c r="K7">
        <f t="shared" si="0"/>
        <v>4.8853658536585378</v>
      </c>
      <c r="L7">
        <f t="shared" si="1"/>
        <v>8.3141463414634149</v>
      </c>
      <c r="M7">
        <f t="shared" si="2"/>
        <v>5.9595121951219516</v>
      </c>
      <c r="N7">
        <f t="shared" si="3"/>
        <v>6.6837398373983747</v>
      </c>
      <c r="O7">
        <f t="shared" si="4"/>
        <v>5.6001626016260175</v>
      </c>
      <c r="P7" s="1" t="str">
        <f>VLOOKUP($A7, 'auction in'!$A$2:$C$218, 3, FALSE)</f>
        <v>varg</v>
      </c>
      <c r="Q7" s="3">
        <f>VLOOKUP($A7, 'auction in'!$A$2:$B$218, 2, FALSE)</f>
        <v>70</v>
      </c>
      <c r="R7" t="str">
        <f>trueraw!C7</f>
        <v xml:space="preserve"> C</v>
      </c>
      <c r="S7" t="str">
        <f>trueraw!D7</f>
        <v>MIN</v>
      </c>
      <c r="T7">
        <f>trueraw!E7</f>
        <v>72</v>
      </c>
      <c r="U7">
        <f>trueraw!F7</f>
        <v>33.9</v>
      </c>
      <c r="V7">
        <v>1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5"/>
        <v>0</v>
      </c>
      <c r="AB7">
        <f t="shared" si="5"/>
        <v>0</v>
      </c>
      <c r="AC7">
        <f t="shared" si="5"/>
        <v>1</v>
      </c>
      <c r="AD7">
        <f t="shared" si="5"/>
        <v>0</v>
      </c>
      <c r="AE7">
        <f t="shared" si="5"/>
        <v>0</v>
      </c>
      <c r="AF7">
        <f t="shared" si="5"/>
        <v>0</v>
      </c>
      <c r="AG7">
        <f t="shared" si="5"/>
        <v>0</v>
      </c>
      <c r="AH7">
        <f t="shared" si="5"/>
        <v>0</v>
      </c>
      <c r="AI7">
        <f t="shared" si="5"/>
        <v>0</v>
      </c>
      <c r="AT7">
        <f t="shared" si="6"/>
        <v>0</v>
      </c>
      <c r="AU7">
        <f t="shared" si="7"/>
        <v>0</v>
      </c>
      <c r="AV7">
        <f t="shared" si="8"/>
        <v>0</v>
      </c>
      <c r="AW7">
        <f t="shared" si="9"/>
        <v>0</v>
      </c>
      <c r="AX7">
        <f t="shared" si="10"/>
        <v>0</v>
      </c>
      <c r="AY7">
        <f t="shared" si="11"/>
        <v>0</v>
      </c>
      <c r="AZ7">
        <f t="shared" si="12"/>
        <v>6.6837398373983747</v>
      </c>
      <c r="BA7">
        <f t="shared" si="13"/>
        <v>0</v>
      </c>
      <c r="BB7">
        <f t="shared" si="14"/>
        <v>0</v>
      </c>
      <c r="BC7">
        <f t="shared" si="15"/>
        <v>0</v>
      </c>
      <c r="BD7">
        <f t="shared" si="16"/>
        <v>0</v>
      </c>
    </row>
    <row r="8" spans="1:58" x14ac:dyDescent="0.3">
      <c r="A8" t="str">
        <f>injury_attenuated!A6</f>
        <v>Kevin Durant</v>
      </c>
      <c r="B8">
        <f>injury_attenuated!B6</f>
        <v>1.9221138211382112</v>
      </c>
      <c r="C8">
        <f>injury_attenuated!C6</f>
        <v>2.5021138211382112</v>
      </c>
      <c r="D8">
        <f>injury_attenuated!D6</f>
        <v>0.39560975609756094</v>
      </c>
      <c r="E8">
        <f>injury_attenuated!E6</f>
        <v>1.4786991869918698</v>
      </c>
      <c r="F8">
        <f>injury_attenuated!F6</f>
        <v>0.54617886178861785</v>
      </c>
      <c r="G8">
        <f>injury_attenuated!G6</f>
        <v>0.85382113821138206</v>
      </c>
      <c r="H8">
        <f>injury_attenuated!H6</f>
        <v>-0.67463414634146335</v>
      </c>
      <c r="I8">
        <f>injury_attenuated!I6</f>
        <v>1.2034146341463416</v>
      </c>
      <c r="J8">
        <f>injury_attenuated!J6</f>
        <v>-1.6530081300813007</v>
      </c>
      <c r="K8">
        <f t="shared" si="0"/>
        <v>4.0721951219512187</v>
      </c>
      <c r="L8">
        <f t="shared" si="1"/>
        <v>8.227317073170731</v>
      </c>
      <c r="M8">
        <f t="shared" si="2"/>
        <v>5.7204878048780481</v>
      </c>
      <c r="N8">
        <f t="shared" si="3"/>
        <v>6.5743089430894308</v>
      </c>
      <c r="O8">
        <f t="shared" si="4"/>
        <v>5.0115447154471529</v>
      </c>
      <c r="P8" s="1" t="str">
        <f>VLOOKUP($A8, 'auction in'!$A$2:$C$218, 3, FALSE)</f>
        <v>ul</v>
      </c>
      <c r="Q8" s="3">
        <f>VLOOKUP($A8, 'auction in'!$A$2:$B$218, 2, FALSE)</f>
        <v>59</v>
      </c>
      <c r="R8" t="str">
        <f>trueraw!C5</f>
        <v xml:space="preserve"> SF, PF</v>
      </c>
      <c r="S8" t="str">
        <f>trueraw!D5</f>
        <v>BRO</v>
      </c>
      <c r="T8">
        <f>trueraw!E5</f>
        <v>68</v>
      </c>
      <c r="U8">
        <f>trueraw!F5</f>
        <v>33.1</v>
      </c>
      <c r="V8">
        <v>1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5"/>
        <v>0</v>
      </c>
      <c r="AB8">
        <f t="shared" si="5"/>
        <v>1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5"/>
        <v>0</v>
      </c>
      <c r="AG8">
        <f t="shared" si="5"/>
        <v>0</v>
      </c>
      <c r="AH8">
        <f t="shared" si="5"/>
        <v>0</v>
      </c>
      <c r="AI8">
        <f t="shared" si="5"/>
        <v>0</v>
      </c>
      <c r="AT8">
        <f t="shared" si="6"/>
        <v>0</v>
      </c>
      <c r="AU8">
        <f t="shared" si="7"/>
        <v>0</v>
      </c>
      <c r="AV8">
        <f t="shared" si="8"/>
        <v>0</v>
      </c>
      <c r="AW8">
        <f t="shared" si="9"/>
        <v>0</v>
      </c>
      <c r="AX8">
        <f t="shared" si="10"/>
        <v>0</v>
      </c>
      <c r="AY8">
        <f t="shared" si="11"/>
        <v>6.5743089430894308</v>
      </c>
      <c r="AZ8">
        <f t="shared" si="12"/>
        <v>0</v>
      </c>
      <c r="BA8">
        <f t="shared" si="13"/>
        <v>0</v>
      </c>
      <c r="BB8">
        <f t="shared" si="14"/>
        <v>0</v>
      </c>
      <c r="BC8">
        <f t="shared" si="15"/>
        <v>0</v>
      </c>
      <c r="BD8">
        <f t="shared" si="16"/>
        <v>0</v>
      </c>
    </row>
    <row r="9" spans="1:58" x14ac:dyDescent="0.3">
      <c r="A9" t="str">
        <f>injury_attenuated!A10</f>
        <v>Jayson Tatum</v>
      </c>
      <c r="B9">
        <f>injury_attenuated!B10</f>
        <v>0.13609756097560979</v>
      </c>
      <c r="C9">
        <f>injury_attenuated!C10</f>
        <v>1.8897560975609757</v>
      </c>
      <c r="D9">
        <f>injury_attenuated!D10</f>
        <v>1.2853658536585366</v>
      </c>
      <c r="E9">
        <f>injury_attenuated!E10</f>
        <v>1.9370731707317077</v>
      </c>
      <c r="F9">
        <f>injury_attenuated!F10</f>
        <v>0.90097560975609781</v>
      </c>
      <c r="G9">
        <f>injury_attenuated!G10</f>
        <v>0.87414634146341474</v>
      </c>
      <c r="H9">
        <f>injury_attenuated!H10</f>
        <v>0.73414634146341473</v>
      </c>
      <c r="I9">
        <f>injury_attenuated!I10</f>
        <v>-0.14341463414634145</v>
      </c>
      <c r="J9">
        <f>injury_attenuated!J10</f>
        <v>-1.2248780487804878</v>
      </c>
      <c r="K9">
        <f t="shared" si="0"/>
        <v>4.4995121951219517</v>
      </c>
      <c r="L9">
        <f t="shared" si="1"/>
        <v>7.6141463414634156</v>
      </c>
      <c r="M9">
        <f t="shared" si="2"/>
        <v>5.5151219512195135</v>
      </c>
      <c r="N9">
        <f t="shared" si="3"/>
        <v>6.3892682926829281</v>
      </c>
      <c r="O9">
        <f t="shared" si="4"/>
        <v>6.3929268292682941</v>
      </c>
      <c r="P9" s="1" t="str">
        <f>VLOOKUP($A9, 'auction in'!$A$2:$C$218, 3, FALSE)</f>
        <v>varg</v>
      </c>
      <c r="Q9" s="3">
        <f>VLOOKUP($A9, 'auction in'!$A$2:$B$218, 2, FALSE)</f>
        <v>65</v>
      </c>
      <c r="R9" t="str">
        <f>trueraw!C9</f>
        <v xml:space="preserve"> PF, SF</v>
      </c>
      <c r="S9" t="str">
        <f>trueraw!D9</f>
        <v>BOS</v>
      </c>
      <c r="T9">
        <f>trueraw!E9</f>
        <v>76</v>
      </c>
      <c r="U9">
        <f>trueraw!F9</f>
        <v>35.1</v>
      </c>
      <c r="V9">
        <v>1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1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T9">
        <f t="shared" si="6"/>
        <v>0</v>
      </c>
      <c r="AU9">
        <f t="shared" si="7"/>
        <v>0</v>
      </c>
      <c r="AV9">
        <f t="shared" si="8"/>
        <v>0</v>
      </c>
      <c r="AW9">
        <f t="shared" si="9"/>
        <v>0</v>
      </c>
      <c r="AX9">
        <f t="shared" si="10"/>
        <v>0</v>
      </c>
      <c r="AY9">
        <f t="shared" si="11"/>
        <v>0</v>
      </c>
      <c r="AZ9">
        <f t="shared" si="12"/>
        <v>6.3892682926829281</v>
      </c>
      <c r="BA9">
        <f t="shared" si="13"/>
        <v>0</v>
      </c>
      <c r="BB9">
        <f t="shared" si="14"/>
        <v>0</v>
      </c>
      <c r="BC9">
        <f t="shared" si="15"/>
        <v>0</v>
      </c>
      <c r="BD9">
        <f t="shared" si="16"/>
        <v>0</v>
      </c>
    </row>
    <row r="10" spans="1:58" x14ac:dyDescent="0.3">
      <c r="A10" t="str">
        <f>injury_attenuated!A9</f>
        <v>Bradley Beal</v>
      </c>
      <c r="B10">
        <f>injury_attenuated!B9</f>
        <v>0.11634146341463414</v>
      </c>
      <c r="C10">
        <f>injury_attenuated!C9</f>
        <v>2.9719512195121949</v>
      </c>
      <c r="D10">
        <f>injury_attenuated!D9</f>
        <v>0.81414634146341469</v>
      </c>
      <c r="E10">
        <f>injury_attenuated!E9</f>
        <v>2.4910975609756099</v>
      </c>
      <c r="F10">
        <f>injury_attenuated!F9</f>
        <v>-0.20341463414634142</v>
      </c>
      <c r="G10">
        <f>injury_attenuated!G9</f>
        <v>1.3887804878048779</v>
      </c>
      <c r="H10">
        <f>injury_attenuated!H9</f>
        <v>0.66792682926829272</v>
      </c>
      <c r="I10">
        <f>injury_attenuated!I9</f>
        <v>-0.3570731707317073</v>
      </c>
      <c r="J10">
        <f>injury_attenuated!J9</f>
        <v>-1.5724390243902437</v>
      </c>
      <c r="K10">
        <f t="shared" si="0"/>
        <v>3.3453658536585369</v>
      </c>
      <c r="L10">
        <f t="shared" si="1"/>
        <v>7.8897560975609746</v>
      </c>
      <c r="M10">
        <f t="shared" si="2"/>
        <v>4.9285365853658547</v>
      </c>
      <c r="N10">
        <f t="shared" si="3"/>
        <v>6.3173170731707309</v>
      </c>
      <c r="O10">
        <f t="shared" si="4"/>
        <v>6.4376829268292681</v>
      </c>
      <c r="P10" s="1" t="str">
        <f>VLOOKUP($A10, 'auction in'!$A$2:$C$218, 3, FALSE)</f>
        <v>pete</v>
      </c>
      <c r="Q10" s="3">
        <f>VLOOKUP($A10, 'auction in'!$A$2:$B$218, 2, FALSE)</f>
        <v>76</v>
      </c>
      <c r="R10" t="str">
        <f>trueraw!C8</f>
        <v xml:space="preserve"> SG</v>
      </c>
      <c r="S10" t="str">
        <f>trueraw!D8</f>
        <v>WAS</v>
      </c>
      <c r="T10">
        <f>trueraw!E8</f>
        <v>73</v>
      </c>
      <c r="U10">
        <f>trueraw!F8</f>
        <v>34.6</v>
      </c>
      <c r="V10">
        <v>1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1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T10">
        <f t="shared" si="6"/>
        <v>0</v>
      </c>
      <c r="AU10">
        <f t="shared" si="7"/>
        <v>0</v>
      </c>
      <c r="AV10">
        <f t="shared" si="8"/>
        <v>0</v>
      </c>
      <c r="AW10">
        <f t="shared" si="9"/>
        <v>0</v>
      </c>
      <c r="AX10">
        <f t="shared" si="10"/>
        <v>0</v>
      </c>
      <c r="AY10">
        <f t="shared" si="11"/>
        <v>0</v>
      </c>
      <c r="AZ10">
        <f t="shared" si="12"/>
        <v>0</v>
      </c>
      <c r="BA10">
        <f t="shared" si="13"/>
        <v>6.3173170731707309</v>
      </c>
      <c r="BB10">
        <f t="shared" si="14"/>
        <v>0</v>
      </c>
      <c r="BC10">
        <f t="shared" si="15"/>
        <v>0</v>
      </c>
      <c r="BD10">
        <f t="shared" si="16"/>
        <v>0</v>
      </c>
    </row>
    <row r="11" spans="1:58" x14ac:dyDescent="0.3">
      <c r="A11" t="str">
        <f>injury_attenuated!A13</f>
        <v>Giannis Antetokounmpo</v>
      </c>
      <c r="B11">
        <f>injury_attenuated!B13</f>
        <v>3.6001626016260162</v>
      </c>
      <c r="C11">
        <f>injury_attenuated!C13</f>
        <v>-3.5298373983739841</v>
      </c>
      <c r="D11">
        <f>injury_attenuated!D13</f>
        <v>-0.63853658536585367</v>
      </c>
      <c r="E11">
        <f>injury_attenuated!E13</f>
        <v>1.9757723577235773</v>
      </c>
      <c r="F11">
        <f>injury_attenuated!F13</f>
        <v>2.1949593495934963</v>
      </c>
      <c r="G11">
        <f>injury_attenuated!G13</f>
        <v>1.4391869918699187</v>
      </c>
      <c r="H11">
        <f>injury_attenuated!H13</f>
        <v>0.67219512195121955</v>
      </c>
      <c r="I11">
        <f>injury_attenuated!I13</f>
        <v>1.2826829268292683</v>
      </c>
      <c r="J11">
        <f>injury_attenuated!J13</f>
        <v>-1.9088617886178865</v>
      </c>
      <c r="K11">
        <f t="shared" si="0"/>
        <v>8.6175609756097558</v>
      </c>
      <c r="L11">
        <f t="shared" si="1"/>
        <v>6.9965853658536581</v>
      </c>
      <c r="M11">
        <f t="shared" si="2"/>
        <v>3.6485365853658536</v>
      </c>
      <c r="N11">
        <f t="shared" si="3"/>
        <v>5.0877235772357716</v>
      </c>
      <c r="O11">
        <f t="shared" si="4"/>
        <v>2.6463008130081302</v>
      </c>
      <c r="P11" s="1" t="str">
        <f>VLOOKUP($A11, 'auction in'!$A$2:$C$218, 3, FALSE)</f>
        <v>diaz</v>
      </c>
      <c r="Q11" s="3">
        <f>VLOOKUP($A11, 'auction in'!$A$2:$B$218, 2, FALSE)</f>
        <v>86</v>
      </c>
      <c r="R11" t="str">
        <f>trueraw!C12</f>
        <v xml:space="preserve"> PF</v>
      </c>
      <c r="S11" t="str">
        <f>trueraw!D12</f>
        <v>MIL</v>
      </c>
      <c r="T11">
        <f>trueraw!E12</f>
        <v>74</v>
      </c>
      <c r="U11">
        <f>trueraw!F12</f>
        <v>33</v>
      </c>
      <c r="V11">
        <v>1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5"/>
        <v>1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5"/>
        <v>0</v>
      </c>
      <c r="AG11">
        <f t="shared" si="5"/>
        <v>0</v>
      </c>
      <c r="AH11">
        <f t="shared" si="5"/>
        <v>0</v>
      </c>
      <c r="AI11">
        <f t="shared" si="5"/>
        <v>0</v>
      </c>
      <c r="AT11">
        <f t="shared" si="6"/>
        <v>0</v>
      </c>
      <c r="AU11">
        <f t="shared" si="7"/>
        <v>0</v>
      </c>
      <c r="AV11">
        <f t="shared" si="8"/>
        <v>0</v>
      </c>
      <c r="AW11">
        <f t="shared" si="9"/>
        <v>0</v>
      </c>
      <c r="AX11">
        <f t="shared" si="10"/>
        <v>5.0877235772357716</v>
      </c>
      <c r="AY11">
        <f t="shared" si="11"/>
        <v>0</v>
      </c>
      <c r="AZ11">
        <f t="shared" si="12"/>
        <v>0</v>
      </c>
      <c r="BA11">
        <f t="shared" si="13"/>
        <v>0</v>
      </c>
      <c r="BB11">
        <f t="shared" si="14"/>
        <v>0</v>
      </c>
      <c r="BC11">
        <f t="shared" si="15"/>
        <v>0</v>
      </c>
      <c r="BD11">
        <f t="shared" si="16"/>
        <v>0</v>
      </c>
    </row>
    <row r="12" spans="1:58" x14ac:dyDescent="0.3">
      <c r="A12" t="str">
        <f>injury_attenuated!A15</f>
        <v>Paul George</v>
      </c>
      <c r="B12">
        <f>injury_attenuated!B15</f>
        <v>-8.1788617886178874E-2</v>
      </c>
      <c r="C12">
        <f>injury_attenuated!C15</f>
        <v>1.7494308943089432</v>
      </c>
      <c r="D12">
        <f>injury_attenuated!D15</f>
        <v>1.7348780487804878</v>
      </c>
      <c r="E12">
        <f>injury_attenuated!E15</f>
        <v>1.5606504065040649</v>
      </c>
      <c r="F12">
        <f>injury_attenuated!F15</f>
        <v>0.61569105691056913</v>
      </c>
      <c r="G12">
        <f>injury_attenuated!G15</f>
        <v>1.1955284552845529</v>
      </c>
      <c r="H12">
        <f>injury_attenuated!H15</f>
        <v>0.52780487804878051</v>
      </c>
      <c r="I12">
        <f>injury_attenuated!I15</f>
        <v>-0.35073170731707315</v>
      </c>
      <c r="J12">
        <f>injury_attenuated!J15</f>
        <v>-1.9449593495934963</v>
      </c>
      <c r="K12">
        <f t="shared" si="0"/>
        <v>3.2570731707317071</v>
      </c>
      <c r="L12">
        <f t="shared" si="1"/>
        <v>6.9514634146341452</v>
      </c>
      <c r="M12">
        <f t="shared" si="2"/>
        <v>3.8109756097560967</v>
      </c>
      <c r="N12">
        <f t="shared" si="3"/>
        <v>5.0065040650406489</v>
      </c>
      <c r="O12">
        <f t="shared" si="4"/>
        <v>5.2227642276422745</v>
      </c>
      <c r="P12" s="1" t="str">
        <f>VLOOKUP($A12, 'auction in'!$A$2:$C$218, 3, FALSE)</f>
        <v>me</v>
      </c>
      <c r="Q12" s="3">
        <f>VLOOKUP($A12, 'auction in'!$A$2:$B$218, 2, FALSE)</f>
        <v>64</v>
      </c>
      <c r="R12" t="str">
        <f>trueraw!C14</f>
        <v xml:space="preserve"> SF, SG</v>
      </c>
      <c r="S12" t="str">
        <f>trueraw!D14</f>
        <v>LAC</v>
      </c>
      <c r="T12">
        <f>trueraw!E14</f>
        <v>74</v>
      </c>
      <c r="U12">
        <f>trueraw!F14</f>
        <v>34</v>
      </c>
      <c r="V12">
        <v>1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5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1</v>
      </c>
      <c r="AF12">
        <f t="shared" si="5"/>
        <v>0</v>
      </c>
      <c r="AG12">
        <f t="shared" si="5"/>
        <v>0</v>
      </c>
      <c r="AH12">
        <f t="shared" si="5"/>
        <v>0</v>
      </c>
      <c r="AI12">
        <f t="shared" si="5"/>
        <v>0</v>
      </c>
      <c r="AT12">
        <f t="shared" si="6"/>
        <v>0</v>
      </c>
      <c r="AU12">
        <f t="shared" si="7"/>
        <v>0</v>
      </c>
      <c r="AV12">
        <f t="shared" si="8"/>
        <v>0</v>
      </c>
      <c r="AW12">
        <f t="shared" si="9"/>
        <v>0</v>
      </c>
      <c r="AX12">
        <f t="shared" si="10"/>
        <v>0</v>
      </c>
      <c r="AY12">
        <f t="shared" si="11"/>
        <v>0</v>
      </c>
      <c r="AZ12">
        <f t="shared" si="12"/>
        <v>0</v>
      </c>
      <c r="BA12">
        <f t="shared" si="13"/>
        <v>0</v>
      </c>
      <c r="BB12">
        <f t="shared" si="14"/>
        <v>5.0065040650406489</v>
      </c>
      <c r="BC12">
        <f t="shared" si="15"/>
        <v>0</v>
      </c>
      <c r="BD12">
        <f t="shared" si="16"/>
        <v>0</v>
      </c>
    </row>
    <row r="13" spans="1:58" x14ac:dyDescent="0.3">
      <c r="A13" t="str">
        <f>injury_attenuated!A18</f>
        <v>Nikola Vucevic</v>
      </c>
      <c r="B13">
        <f>injury_attenuated!B18</f>
        <v>0.28439024390243905</v>
      </c>
      <c r="C13">
        <f>injury_attenuated!C18</f>
        <v>0.6941463414634147</v>
      </c>
      <c r="D13">
        <f>injury_attenuated!D18</f>
        <v>0.31219512195121957</v>
      </c>
      <c r="E13">
        <f>injury_attenuated!E18</f>
        <v>0.99170731707317084</v>
      </c>
      <c r="F13">
        <f>injury_attenuated!F18</f>
        <v>2.3282926829268296</v>
      </c>
      <c r="G13">
        <f>injury_attenuated!G18</f>
        <v>2.1463414634146361E-2</v>
      </c>
      <c r="H13">
        <f>injury_attenuated!H18</f>
        <v>-9.0731707317073168E-2</v>
      </c>
      <c r="I13">
        <f>injury_attenuated!I18</f>
        <v>0.53317073170731721</v>
      </c>
      <c r="J13">
        <f>injury_attenuated!J18</f>
        <v>-0.1590243902439025</v>
      </c>
      <c r="K13">
        <f t="shared" si="0"/>
        <v>4.2214634146341465</v>
      </c>
      <c r="L13">
        <f t="shared" si="1"/>
        <v>5.0746341463414639</v>
      </c>
      <c r="M13">
        <f t="shared" si="2"/>
        <v>4.894146341463415</v>
      </c>
      <c r="N13">
        <f t="shared" si="3"/>
        <v>4.9156097560975613</v>
      </c>
      <c r="O13">
        <f t="shared" si="4"/>
        <v>4.5068292682926829</v>
      </c>
      <c r="P13" s="1" t="str">
        <f>VLOOKUP($A13, 'auction in'!$A$2:$C$218, 3, FALSE)</f>
        <v>sch</v>
      </c>
      <c r="Q13" s="3">
        <f>VLOOKUP($A13, 'auction in'!$A$2:$B$218, 2, FALSE)</f>
        <v>60</v>
      </c>
      <c r="R13" t="str">
        <f>trueraw!C17</f>
        <v xml:space="preserve"> C</v>
      </c>
      <c r="S13" t="str">
        <f>trueraw!D17</f>
        <v>CHI</v>
      </c>
      <c r="T13">
        <f>trueraw!E17</f>
        <v>76</v>
      </c>
      <c r="U13">
        <f>trueraw!F17</f>
        <v>32.799999999999997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0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5"/>
        <v>1</v>
      </c>
      <c r="AI13">
        <f t="shared" si="5"/>
        <v>0</v>
      </c>
      <c r="AT13">
        <f t="shared" si="6"/>
        <v>0</v>
      </c>
      <c r="AU13">
        <f t="shared" si="7"/>
        <v>0</v>
      </c>
      <c r="AV13">
        <f t="shared" si="8"/>
        <v>0</v>
      </c>
      <c r="AW13">
        <f t="shared" si="9"/>
        <v>0</v>
      </c>
      <c r="AX13">
        <f t="shared" si="10"/>
        <v>0</v>
      </c>
      <c r="AY13">
        <f t="shared" si="11"/>
        <v>0</v>
      </c>
      <c r="AZ13">
        <f t="shared" si="12"/>
        <v>0</v>
      </c>
      <c r="BA13">
        <f t="shared" si="13"/>
        <v>0</v>
      </c>
      <c r="BB13">
        <f t="shared" si="14"/>
        <v>0</v>
      </c>
      <c r="BC13">
        <f t="shared" si="15"/>
        <v>0</v>
      </c>
      <c r="BD13">
        <f t="shared" si="16"/>
        <v>0</v>
      </c>
    </row>
    <row r="14" spans="1:58" x14ac:dyDescent="0.3">
      <c r="A14" t="str">
        <f>injury_attenuated!A12</f>
        <v>Anthony Davis</v>
      </c>
      <c r="B14">
        <f>injury_attenuated!B12</f>
        <v>1.1160569105691056</v>
      </c>
      <c r="C14">
        <f>injury_attenuated!C12</f>
        <v>-0.17040650406504065</v>
      </c>
      <c r="D14">
        <f>injury_attenuated!D12</f>
        <v>-0.84341463414634155</v>
      </c>
      <c r="E14">
        <f>injury_attenuated!E12</f>
        <v>1.1002032520325202</v>
      </c>
      <c r="F14">
        <f>injury_attenuated!F12</f>
        <v>1.1633333333333333</v>
      </c>
      <c r="G14">
        <f>injury_attenuated!G12</f>
        <v>-0.4740650406504065</v>
      </c>
      <c r="H14">
        <f>injury_attenuated!H12</f>
        <v>0.6351219512195122</v>
      </c>
      <c r="I14">
        <f>injury_attenuated!I12</f>
        <v>2.5963414634146345</v>
      </c>
      <c r="J14">
        <f>injury_attenuated!J12</f>
        <v>-0.28199186991869912</v>
      </c>
      <c r="K14">
        <f t="shared" si="0"/>
        <v>5.0115853658536587</v>
      </c>
      <c r="L14">
        <f t="shared" si="1"/>
        <v>5.123170731707317</v>
      </c>
      <c r="M14">
        <f t="shared" si="2"/>
        <v>5.3152439024390246</v>
      </c>
      <c r="N14">
        <f t="shared" si="3"/>
        <v>4.8411788617886176</v>
      </c>
      <c r="O14">
        <f t="shared" si="4"/>
        <v>2.9849796747967483</v>
      </c>
      <c r="P14" s="1" t="str">
        <f>VLOOKUP($A14, 'auction in'!$A$2:$C$218, 3, FALSE)</f>
        <v>koe</v>
      </c>
      <c r="Q14" s="3">
        <f>VLOOKUP($A14, 'auction in'!$A$2:$B$218, 2, FALSE)</f>
        <v>50</v>
      </c>
      <c r="R14" t="str">
        <f>trueraw!C11</f>
        <v xml:space="preserve"> PF</v>
      </c>
      <c r="S14" t="str">
        <f>trueraw!D11</f>
        <v>LAL</v>
      </c>
      <c r="T14">
        <f>trueraw!E11</f>
        <v>69</v>
      </c>
      <c r="U14">
        <f>trueraw!F11</f>
        <v>32.6</v>
      </c>
      <c r="V14">
        <v>1</v>
      </c>
      <c r="W14">
        <f t="shared" si="17"/>
        <v>0</v>
      </c>
      <c r="X14">
        <f t="shared" si="17"/>
        <v>0</v>
      </c>
      <c r="Y14">
        <f t="shared" si="17"/>
        <v>1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5"/>
        <v>0</v>
      </c>
      <c r="AI14">
        <f t="shared" si="5"/>
        <v>0</v>
      </c>
      <c r="AT14">
        <f t="shared" si="6"/>
        <v>0</v>
      </c>
      <c r="AU14">
        <f t="shared" si="7"/>
        <v>0</v>
      </c>
      <c r="AV14">
        <f t="shared" si="8"/>
        <v>4.8411788617886176</v>
      </c>
      <c r="AW14">
        <f t="shared" si="9"/>
        <v>0</v>
      </c>
      <c r="AX14">
        <f t="shared" si="10"/>
        <v>0</v>
      </c>
      <c r="AY14">
        <f t="shared" si="11"/>
        <v>0</v>
      </c>
      <c r="AZ14">
        <f t="shared" si="12"/>
        <v>0</v>
      </c>
      <c r="BA14">
        <f t="shared" si="13"/>
        <v>0</v>
      </c>
      <c r="BB14">
        <f t="shared" si="14"/>
        <v>0</v>
      </c>
      <c r="BC14">
        <f t="shared" si="15"/>
        <v>0</v>
      </c>
      <c r="BD14">
        <f t="shared" si="16"/>
        <v>0</v>
      </c>
    </row>
    <row r="15" spans="1:58" x14ac:dyDescent="0.3">
      <c r="A15" t="str">
        <f>injury_attenuated!A22</f>
        <v>Bam Adebayo</v>
      </c>
      <c r="B15">
        <f>injury_attenuated!B22</f>
        <v>2.5180487804878049</v>
      </c>
      <c r="C15">
        <f>injury_attenuated!C22</f>
        <v>0.42536585365853663</v>
      </c>
      <c r="D15">
        <f>injury_attenuated!D22</f>
        <v>-1.7268292682926831</v>
      </c>
      <c r="E15">
        <f>injury_attenuated!E22</f>
        <v>0.69512195121951226</v>
      </c>
      <c r="F15">
        <f>injury_attenuated!F22</f>
        <v>1.4941463414634146</v>
      </c>
      <c r="G15">
        <f>injury_attenuated!G22</f>
        <v>0.63317073170731719</v>
      </c>
      <c r="H15">
        <f>injury_attenuated!H22</f>
        <v>0.73414634146341473</v>
      </c>
      <c r="I15">
        <f>injury_attenuated!I22</f>
        <v>0.91317073170731722</v>
      </c>
      <c r="J15">
        <f>injury_attenuated!J22</f>
        <v>-1.113658536585366</v>
      </c>
      <c r="K15">
        <f t="shared" si="0"/>
        <v>4.1473170731707318</v>
      </c>
      <c r="L15">
        <f t="shared" si="1"/>
        <v>5.6863414634146343</v>
      </c>
      <c r="M15">
        <f t="shared" si="2"/>
        <v>3.9395121951219512</v>
      </c>
      <c r="N15">
        <f t="shared" si="3"/>
        <v>4.5726829268292679</v>
      </c>
      <c r="O15">
        <f t="shared" si="4"/>
        <v>2.8570731707317076</v>
      </c>
      <c r="P15" s="1" t="str">
        <f>VLOOKUP($A15, 'auction in'!$A$2:$C$218, 3, FALSE)</f>
        <v>koe</v>
      </c>
      <c r="Q15" s="3">
        <f>VLOOKUP($A15, 'auction in'!$A$2:$B$218, 2, FALSE)</f>
        <v>32</v>
      </c>
      <c r="R15" t="str">
        <f>trueraw!C21</f>
        <v xml:space="preserve"> C, PF</v>
      </c>
      <c r="S15" t="str">
        <f>trueraw!D21</f>
        <v>MIA</v>
      </c>
      <c r="T15">
        <f>trueraw!E21</f>
        <v>76</v>
      </c>
      <c r="U15">
        <f>trueraw!F21</f>
        <v>33.6</v>
      </c>
      <c r="V15">
        <v>1</v>
      </c>
      <c r="W15">
        <f t="shared" si="17"/>
        <v>0</v>
      </c>
      <c r="X15">
        <f t="shared" si="17"/>
        <v>0</v>
      </c>
      <c r="Y15">
        <f t="shared" si="17"/>
        <v>1</v>
      </c>
      <c r="Z15">
        <f t="shared" si="17"/>
        <v>0</v>
      </c>
      <c r="AA15">
        <f t="shared" si="17"/>
        <v>0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5"/>
        <v>0</v>
      </c>
      <c r="AI15">
        <f t="shared" si="5"/>
        <v>0</v>
      </c>
      <c r="AT15">
        <f t="shared" si="6"/>
        <v>0</v>
      </c>
      <c r="AU15">
        <f t="shared" si="7"/>
        <v>0</v>
      </c>
      <c r="AV15">
        <f t="shared" si="8"/>
        <v>4.5726829268292679</v>
      </c>
      <c r="AW15">
        <f t="shared" si="9"/>
        <v>0</v>
      </c>
      <c r="AX15">
        <f t="shared" si="10"/>
        <v>0</v>
      </c>
      <c r="AY15">
        <f t="shared" si="11"/>
        <v>0</v>
      </c>
      <c r="AZ15">
        <f t="shared" si="12"/>
        <v>0</v>
      </c>
      <c r="BA15">
        <f t="shared" si="13"/>
        <v>0</v>
      </c>
      <c r="BB15">
        <f t="shared" si="14"/>
        <v>0</v>
      </c>
      <c r="BC15">
        <f t="shared" si="15"/>
        <v>0</v>
      </c>
      <c r="BD15">
        <f t="shared" si="16"/>
        <v>0</v>
      </c>
    </row>
    <row r="16" spans="1:58" x14ac:dyDescent="0.3">
      <c r="A16" t="str">
        <f>injury_attenuated!A14</f>
        <v>Fred VanVleet</v>
      </c>
      <c r="B16">
        <f>injury_attenuated!B14</f>
        <v>-1.7714634146341461</v>
      </c>
      <c r="C16">
        <f>injury_attenuated!C14</f>
        <v>1.4578048780487805</v>
      </c>
      <c r="D16">
        <f>injury_attenuated!D14</f>
        <v>1.4663414634146341</v>
      </c>
      <c r="E16">
        <f>injury_attenuated!E14</f>
        <v>0.73512195121951229</v>
      </c>
      <c r="F16">
        <f>injury_attenuated!F14</f>
        <v>-0.51585365853658538</v>
      </c>
      <c r="G16">
        <f>injury_attenuated!G14</f>
        <v>1.36</v>
      </c>
      <c r="H16">
        <f>injury_attenuated!H14</f>
        <v>1.555609756097561</v>
      </c>
      <c r="I16">
        <f>injury_attenuated!I14</f>
        <v>0.13609756097560977</v>
      </c>
      <c r="J16">
        <f>injury_attenuated!J14</f>
        <v>3.170731707317076E-3</v>
      </c>
      <c r="K16">
        <f t="shared" si="0"/>
        <v>2.9690243902439022</v>
      </c>
      <c r="L16">
        <f t="shared" si="1"/>
        <v>4.423658536585366</v>
      </c>
      <c r="M16">
        <f t="shared" si="2"/>
        <v>3.0668292682926834</v>
      </c>
      <c r="N16">
        <f t="shared" si="3"/>
        <v>4.4268292682926829</v>
      </c>
      <c r="O16">
        <f t="shared" si="4"/>
        <v>5.2445121951219518</v>
      </c>
      <c r="P16" s="1" t="str">
        <f>VLOOKUP($A16, 'auction in'!$A$2:$C$218, 3, FALSE)</f>
        <v>bal</v>
      </c>
      <c r="Q16" s="3">
        <f>VLOOKUP($A16, 'auction in'!$A$2:$B$218, 2, FALSE)</f>
        <v>48</v>
      </c>
      <c r="R16" t="str">
        <f>trueraw!C13</f>
        <v xml:space="preserve"> SG, PG</v>
      </c>
      <c r="S16" t="str">
        <f>trueraw!D13</f>
        <v>TOR</v>
      </c>
      <c r="T16">
        <f>trueraw!E13</f>
        <v>70</v>
      </c>
      <c r="U16">
        <f>trueraw!F13</f>
        <v>34.799999999999997</v>
      </c>
      <c r="V16">
        <v>1</v>
      </c>
      <c r="W16">
        <f t="shared" si="17"/>
        <v>0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1</v>
      </c>
      <c r="AH16">
        <f t="shared" si="5"/>
        <v>0</v>
      </c>
      <c r="AI16">
        <f t="shared" si="5"/>
        <v>0</v>
      </c>
      <c r="AT16">
        <f t="shared" si="6"/>
        <v>0</v>
      </c>
      <c r="AU16">
        <f t="shared" si="7"/>
        <v>0</v>
      </c>
      <c r="AV16">
        <f t="shared" si="8"/>
        <v>0</v>
      </c>
      <c r="AW16">
        <f t="shared" si="9"/>
        <v>0</v>
      </c>
      <c r="AX16">
        <f t="shared" si="10"/>
        <v>0</v>
      </c>
      <c r="AY16">
        <f t="shared" si="11"/>
        <v>0</v>
      </c>
      <c r="AZ16">
        <f t="shared" si="12"/>
        <v>0</v>
      </c>
      <c r="BA16">
        <f t="shared" si="13"/>
        <v>0</v>
      </c>
      <c r="BB16">
        <f t="shared" si="14"/>
        <v>0</v>
      </c>
      <c r="BC16">
        <f t="shared" si="15"/>
        <v>0</v>
      </c>
      <c r="BD16">
        <f t="shared" si="16"/>
        <v>4.4268292682926829</v>
      </c>
    </row>
    <row r="17" spans="1:56" x14ac:dyDescent="0.3">
      <c r="A17" t="str">
        <f>injury_attenuated!A26</f>
        <v>Rudy Gobert</v>
      </c>
      <c r="B17">
        <f>injury_attenuated!B26</f>
        <v>3.2965853658536584</v>
      </c>
      <c r="C17">
        <f>injury_attenuated!C26</f>
        <v>-3.3746341463414637</v>
      </c>
      <c r="D17">
        <f>injury_attenuated!D26</f>
        <v>-1.7268292682926831</v>
      </c>
      <c r="E17">
        <f>injury_attenuated!E26</f>
        <v>6.4878048780487835E-2</v>
      </c>
      <c r="F17">
        <f>injury_attenuated!F26</f>
        <v>3.2921951219512198</v>
      </c>
      <c r="G17">
        <f>injury_attenuated!G26</f>
        <v>-0.775609756097561</v>
      </c>
      <c r="H17">
        <f>injury_attenuated!H26</f>
        <v>-0.82292682926829275</v>
      </c>
      <c r="I17">
        <f>injury_attenuated!I26</f>
        <v>4.527804878048781</v>
      </c>
      <c r="J17">
        <f>injury_attenuated!J26</f>
        <v>-0.10341463414634147</v>
      </c>
      <c r="K17">
        <f t="shared" si="0"/>
        <v>7.7526829268292694</v>
      </c>
      <c r="L17">
        <f t="shared" si="1"/>
        <v>4.4814634146341463</v>
      </c>
      <c r="M17">
        <f t="shared" si="2"/>
        <v>5.1536585365853655</v>
      </c>
      <c r="N17">
        <f t="shared" si="3"/>
        <v>4.3780487804878048</v>
      </c>
      <c r="O17">
        <f t="shared" si="4"/>
        <v>0.465853658536585</v>
      </c>
      <c r="P17" s="1" t="str">
        <f>VLOOKUP($A17, 'auction in'!$A$2:$C$218, 3, FALSE)</f>
        <v>peon</v>
      </c>
      <c r="Q17" s="3">
        <f>VLOOKUP($A17, 'auction in'!$A$2:$B$218, 2, FALSE)</f>
        <v>38</v>
      </c>
      <c r="R17" t="str">
        <f>trueraw!C25</f>
        <v xml:space="preserve"> C</v>
      </c>
      <c r="S17" t="str">
        <f>trueraw!D25</f>
        <v>UTA</v>
      </c>
      <c r="T17">
        <f>trueraw!E25</f>
        <v>76</v>
      </c>
      <c r="U17">
        <f>trueraw!F25</f>
        <v>30.9</v>
      </c>
      <c r="V17">
        <v>1</v>
      </c>
      <c r="W17">
        <f t="shared" si="17"/>
        <v>0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5"/>
        <v>0</v>
      </c>
      <c r="AI17">
        <f t="shared" si="5"/>
        <v>1</v>
      </c>
      <c r="AT17">
        <f t="shared" si="6"/>
        <v>0</v>
      </c>
      <c r="AU17">
        <f t="shared" si="7"/>
        <v>0</v>
      </c>
      <c r="AV17">
        <f t="shared" si="8"/>
        <v>0</v>
      </c>
      <c r="AW17">
        <f t="shared" si="9"/>
        <v>0</v>
      </c>
      <c r="AX17">
        <f t="shared" si="10"/>
        <v>0</v>
      </c>
      <c r="AY17">
        <f t="shared" si="11"/>
        <v>0</v>
      </c>
      <c r="AZ17">
        <f t="shared" si="12"/>
        <v>0</v>
      </c>
      <c r="BA17">
        <f t="shared" si="13"/>
        <v>0</v>
      </c>
      <c r="BB17">
        <f t="shared" si="14"/>
        <v>0</v>
      </c>
      <c r="BC17">
        <f t="shared" si="15"/>
        <v>0</v>
      </c>
      <c r="BD17">
        <f t="shared" si="16"/>
        <v>0</v>
      </c>
    </row>
    <row r="18" spans="1:56" x14ac:dyDescent="0.3">
      <c r="A18" t="str">
        <f>injury_attenuated!A17</f>
        <v>Jimmy Butler</v>
      </c>
      <c r="B18">
        <f>injury_attenuated!B17</f>
        <v>0.74813008130081304</v>
      </c>
      <c r="C18">
        <f>injury_attenuated!C17</f>
        <v>2.4393495934959351</v>
      </c>
      <c r="D18">
        <f>injury_attenuated!D17</f>
        <v>-1.2414634146341463</v>
      </c>
      <c r="E18">
        <f>injury_attenuated!E17</f>
        <v>0.83983739837398375</v>
      </c>
      <c r="F18">
        <f>injury_attenuated!F17</f>
        <v>4.4065040650406506E-2</v>
      </c>
      <c r="G18">
        <f>injury_attenuated!G17</f>
        <v>0.62764227642276427</v>
      </c>
      <c r="H18">
        <f>injury_attenuated!H17</f>
        <v>1.8658536585365855</v>
      </c>
      <c r="I18">
        <f>injury_attenuated!I17</f>
        <v>-0.61804878048780487</v>
      </c>
      <c r="J18">
        <f>injury_attenuated!J17</f>
        <v>-0.33967479674796752</v>
      </c>
      <c r="K18">
        <f t="shared" si="0"/>
        <v>1.9263414634146341</v>
      </c>
      <c r="L18">
        <f t="shared" si="1"/>
        <v>4.7053658536585372</v>
      </c>
      <c r="M18">
        <f t="shared" si="2"/>
        <v>3.7380487804878051</v>
      </c>
      <c r="N18">
        <f t="shared" si="3"/>
        <v>4.3656910569105696</v>
      </c>
      <c r="O18">
        <f t="shared" si="4"/>
        <v>4.300650406504066</v>
      </c>
      <c r="P18" s="1" t="str">
        <f>VLOOKUP($A18, 'auction in'!$A$2:$C$218, 3, FALSE)</f>
        <v>diaz</v>
      </c>
      <c r="Q18" s="3">
        <f>VLOOKUP($A18, 'auction in'!$A$2:$B$218, 2, FALSE)</f>
        <v>37</v>
      </c>
      <c r="R18" t="str">
        <f>trueraw!C16</f>
        <v xml:space="preserve"> SF, SG</v>
      </c>
      <c r="S18" t="str">
        <f>trueraw!D16</f>
        <v>MIA</v>
      </c>
      <c r="T18">
        <f>trueraw!E16</f>
        <v>72</v>
      </c>
      <c r="U18">
        <f>trueraw!F16</f>
        <v>32.799999999999997</v>
      </c>
      <c r="V18">
        <v>1</v>
      </c>
      <c r="W18">
        <f t="shared" si="17"/>
        <v>0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1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5"/>
        <v>0</v>
      </c>
      <c r="AI18">
        <f t="shared" si="5"/>
        <v>0</v>
      </c>
      <c r="AT18">
        <f t="shared" si="6"/>
        <v>0</v>
      </c>
      <c r="AU18">
        <f t="shared" si="7"/>
        <v>0</v>
      </c>
      <c r="AV18">
        <f t="shared" si="8"/>
        <v>0</v>
      </c>
      <c r="AW18">
        <f t="shared" si="9"/>
        <v>0</v>
      </c>
      <c r="AX18">
        <f t="shared" si="10"/>
        <v>4.3656910569105696</v>
      </c>
      <c r="AY18">
        <f t="shared" si="11"/>
        <v>0</v>
      </c>
      <c r="AZ18">
        <f t="shared" si="12"/>
        <v>0</v>
      </c>
      <c r="BA18">
        <f t="shared" si="13"/>
        <v>0</v>
      </c>
      <c r="BB18">
        <f t="shared" si="14"/>
        <v>0</v>
      </c>
      <c r="BC18">
        <f t="shared" si="15"/>
        <v>0</v>
      </c>
      <c r="BD18">
        <f t="shared" si="16"/>
        <v>0</v>
      </c>
    </row>
    <row r="19" spans="1:56" x14ac:dyDescent="0.3">
      <c r="A19" t="str">
        <f>injury_attenuated!A11</f>
        <v>Joel Embiid</v>
      </c>
      <c r="B19">
        <f>injury_attenuated!B11</f>
        <v>0.97711382113821132</v>
      </c>
      <c r="C19">
        <f>injury_attenuated!C11</f>
        <v>1.4636991869918701</v>
      </c>
      <c r="D19">
        <f>injury_attenuated!D11</f>
        <v>-0.74402439024390243</v>
      </c>
      <c r="E19">
        <f>injury_attenuated!E11</f>
        <v>1.3361382113821139</v>
      </c>
      <c r="F19">
        <f>injury_attenuated!F11</f>
        <v>1.4605691056910572</v>
      </c>
      <c r="G19">
        <f>injury_attenuated!G11</f>
        <v>-0.21764227642276418</v>
      </c>
      <c r="H19">
        <f>injury_attenuated!H11</f>
        <v>-0.13768292682926825</v>
      </c>
      <c r="I19">
        <f>injury_attenuated!I11</f>
        <v>1.2806097560975611</v>
      </c>
      <c r="J19">
        <f>injury_attenuated!J11</f>
        <v>-1.1208130081300816</v>
      </c>
      <c r="K19">
        <f t="shared" si="0"/>
        <v>2.834268292682927</v>
      </c>
      <c r="L19">
        <f t="shared" si="1"/>
        <v>5.4187804878048791</v>
      </c>
      <c r="M19">
        <f t="shared" si="2"/>
        <v>4.515609756097561</v>
      </c>
      <c r="N19">
        <f t="shared" si="3"/>
        <v>4.2979674796747975</v>
      </c>
      <c r="O19">
        <f t="shared" si="4"/>
        <v>3.1691056910569113</v>
      </c>
      <c r="P19" s="1" t="str">
        <f>VLOOKUP($A19, 'auction in'!$A$2:$C$218, 3, FALSE)</f>
        <v>varg</v>
      </c>
      <c r="Q19" s="3">
        <f>VLOOKUP($A19, 'auction in'!$A$2:$B$218, 2, FALSE)</f>
        <v>54</v>
      </c>
      <c r="R19" t="str">
        <f>trueraw!C10</f>
        <v xml:space="preserve"> C</v>
      </c>
      <c r="S19" t="str">
        <f>trueraw!D10</f>
        <v>PHI</v>
      </c>
      <c r="T19">
        <f>trueraw!E10</f>
        <v>65</v>
      </c>
      <c r="U19">
        <f>trueraw!F10</f>
        <v>30.4</v>
      </c>
      <c r="V19">
        <v>1</v>
      </c>
      <c r="W19">
        <f t="shared" si="17"/>
        <v>0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1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6"/>
        <v>0</v>
      </c>
      <c r="AU19">
        <f t="shared" si="7"/>
        <v>0</v>
      </c>
      <c r="AV19">
        <f t="shared" si="8"/>
        <v>0</v>
      </c>
      <c r="AW19">
        <f t="shared" si="9"/>
        <v>0</v>
      </c>
      <c r="AX19">
        <f t="shared" si="10"/>
        <v>0</v>
      </c>
      <c r="AY19">
        <f t="shared" si="11"/>
        <v>0</v>
      </c>
      <c r="AZ19">
        <f t="shared" si="12"/>
        <v>4.2979674796747975</v>
      </c>
      <c r="BA19">
        <f t="shared" si="13"/>
        <v>0</v>
      </c>
      <c r="BB19">
        <f t="shared" si="14"/>
        <v>0</v>
      </c>
      <c r="BC19">
        <f t="shared" si="15"/>
        <v>0</v>
      </c>
      <c r="BD19">
        <f t="shared" si="16"/>
        <v>0</v>
      </c>
    </row>
    <row r="20" spans="1:56" x14ac:dyDescent="0.3">
      <c r="A20" t="str">
        <f>injury_attenuated!A20</f>
        <v>Richaun Holmes</v>
      </c>
      <c r="B20">
        <f>injury_attenuated!B20</f>
        <v>3.1627642276422763</v>
      </c>
      <c r="C20">
        <f>injury_attenuated!C20</f>
        <v>5.105691056910569E-2</v>
      </c>
      <c r="D20">
        <f>injury_attenuated!D20</f>
        <v>-1.6980487804878048</v>
      </c>
      <c r="E20">
        <f>injury_attenuated!E20</f>
        <v>8.4715447154471574E-2</v>
      </c>
      <c r="F20">
        <f>injury_attenuated!F20</f>
        <v>1.2908943089430893</v>
      </c>
      <c r="G20">
        <f>injury_attenuated!G20</f>
        <v>-0.54894308943089432</v>
      </c>
      <c r="H20">
        <f>injury_attenuated!H20</f>
        <v>-0.75951219512195123</v>
      </c>
      <c r="I20">
        <f>injury_attenuated!I20</f>
        <v>2.2092682926829266</v>
      </c>
      <c r="J20">
        <f>injury_attenuated!J20</f>
        <v>0.4417886178861789</v>
      </c>
      <c r="K20">
        <f t="shared" si="0"/>
        <v>4.1829268292682924</v>
      </c>
      <c r="L20">
        <f t="shared" si="1"/>
        <v>3.7921951219512193</v>
      </c>
      <c r="M20">
        <f t="shared" si="2"/>
        <v>4.7829268292682929</v>
      </c>
      <c r="N20">
        <f t="shared" si="3"/>
        <v>4.2339837398373978</v>
      </c>
      <c r="O20">
        <f t="shared" si="4"/>
        <v>1.5479674796747966</v>
      </c>
      <c r="P20" s="1" t="str">
        <f>VLOOKUP($A20, 'auction in'!$A$2:$C$218, 3, FALSE)</f>
        <v>bal</v>
      </c>
      <c r="Q20" s="3">
        <f>VLOOKUP($A20, 'auction in'!$A$2:$B$218, 2, FALSE)</f>
        <v>3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0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1</v>
      </c>
      <c r="AH20">
        <f t="shared" si="17"/>
        <v>0</v>
      </c>
      <c r="AI20">
        <f t="shared" si="17"/>
        <v>0</v>
      </c>
      <c r="AT20">
        <f t="shared" si="6"/>
        <v>0</v>
      </c>
      <c r="AU20">
        <f t="shared" si="7"/>
        <v>0</v>
      </c>
      <c r="AV20">
        <f t="shared" si="8"/>
        <v>0</v>
      </c>
      <c r="AW20">
        <f t="shared" si="9"/>
        <v>0</v>
      </c>
      <c r="AX20">
        <f t="shared" si="10"/>
        <v>0</v>
      </c>
      <c r="AY20">
        <f t="shared" si="11"/>
        <v>0</v>
      </c>
      <c r="AZ20">
        <f t="shared" si="12"/>
        <v>0</v>
      </c>
      <c r="BA20">
        <f t="shared" si="13"/>
        <v>0</v>
      </c>
      <c r="BB20">
        <f t="shared" si="14"/>
        <v>0</v>
      </c>
      <c r="BC20">
        <f t="shared" si="15"/>
        <v>0</v>
      </c>
      <c r="BD20">
        <f t="shared" si="16"/>
        <v>4.2339837398373978</v>
      </c>
    </row>
    <row r="21" spans="1:56" x14ac:dyDescent="0.3">
      <c r="A21" t="str">
        <f>injury_attenuated!A27</f>
        <v>Tobias Harris</v>
      </c>
      <c r="B21">
        <f>injury_attenuated!B27</f>
        <v>1.3336178861788617</v>
      </c>
      <c r="C21">
        <f>injury_attenuated!C27</f>
        <v>1.2884959349593494</v>
      </c>
      <c r="D21">
        <f>injury_attenuated!D27</f>
        <v>-0.43914634146341469</v>
      </c>
      <c r="E21">
        <f>injury_attenuated!E27</f>
        <v>0.78654471544715454</v>
      </c>
      <c r="F21">
        <f>injury_attenuated!F27</f>
        <v>0.62418699186991877</v>
      </c>
      <c r="G21">
        <f>injury_attenuated!G27</f>
        <v>0.29191056910569102</v>
      </c>
      <c r="H21">
        <f>injury_attenuated!H27</f>
        <v>-6.5121951219512197E-2</v>
      </c>
      <c r="I21">
        <f>injury_attenuated!I27</f>
        <v>0.46963414634146344</v>
      </c>
      <c r="J21">
        <f>injury_attenuated!J27</f>
        <v>-5.8211382113821125E-2</v>
      </c>
      <c r="K21">
        <f t="shared" si="0"/>
        <v>2.9434146341463414</v>
      </c>
      <c r="L21">
        <f t="shared" si="1"/>
        <v>4.2901219512195121</v>
      </c>
      <c r="M21">
        <f t="shared" si="2"/>
        <v>3.94</v>
      </c>
      <c r="N21">
        <f t="shared" si="3"/>
        <v>4.2319105691056906</v>
      </c>
      <c r="O21">
        <f t="shared" si="4"/>
        <v>3.3302845528455287</v>
      </c>
      <c r="P21" s="1" t="str">
        <f>VLOOKUP($A21, 'auction in'!$A$2:$C$218, 3, FALSE)</f>
        <v>rob</v>
      </c>
      <c r="Q21" s="3">
        <f>VLOOKUP($A21, 'auction in'!$A$2:$B$218, 2, FALSE)</f>
        <v>25</v>
      </c>
      <c r="R21" t="str">
        <f>trueraw!C26</f>
        <v xml:space="preserve"> SF, PF</v>
      </c>
      <c r="S21" t="str">
        <f>trueraw!D26</f>
        <v>PHI</v>
      </c>
      <c r="T21">
        <f>trueraw!E26</f>
        <v>75</v>
      </c>
      <c r="U21">
        <f>trueraw!F26</f>
        <v>32.5</v>
      </c>
      <c r="V21">
        <v>1</v>
      </c>
      <c r="W21">
        <f t="shared" si="17"/>
        <v>0</v>
      </c>
      <c r="X21">
        <f t="shared" si="17"/>
        <v>1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6"/>
        <v>0</v>
      </c>
      <c r="AU21">
        <f t="shared" si="7"/>
        <v>4.2319105691056906</v>
      </c>
      <c r="AV21">
        <f t="shared" si="8"/>
        <v>0</v>
      </c>
      <c r="AW21">
        <f t="shared" si="9"/>
        <v>0</v>
      </c>
      <c r="AX21">
        <f t="shared" si="10"/>
        <v>0</v>
      </c>
      <c r="AY21">
        <f t="shared" si="11"/>
        <v>0</v>
      </c>
      <c r="AZ21">
        <f t="shared" si="12"/>
        <v>0</v>
      </c>
      <c r="BA21">
        <f t="shared" si="13"/>
        <v>0</v>
      </c>
      <c r="BB21">
        <f t="shared" si="14"/>
        <v>0</v>
      </c>
      <c r="BC21">
        <f t="shared" si="15"/>
        <v>0</v>
      </c>
      <c r="BD21">
        <f t="shared" si="16"/>
        <v>0</v>
      </c>
    </row>
    <row r="22" spans="1:56" x14ac:dyDescent="0.3">
      <c r="A22" t="str">
        <f>injury_attenuated!A28</f>
        <v>Clint Capela</v>
      </c>
      <c r="B22">
        <f>injury_attenuated!B28</f>
        <v>2.5683739837398374</v>
      </c>
      <c r="C22">
        <f>injury_attenuated!C28</f>
        <v>-2.671869918699187</v>
      </c>
      <c r="D22">
        <f>injury_attenuated!D28</f>
        <v>-1.7196341463414635</v>
      </c>
      <c r="E22">
        <f>injury_attenuated!E28</f>
        <v>0.12800813008130085</v>
      </c>
      <c r="F22">
        <f>injury_attenuated!F28</f>
        <v>3.7613821138211385</v>
      </c>
      <c r="G22">
        <f>injury_attenuated!G28</f>
        <v>-1.0160162601626017</v>
      </c>
      <c r="H22">
        <f>injury_attenuated!H28</f>
        <v>-0.49500000000000005</v>
      </c>
      <c r="I22">
        <f>injury_attenuated!I28</f>
        <v>3.1678048780487806</v>
      </c>
      <c r="J22">
        <f>injury_attenuated!J28</f>
        <v>0.4265447154471545</v>
      </c>
      <c r="K22">
        <f t="shared" si="0"/>
        <v>6.8214634146341462</v>
      </c>
      <c r="L22">
        <f t="shared" si="1"/>
        <v>3.723048780487805</v>
      </c>
      <c r="M22">
        <f t="shared" si="2"/>
        <v>5.1656097560975613</v>
      </c>
      <c r="N22">
        <f t="shared" si="3"/>
        <v>4.1495934959349592</v>
      </c>
      <c r="O22">
        <f t="shared" si="4"/>
        <v>1.2815040650406504</v>
      </c>
      <c r="P22" s="1" t="str">
        <f>VLOOKUP($A22, 'auction in'!$A$2:$C$218, 3, FALSE)</f>
        <v>bude</v>
      </c>
      <c r="Q22" s="3">
        <f>VLOOKUP($A22, 'auction in'!$A$2:$B$218, 2, FALSE)</f>
        <v>25</v>
      </c>
      <c r="R22" t="str">
        <f>trueraw!C27</f>
        <v xml:space="preserve"> C</v>
      </c>
      <c r="S22" t="str">
        <f>trueraw!D27</f>
        <v>ATL</v>
      </c>
      <c r="T22">
        <f>trueraw!E27</f>
        <v>75</v>
      </c>
      <c r="U22">
        <f>trueraw!F27</f>
        <v>31.5</v>
      </c>
      <c r="V22">
        <v>1</v>
      </c>
      <c r="W22">
        <f t="shared" si="17"/>
        <v>0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1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6"/>
        <v>0</v>
      </c>
      <c r="AU22">
        <f t="shared" si="7"/>
        <v>0</v>
      </c>
      <c r="AV22">
        <f t="shared" si="8"/>
        <v>0</v>
      </c>
      <c r="AW22">
        <f t="shared" si="9"/>
        <v>0</v>
      </c>
      <c r="AX22">
        <f t="shared" si="10"/>
        <v>0</v>
      </c>
      <c r="AY22">
        <f t="shared" si="11"/>
        <v>0</v>
      </c>
      <c r="AZ22">
        <f t="shared" si="12"/>
        <v>0</v>
      </c>
      <c r="BA22">
        <f t="shared" si="13"/>
        <v>0</v>
      </c>
      <c r="BB22">
        <f t="shared" si="14"/>
        <v>0</v>
      </c>
      <c r="BC22">
        <f t="shared" si="15"/>
        <v>4.1495934959349592</v>
      </c>
      <c r="BD22">
        <f t="shared" si="16"/>
        <v>0</v>
      </c>
    </row>
    <row r="23" spans="1:56" x14ac:dyDescent="0.3">
      <c r="A23" t="str">
        <f>injury_attenuated!A30</f>
        <v>Deandre Ayton</v>
      </c>
      <c r="B23">
        <f>injury_attenuated!B30</f>
        <v>3.2317073170731709</v>
      </c>
      <c r="C23">
        <f>injury_attenuated!C30</f>
        <v>-8.439024390243903E-2</v>
      </c>
      <c r="D23">
        <f>injury_attenuated!D30</f>
        <v>-1.578536585365854</v>
      </c>
      <c r="E23">
        <f>injury_attenuated!E30</f>
        <v>0.25951219512195128</v>
      </c>
      <c r="F23">
        <f>injury_attenuated!F30</f>
        <v>2.2541463414634149</v>
      </c>
      <c r="G23">
        <f>injury_attenuated!G30</f>
        <v>-0.70146341463414641</v>
      </c>
      <c r="H23">
        <f>injury_attenuated!H30</f>
        <v>-0.76731707317073172</v>
      </c>
      <c r="I23">
        <f>injury_attenuated!I30</f>
        <v>1.4229268292682928</v>
      </c>
      <c r="J23">
        <f>injury_attenuated!J30</f>
        <v>8.1951219512195111E-2</v>
      </c>
      <c r="K23">
        <f t="shared" si="0"/>
        <v>4.2029268292682929</v>
      </c>
      <c r="L23">
        <f t="shared" si="1"/>
        <v>4.0365853658536581</v>
      </c>
      <c r="M23">
        <f t="shared" si="2"/>
        <v>4.8199999999999994</v>
      </c>
      <c r="N23">
        <f t="shared" si="3"/>
        <v>4.1185365853658533</v>
      </c>
      <c r="O23">
        <f t="shared" si="4"/>
        <v>1.7912195121951222</v>
      </c>
      <c r="P23" s="1" t="str">
        <f>VLOOKUP($A23, 'auction in'!$A$2:$C$218, 3, FALSE)</f>
        <v>rob</v>
      </c>
      <c r="Q23" s="3">
        <f>VLOOKUP($A23, 'auction in'!$A$2:$B$218, 2, FALSE)</f>
        <v>23</v>
      </c>
      <c r="R23" t="str">
        <f>trueraw!C29</f>
        <v xml:space="preserve"> C</v>
      </c>
      <c r="S23" t="str">
        <f>trueraw!D29</f>
        <v>PHX</v>
      </c>
      <c r="T23">
        <f>trueraw!E29</f>
        <v>76</v>
      </c>
      <c r="U23">
        <f>trueraw!F29</f>
        <v>31.8</v>
      </c>
      <c r="V23">
        <v>1</v>
      </c>
      <c r="W23">
        <f t="shared" ref="W23:AI38" si="18">IF(EXACT($P23, W$2), 1, 0)</f>
        <v>0</v>
      </c>
      <c r="X23">
        <f t="shared" si="18"/>
        <v>1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6"/>
        <v>0</v>
      </c>
      <c r="AU23">
        <f t="shared" si="7"/>
        <v>4.1185365853658533</v>
      </c>
      <c r="AV23">
        <f t="shared" si="8"/>
        <v>0</v>
      </c>
      <c r="AW23">
        <f t="shared" si="9"/>
        <v>0</v>
      </c>
      <c r="AX23">
        <f t="shared" si="10"/>
        <v>0</v>
      </c>
      <c r="AY23">
        <f t="shared" si="11"/>
        <v>0</v>
      </c>
      <c r="AZ23">
        <f t="shared" si="12"/>
        <v>0</v>
      </c>
      <c r="BA23">
        <f t="shared" si="13"/>
        <v>0</v>
      </c>
      <c r="BB23">
        <f t="shared" si="14"/>
        <v>0</v>
      </c>
      <c r="BC23">
        <f t="shared" si="15"/>
        <v>0</v>
      </c>
      <c r="BD23">
        <f t="shared" si="16"/>
        <v>0</v>
      </c>
    </row>
    <row r="24" spans="1:56" x14ac:dyDescent="0.3">
      <c r="A24" t="str">
        <f>injury_attenuated!A34</f>
        <v>Trae Young</v>
      </c>
      <c r="B24">
        <f>injury_attenuated!B34</f>
        <v>-0.78528455284552834</v>
      </c>
      <c r="C24">
        <f>injury_attenuated!C34</f>
        <v>3.3761788617886177</v>
      </c>
      <c r="D24">
        <f>injury_attenuated!D34</f>
        <v>0.74146341463414633</v>
      </c>
      <c r="E24">
        <f>injury_attenuated!E34</f>
        <v>1.6632520325203253</v>
      </c>
      <c r="F24">
        <f>injury_attenuated!F34</f>
        <v>-0.47569105691056907</v>
      </c>
      <c r="G24">
        <f>injury_attenuated!G34</f>
        <v>3.424471544715447</v>
      </c>
      <c r="H24">
        <f>injury_attenuated!H34</f>
        <v>-0.28829268292682925</v>
      </c>
      <c r="I24">
        <f>injury_attenuated!I34</f>
        <v>-0.78195121951219515</v>
      </c>
      <c r="J24">
        <f>injury_attenuated!J34</f>
        <v>-2.8213821138211377</v>
      </c>
      <c r="K24">
        <f t="shared" si="0"/>
        <v>0.67658536585365914</v>
      </c>
      <c r="L24">
        <f t="shared" si="1"/>
        <v>6.8741463414634136</v>
      </c>
      <c r="M24">
        <f t="shared" si="2"/>
        <v>0.62829268292682938</v>
      </c>
      <c r="N24">
        <f t="shared" si="3"/>
        <v>4.0527642276422764</v>
      </c>
      <c r="O24">
        <f t="shared" si="4"/>
        <v>4.8363821138211378</v>
      </c>
      <c r="P24" s="1" t="str">
        <f>VLOOKUP($A24, 'auction in'!$A$2:$C$218, 3, FALSE)</f>
        <v>bal</v>
      </c>
      <c r="Q24" s="3">
        <f>VLOOKUP($A24, 'auction in'!$A$2:$B$218, 2, FALSE)</f>
        <v>53</v>
      </c>
      <c r="R24" t="str">
        <f>trueraw!C33</f>
        <v xml:space="preserve"> PG</v>
      </c>
      <c r="S24" t="str">
        <f>trueraw!D33</f>
        <v>ATL</v>
      </c>
      <c r="T24">
        <f>trueraw!E33</f>
        <v>78</v>
      </c>
      <c r="U24">
        <f>trueraw!F33</f>
        <v>33.200000000000003</v>
      </c>
      <c r="V24">
        <v>1</v>
      </c>
      <c r="W24">
        <f t="shared" si="18"/>
        <v>0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1</v>
      </c>
      <c r="AH24">
        <f t="shared" si="17"/>
        <v>0</v>
      </c>
      <c r="AI24">
        <f t="shared" si="17"/>
        <v>0</v>
      </c>
      <c r="AT24">
        <f t="shared" si="6"/>
        <v>0</v>
      </c>
      <c r="AU24">
        <f t="shared" si="7"/>
        <v>0</v>
      </c>
      <c r="AV24">
        <f t="shared" si="8"/>
        <v>0</v>
      </c>
      <c r="AW24">
        <f t="shared" si="9"/>
        <v>0</v>
      </c>
      <c r="AX24">
        <f t="shared" si="10"/>
        <v>0</v>
      </c>
      <c r="AY24">
        <f t="shared" si="11"/>
        <v>0</v>
      </c>
      <c r="AZ24">
        <f t="shared" si="12"/>
        <v>0</v>
      </c>
      <c r="BA24">
        <f t="shared" si="13"/>
        <v>0</v>
      </c>
      <c r="BB24">
        <f t="shared" si="14"/>
        <v>0</v>
      </c>
      <c r="BC24">
        <f t="shared" si="15"/>
        <v>0</v>
      </c>
      <c r="BD24">
        <f t="shared" si="16"/>
        <v>4.0527642276422764</v>
      </c>
    </row>
    <row r="25" spans="1:56" x14ac:dyDescent="0.3">
      <c r="A25" t="str">
        <f>injury_attenuated!A23</f>
        <v>Myles Turner</v>
      </c>
      <c r="B25">
        <f>injury_attenuated!B23</f>
        <v>0.3178861788617886</v>
      </c>
      <c r="C25">
        <f>injury_attenuated!C23</f>
        <v>-0.23869918699186993</v>
      </c>
      <c r="D25">
        <f>injury_attenuated!D23</f>
        <v>-0.29317073170731711</v>
      </c>
      <c r="E25">
        <f>injury_attenuated!E23</f>
        <v>-0.2840650406504065</v>
      </c>
      <c r="F25">
        <f>injury_attenuated!F23</f>
        <v>0.4040650406504066</v>
      </c>
      <c r="G25">
        <f>injury_attenuated!G23</f>
        <v>-0.93528455284552847</v>
      </c>
      <c r="H25">
        <f>injury_attenuated!H23</f>
        <v>-0.14487804878048782</v>
      </c>
      <c r="I25">
        <f>injury_attenuated!I23</f>
        <v>4.8346341463414637</v>
      </c>
      <c r="J25">
        <f>injury_attenuated!J23</f>
        <v>0.31886178861788617</v>
      </c>
      <c r="K25">
        <f t="shared" si="0"/>
        <v>4.2180487804878055</v>
      </c>
      <c r="L25">
        <f t="shared" si="1"/>
        <v>3.6604878048780489</v>
      </c>
      <c r="M25">
        <f t="shared" si="2"/>
        <v>4.9146341463414647</v>
      </c>
      <c r="N25">
        <f t="shared" si="3"/>
        <v>3.9793495934959351</v>
      </c>
      <c r="O25">
        <f t="shared" si="4"/>
        <v>1.4030894308943092</v>
      </c>
      <c r="P25" s="1" t="str">
        <f>VLOOKUP($A25, 'auction in'!$A$2:$C$218, 3, FALSE)</f>
        <v>sch</v>
      </c>
      <c r="Q25" s="3">
        <f>VLOOKUP($A25, 'auction in'!$A$2:$B$218, 2, FALSE)</f>
        <v>5</v>
      </c>
      <c r="R25" t="str">
        <f>trueraw!C22</f>
        <v xml:space="preserve"> C, PF</v>
      </c>
      <c r="S25" t="str">
        <f>trueraw!D22</f>
        <v>IND</v>
      </c>
      <c r="T25">
        <f>trueraw!E22</f>
        <v>72</v>
      </c>
      <c r="U25">
        <f>trueraw!F22</f>
        <v>30.6</v>
      </c>
      <c r="V25">
        <v>1</v>
      </c>
      <c r="W25">
        <f t="shared" si="18"/>
        <v>0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1</v>
      </c>
      <c r="AI25">
        <f t="shared" si="17"/>
        <v>0</v>
      </c>
      <c r="AT25">
        <f t="shared" si="6"/>
        <v>0</v>
      </c>
      <c r="AU25">
        <f t="shared" si="7"/>
        <v>0</v>
      </c>
      <c r="AV25">
        <f t="shared" si="8"/>
        <v>0</v>
      </c>
      <c r="AW25">
        <f t="shared" si="9"/>
        <v>0</v>
      </c>
      <c r="AX25">
        <f t="shared" si="10"/>
        <v>0</v>
      </c>
      <c r="AY25">
        <f t="shared" si="11"/>
        <v>0</v>
      </c>
      <c r="AZ25">
        <f t="shared" si="12"/>
        <v>0</v>
      </c>
      <c r="BA25">
        <f t="shared" si="13"/>
        <v>0</v>
      </c>
      <c r="BB25">
        <f t="shared" si="14"/>
        <v>0</v>
      </c>
      <c r="BC25">
        <f t="shared" si="15"/>
        <v>0</v>
      </c>
      <c r="BD25">
        <f t="shared" si="16"/>
        <v>0</v>
      </c>
    </row>
    <row r="26" spans="1:56" x14ac:dyDescent="0.3">
      <c r="A26" t="str">
        <f>injury_attenuated!A24</f>
        <v>Chris Paul</v>
      </c>
      <c r="B26">
        <f>injury_attenuated!B24</f>
        <v>0.55495934959349602</v>
      </c>
      <c r="C26">
        <f>injury_attenuated!C24</f>
        <v>1.3769105691056911</v>
      </c>
      <c r="D26">
        <f>injury_attenuated!D24</f>
        <v>-0.29317073170731711</v>
      </c>
      <c r="E26">
        <f>injury_attenuated!E24</f>
        <v>0.20764227642276425</v>
      </c>
      <c r="F26">
        <f>injury_attenuated!F24</f>
        <v>-0.32471544715447154</v>
      </c>
      <c r="G26">
        <f>injury_attenuated!G24</f>
        <v>2.6383739837398377</v>
      </c>
      <c r="H26">
        <f>injury_attenuated!H24</f>
        <v>0.81219512195121957</v>
      </c>
      <c r="I26">
        <f>injury_attenuated!I24</f>
        <v>-0.60048780487804876</v>
      </c>
      <c r="J26">
        <f>injury_attenuated!J24</f>
        <v>-0.50650406504065049</v>
      </c>
      <c r="K26">
        <f t="shared" si="0"/>
        <v>2.4882926829268297</v>
      </c>
      <c r="L26">
        <f t="shared" si="1"/>
        <v>4.3717073170731711</v>
      </c>
      <c r="M26">
        <f t="shared" si="2"/>
        <v>1.2268292682926831</v>
      </c>
      <c r="N26">
        <f t="shared" si="3"/>
        <v>3.8652032520325204</v>
      </c>
      <c r="O26">
        <f t="shared" si="4"/>
        <v>3.8879674796747974</v>
      </c>
      <c r="P26" s="1" t="str">
        <f>VLOOKUP($A26, 'auction in'!$A$2:$C$218, 3, FALSE)</f>
        <v>rob</v>
      </c>
      <c r="Q26" s="3">
        <f>VLOOKUP($A26, 'auction in'!$A$2:$B$218, 2, FALSE)</f>
        <v>23</v>
      </c>
      <c r="R26" t="str">
        <f>trueraw!C23</f>
        <v xml:space="preserve"> PG</v>
      </c>
      <c r="S26" t="str">
        <f>trueraw!D23</f>
        <v>PHX</v>
      </c>
      <c r="T26">
        <f>trueraw!E23</f>
        <v>72</v>
      </c>
      <c r="U26">
        <f>trueraw!F23</f>
        <v>30.4</v>
      </c>
      <c r="V26">
        <v>1</v>
      </c>
      <c r="W26">
        <f t="shared" si="18"/>
        <v>0</v>
      </c>
      <c r="X26">
        <f t="shared" si="18"/>
        <v>1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6"/>
        <v>0</v>
      </c>
      <c r="AU26">
        <f t="shared" si="7"/>
        <v>3.8652032520325204</v>
      </c>
      <c r="AV26">
        <f t="shared" si="8"/>
        <v>0</v>
      </c>
      <c r="AW26">
        <f t="shared" si="9"/>
        <v>0</v>
      </c>
      <c r="AX26">
        <f t="shared" si="10"/>
        <v>0</v>
      </c>
      <c r="AY26">
        <f t="shared" si="11"/>
        <v>0</v>
      </c>
      <c r="AZ26">
        <f t="shared" si="12"/>
        <v>0</v>
      </c>
      <c r="BA26">
        <f t="shared" si="13"/>
        <v>0</v>
      </c>
      <c r="BB26">
        <f t="shared" si="14"/>
        <v>0</v>
      </c>
      <c r="BC26">
        <f t="shared" si="15"/>
        <v>0</v>
      </c>
      <c r="BD26">
        <f t="shared" si="16"/>
        <v>0</v>
      </c>
    </row>
    <row r="27" spans="1:56" x14ac:dyDescent="0.3">
      <c r="A27" t="str">
        <f>injury_attenuated!A32</f>
        <v>Luka Doncic</v>
      </c>
      <c r="B27">
        <f>injury_attenuated!B32</f>
        <v>0.55617886178861797</v>
      </c>
      <c r="C27">
        <f>injury_attenuated!C32</f>
        <v>-1.0804065040650408</v>
      </c>
      <c r="D27">
        <f>injury_attenuated!D32</f>
        <v>1.1980487804878048</v>
      </c>
      <c r="E27">
        <f>injury_attenuated!E32</f>
        <v>2.0578861788617884</v>
      </c>
      <c r="F27">
        <f>injury_attenuated!F32</f>
        <v>1.1638211382113821</v>
      </c>
      <c r="G27">
        <f>injury_attenuated!G32</f>
        <v>2.8894715447154473</v>
      </c>
      <c r="H27">
        <f>injury_attenuated!H32</f>
        <v>0.24585365853658536</v>
      </c>
      <c r="I27">
        <f>injury_attenuated!I32</f>
        <v>-0.13402439024390245</v>
      </c>
      <c r="J27">
        <f>injury_attenuated!J32</f>
        <v>-3.0490650406504067</v>
      </c>
      <c r="K27">
        <f t="shared" si="0"/>
        <v>4.9281707317073185</v>
      </c>
      <c r="L27">
        <f t="shared" si="1"/>
        <v>6.8968292682926835</v>
      </c>
      <c r="M27">
        <f t="shared" si="2"/>
        <v>0.95829268292682901</v>
      </c>
      <c r="N27">
        <f t="shared" si="3"/>
        <v>3.8477642276422768</v>
      </c>
      <c r="O27">
        <f t="shared" si="4"/>
        <v>3.6366869918699183</v>
      </c>
      <c r="P27" s="1" t="str">
        <f>VLOOKUP($A27, 'auction in'!$A$2:$C$218, 3, FALSE)</f>
        <v>zieg</v>
      </c>
      <c r="Q27" s="3">
        <f>VLOOKUP($A27, 'auction in'!$A$2:$B$218, 2, FALSE)</f>
        <v>76</v>
      </c>
      <c r="R27" t="str">
        <f>trueraw!C31</f>
        <v xml:space="preserve"> PG</v>
      </c>
      <c r="S27" t="str">
        <f>trueraw!D31</f>
        <v>DAL</v>
      </c>
      <c r="T27">
        <f>trueraw!E31</f>
        <v>75</v>
      </c>
      <c r="U27">
        <f>trueraw!F31</f>
        <v>34.1</v>
      </c>
      <c r="V27">
        <v>1</v>
      </c>
      <c r="W27">
        <f t="shared" si="18"/>
        <v>0</v>
      </c>
      <c r="X27">
        <f t="shared" si="18"/>
        <v>0</v>
      </c>
      <c r="Y27">
        <f t="shared" si="18"/>
        <v>0</v>
      </c>
      <c r="Z27">
        <f t="shared" si="18"/>
        <v>1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6"/>
        <v>0</v>
      </c>
      <c r="AU27">
        <f t="shared" si="7"/>
        <v>0</v>
      </c>
      <c r="AV27">
        <f t="shared" si="8"/>
        <v>0</v>
      </c>
      <c r="AW27">
        <f t="shared" si="9"/>
        <v>3.8477642276422768</v>
      </c>
      <c r="AX27">
        <f t="shared" si="10"/>
        <v>0</v>
      </c>
      <c r="AY27">
        <f t="shared" si="11"/>
        <v>0</v>
      </c>
      <c r="AZ27">
        <f t="shared" si="12"/>
        <v>0</v>
      </c>
      <c r="BA27">
        <f t="shared" si="13"/>
        <v>0</v>
      </c>
      <c r="BB27">
        <f t="shared" si="14"/>
        <v>0</v>
      </c>
      <c r="BC27">
        <f t="shared" si="15"/>
        <v>0</v>
      </c>
      <c r="BD27">
        <f t="shared" si="16"/>
        <v>0</v>
      </c>
    </row>
    <row r="28" spans="1:56" x14ac:dyDescent="0.3">
      <c r="A28" t="str">
        <f>injury_attenuated!A29</f>
        <v>Jrue Holiday</v>
      </c>
      <c r="B28">
        <f>injury_attenuated!B29</f>
        <v>0.95886178861788629</v>
      </c>
      <c r="C28">
        <f>injury_attenuated!C29</f>
        <v>-1.6260162601626016E-3</v>
      </c>
      <c r="D28">
        <f>injury_attenuated!D29</f>
        <v>8.4390243902439044E-2</v>
      </c>
      <c r="E28">
        <f>injury_attenuated!E29</f>
        <v>0.43593495934959348</v>
      </c>
      <c r="F28">
        <f>injury_attenuated!F29</f>
        <v>-0.31593495934959348</v>
      </c>
      <c r="G28">
        <f>injury_attenuated!G29</f>
        <v>1.4442276422764229</v>
      </c>
      <c r="H28">
        <f>injury_attenuated!H29</f>
        <v>1.5673170731707315</v>
      </c>
      <c r="I28">
        <f>injury_attenuated!I29</f>
        <v>-3.4146341463414526E-3</v>
      </c>
      <c r="J28">
        <f>injury_attenuated!J29</f>
        <v>-0.53284552845528466</v>
      </c>
      <c r="K28">
        <f t="shared" si="0"/>
        <v>3.6385365853658538</v>
      </c>
      <c r="L28">
        <f t="shared" si="1"/>
        <v>4.1697560975609758</v>
      </c>
      <c r="M28">
        <f t="shared" si="2"/>
        <v>2.192682926829268</v>
      </c>
      <c r="N28">
        <f t="shared" si="3"/>
        <v>3.6369105691056909</v>
      </c>
      <c r="O28">
        <f t="shared" si="4"/>
        <v>3.1591869918699187</v>
      </c>
      <c r="P28" s="1" t="str">
        <f>VLOOKUP($A28, 'auction in'!$A$2:$C$218, 3, FALSE)</f>
        <v>koe</v>
      </c>
      <c r="Q28" s="3">
        <f>VLOOKUP($A28, 'auction in'!$A$2:$B$218, 2, FALSE)</f>
        <v>28</v>
      </c>
      <c r="R28" t="str">
        <f>trueraw!C28</f>
        <v xml:space="preserve"> PG, SG</v>
      </c>
      <c r="S28" t="str">
        <f>trueraw!D28</f>
        <v>MIL</v>
      </c>
      <c r="T28">
        <f>trueraw!E28</f>
        <v>72</v>
      </c>
      <c r="U28">
        <f>trueraw!F28</f>
        <v>32.1</v>
      </c>
      <c r="V28">
        <v>1</v>
      </c>
      <c r="W28">
        <f t="shared" si="18"/>
        <v>0</v>
      </c>
      <c r="X28">
        <f t="shared" si="18"/>
        <v>0</v>
      </c>
      <c r="Y28">
        <f t="shared" si="18"/>
        <v>1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6"/>
        <v>0</v>
      </c>
      <c r="AU28">
        <f t="shared" si="7"/>
        <v>0</v>
      </c>
      <c r="AV28">
        <f t="shared" si="8"/>
        <v>3.6369105691056909</v>
      </c>
      <c r="AW28">
        <f t="shared" si="9"/>
        <v>0</v>
      </c>
      <c r="AX28">
        <f t="shared" si="10"/>
        <v>0</v>
      </c>
      <c r="AY28">
        <f t="shared" si="11"/>
        <v>0</v>
      </c>
      <c r="AZ28">
        <f t="shared" si="12"/>
        <v>0</v>
      </c>
      <c r="BA28">
        <f t="shared" si="13"/>
        <v>0</v>
      </c>
      <c r="BB28">
        <f t="shared" si="14"/>
        <v>0</v>
      </c>
      <c r="BC28">
        <f t="shared" si="15"/>
        <v>0</v>
      </c>
      <c r="BD28">
        <f t="shared" si="16"/>
        <v>0</v>
      </c>
    </row>
    <row r="29" spans="1:56" x14ac:dyDescent="0.3">
      <c r="A29" t="str">
        <f>injury_attenuated!A25</f>
        <v>Jaren Jackson Jr.</v>
      </c>
      <c r="B29">
        <f>injury_attenuated!B25</f>
        <v>0.14926829268292685</v>
      </c>
      <c r="C29">
        <f>injury_attenuated!C25</f>
        <v>0.5614634146341464</v>
      </c>
      <c r="D29">
        <f>injury_attenuated!D25</f>
        <v>0.16878048780487809</v>
      </c>
      <c r="E29">
        <f>injury_attenuated!E25</f>
        <v>0.41926829268292687</v>
      </c>
      <c r="F29">
        <f>injury_attenuated!F25</f>
        <v>0.54268292682926833</v>
      </c>
      <c r="G29">
        <f>injury_attenuated!G25</f>
        <v>-0.76560975609756099</v>
      </c>
      <c r="H29">
        <f>injury_attenuated!H25</f>
        <v>0.30926829268292688</v>
      </c>
      <c r="I29">
        <f>injury_attenuated!I25</f>
        <v>2.3556097560975608</v>
      </c>
      <c r="J29">
        <f>injury_attenuated!J25</f>
        <v>-0.15902439024390247</v>
      </c>
      <c r="K29">
        <f t="shared" si="0"/>
        <v>3.0202439024390246</v>
      </c>
      <c r="L29">
        <f t="shared" si="1"/>
        <v>3.7407317073170732</v>
      </c>
      <c r="M29">
        <f t="shared" si="2"/>
        <v>4.347317073170732</v>
      </c>
      <c r="N29">
        <f t="shared" si="3"/>
        <v>3.5817073170731706</v>
      </c>
      <c r="O29">
        <f t="shared" si="4"/>
        <v>2.3292682926829267</v>
      </c>
      <c r="P29" s="1" t="str">
        <f>VLOOKUP($A29, 'auction in'!$A$2:$C$218, 3, FALSE)</f>
        <v>bude</v>
      </c>
      <c r="Q29" s="3">
        <f>VLOOKUP($A29, 'auction in'!$A$2:$B$218, 2, FALSE)</f>
        <v>4</v>
      </c>
      <c r="R29" t="str">
        <f>trueraw!C24</f>
        <v xml:space="preserve"> PF</v>
      </c>
      <c r="S29" t="str">
        <f>trueraw!D24</f>
        <v>MEM</v>
      </c>
      <c r="T29">
        <f>trueraw!E24</f>
        <v>70</v>
      </c>
      <c r="U29">
        <f>trueraw!F24</f>
        <v>31.4</v>
      </c>
      <c r="V29">
        <v>1</v>
      </c>
      <c r="W29">
        <f t="shared" si="18"/>
        <v>0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1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6"/>
        <v>0</v>
      </c>
      <c r="AU29">
        <f t="shared" si="7"/>
        <v>0</v>
      </c>
      <c r="AV29">
        <f t="shared" si="8"/>
        <v>0</v>
      </c>
      <c r="AW29">
        <f t="shared" si="9"/>
        <v>0</v>
      </c>
      <c r="AX29">
        <f t="shared" si="10"/>
        <v>0</v>
      </c>
      <c r="AY29">
        <f t="shared" si="11"/>
        <v>0</v>
      </c>
      <c r="AZ29">
        <f t="shared" si="12"/>
        <v>0</v>
      </c>
      <c r="BA29">
        <f t="shared" si="13"/>
        <v>0</v>
      </c>
      <c r="BB29">
        <f t="shared" si="14"/>
        <v>0</v>
      </c>
      <c r="BC29">
        <f t="shared" si="15"/>
        <v>3.5817073170731706</v>
      </c>
      <c r="BD29">
        <f t="shared" si="16"/>
        <v>0</v>
      </c>
    </row>
    <row r="30" spans="1:56" x14ac:dyDescent="0.3">
      <c r="A30" t="str">
        <f>injury_attenuated!A19</f>
        <v>Michael Porter Jr.</v>
      </c>
      <c r="B30">
        <f>injury_attenuated!B19</f>
        <v>1.3721951219512194</v>
      </c>
      <c r="C30">
        <f>injury_attenuated!C19</f>
        <v>0.29987804878048779</v>
      </c>
      <c r="D30">
        <f>injury_attenuated!D19</f>
        <v>1.0097560975609756</v>
      </c>
      <c r="E30">
        <f>injury_attenuated!E19</f>
        <v>0.73378048780487792</v>
      </c>
      <c r="F30">
        <f>injury_attenuated!F19</f>
        <v>0.79585365853658541</v>
      </c>
      <c r="G30">
        <f>injury_attenuated!G19</f>
        <v>-0.84804878048780474</v>
      </c>
      <c r="H30">
        <f>injury_attenuated!H19</f>
        <v>-0.66402439024390247</v>
      </c>
      <c r="I30">
        <f>injury_attenuated!I19</f>
        <v>0.51999999999999991</v>
      </c>
      <c r="J30">
        <f>injury_attenuated!J19</f>
        <v>0.35878048780487803</v>
      </c>
      <c r="K30">
        <f t="shared" si="0"/>
        <v>3.2782926829268288</v>
      </c>
      <c r="L30">
        <f t="shared" si="1"/>
        <v>3.2193902439024389</v>
      </c>
      <c r="M30">
        <f t="shared" si="2"/>
        <v>4.4262195121951216</v>
      </c>
      <c r="N30">
        <f t="shared" si="3"/>
        <v>3.578170731707317</v>
      </c>
      <c r="O30">
        <f t="shared" si="4"/>
        <v>2.6320731707317075</v>
      </c>
      <c r="P30" s="1" t="str">
        <f>VLOOKUP($A30, 'auction in'!$A$2:$C$218, 3, FALSE)</f>
        <v>ul</v>
      </c>
      <c r="Q30" s="3">
        <f>VLOOKUP($A30, 'auction in'!$A$2:$B$218, 2, FALSE)</f>
        <v>30</v>
      </c>
      <c r="R30" t="str">
        <f>trueraw!C18</f>
        <v xml:space="preserve"> SF, PF</v>
      </c>
      <c r="S30" t="str">
        <f>trueraw!D18</f>
        <v>DEN</v>
      </c>
      <c r="T30">
        <f>trueraw!E18</f>
        <v>67</v>
      </c>
      <c r="U30">
        <f>trueraw!F18</f>
        <v>32.5</v>
      </c>
      <c r="V30">
        <v>1</v>
      </c>
      <c r="W30">
        <f t="shared" si="18"/>
        <v>0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1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6"/>
        <v>0</v>
      </c>
      <c r="AU30">
        <f t="shared" si="7"/>
        <v>0</v>
      </c>
      <c r="AV30">
        <f t="shared" si="8"/>
        <v>0</v>
      </c>
      <c r="AW30">
        <f t="shared" si="9"/>
        <v>0</v>
      </c>
      <c r="AX30">
        <f t="shared" si="10"/>
        <v>0</v>
      </c>
      <c r="AY30">
        <f t="shared" si="11"/>
        <v>3.578170731707317</v>
      </c>
      <c r="AZ30">
        <f t="shared" si="12"/>
        <v>0</v>
      </c>
      <c r="BA30">
        <f t="shared" si="13"/>
        <v>0</v>
      </c>
      <c r="BB30">
        <f t="shared" si="14"/>
        <v>0</v>
      </c>
      <c r="BC30">
        <f t="shared" si="15"/>
        <v>0</v>
      </c>
      <c r="BD30">
        <f t="shared" si="16"/>
        <v>0</v>
      </c>
    </row>
    <row r="31" spans="1:56" x14ac:dyDescent="0.3">
      <c r="A31" t="str">
        <f>injury_attenuated!A16</f>
        <v>Kyrie Irving</v>
      </c>
      <c r="B31">
        <f>injury_attenuated!B16</f>
        <v>0.88991869918699196</v>
      </c>
      <c r="C31">
        <f>injury_attenuated!C16</f>
        <v>1.2258943089430896</v>
      </c>
      <c r="D31">
        <f>injury_attenuated!D16</f>
        <v>0.69865853658536581</v>
      </c>
      <c r="E31">
        <f>injury_attenuated!E16</f>
        <v>1.0349186991869919</v>
      </c>
      <c r="F31">
        <f>injury_attenuated!F16</f>
        <v>-0.62418699186991866</v>
      </c>
      <c r="G31">
        <f>injury_attenuated!G16</f>
        <v>0.93174796747967481</v>
      </c>
      <c r="H31">
        <f>injury_attenuated!H16</f>
        <v>0.50439024390243914</v>
      </c>
      <c r="I31">
        <f>injury_attenuated!I16</f>
        <v>-0.29682926829268286</v>
      </c>
      <c r="J31">
        <f>injury_attenuated!J16</f>
        <v>-0.79581300813008149</v>
      </c>
      <c r="K31">
        <f t="shared" si="0"/>
        <v>2.3428048780487805</v>
      </c>
      <c r="L31">
        <f t="shared" si="1"/>
        <v>4.3645121951219519</v>
      </c>
      <c r="M31">
        <f t="shared" si="2"/>
        <v>2.6369512195121954</v>
      </c>
      <c r="N31">
        <f t="shared" si="3"/>
        <v>3.5686991869918705</v>
      </c>
      <c r="O31">
        <f t="shared" si="4"/>
        <v>3.2721544715447157</v>
      </c>
      <c r="P31" s="1" t="str">
        <f>VLOOKUP($A31, 'auction in'!$A$2:$C$218, 3, FALSE)</f>
        <v>rob</v>
      </c>
      <c r="Q31" s="3">
        <f>VLOOKUP($A31, 'auction in'!$A$2:$B$218, 2, FALSE)</f>
        <v>20</v>
      </c>
      <c r="R31" t="str">
        <f>trueraw!C15</f>
        <v xml:space="preserve"> PG, SG</v>
      </c>
      <c r="S31" t="str">
        <f>trueraw!D15</f>
        <v>BRO</v>
      </c>
      <c r="T31">
        <f>trueraw!E15</f>
        <v>65</v>
      </c>
      <c r="U31">
        <f>trueraw!F15</f>
        <v>34.1</v>
      </c>
      <c r="V31">
        <v>1</v>
      </c>
      <c r="W31">
        <f t="shared" si="18"/>
        <v>0</v>
      </c>
      <c r="X31">
        <f t="shared" si="18"/>
        <v>1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6"/>
        <v>0</v>
      </c>
      <c r="AU31">
        <f t="shared" si="7"/>
        <v>3.5686991869918705</v>
      </c>
      <c r="AV31">
        <f t="shared" si="8"/>
        <v>0</v>
      </c>
      <c r="AW31">
        <f t="shared" si="9"/>
        <v>0</v>
      </c>
      <c r="AX31">
        <f t="shared" si="10"/>
        <v>0</v>
      </c>
      <c r="AY31">
        <f t="shared" si="11"/>
        <v>0</v>
      </c>
      <c r="AZ31">
        <f t="shared" si="12"/>
        <v>0</v>
      </c>
      <c r="BA31">
        <f t="shared" si="13"/>
        <v>0</v>
      </c>
      <c r="BB31">
        <f t="shared" si="14"/>
        <v>0</v>
      </c>
      <c r="BC31">
        <f t="shared" si="15"/>
        <v>0</v>
      </c>
      <c r="BD31">
        <f t="shared" si="16"/>
        <v>0</v>
      </c>
    </row>
    <row r="32" spans="1:56" x14ac:dyDescent="0.3">
      <c r="A32" t="str">
        <f>injury_attenuated!A47</f>
        <v>Mikal Bridges</v>
      </c>
      <c r="B32">
        <f>injury_attenuated!B47</f>
        <v>1.4120325203252031</v>
      </c>
      <c r="C32">
        <f>injury_attenuated!C47</f>
        <v>0.36081300813008127</v>
      </c>
      <c r="D32">
        <f>injury_attenuated!D47</f>
        <v>0.21829268292682924</v>
      </c>
      <c r="E32">
        <f>injury_attenuated!E47</f>
        <v>-2.0406504065040632E-2</v>
      </c>
      <c r="F32">
        <f>injury_attenuated!F47</f>
        <v>-0.28544715447154467</v>
      </c>
      <c r="G32">
        <f>injury_attenuated!G47</f>
        <v>-0.36138211382113822</v>
      </c>
      <c r="H32">
        <f>injury_attenuated!H47</f>
        <v>0.52975609756097564</v>
      </c>
      <c r="I32">
        <f>injury_attenuated!I47</f>
        <v>0.73999999999999988</v>
      </c>
      <c r="J32">
        <f>injury_attenuated!J47</f>
        <v>0.91691056910569102</v>
      </c>
      <c r="K32">
        <f t="shared" si="0"/>
        <v>3.1497560975609753</v>
      </c>
      <c r="L32">
        <f t="shared" si="1"/>
        <v>2.5936585365853659</v>
      </c>
      <c r="M32">
        <f t="shared" si="2"/>
        <v>3.8719512195121952</v>
      </c>
      <c r="N32">
        <f t="shared" si="3"/>
        <v>3.5105691056910571</v>
      </c>
      <c r="O32">
        <f t="shared" si="4"/>
        <v>2.4345528455284553</v>
      </c>
      <c r="P32" s="1" t="str">
        <f>VLOOKUP($A32, 'auction in'!$A$2:$C$218, 3, FALSE)</f>
        <v>rob</v>
      </c>
      <c r="Q32" s="3">
        <f>VLOOKUP($A32, 'auction in'!$A$2:$B$218, 2, FALSE)</f>
        <v>12</v>
      </c>
      <c r="R32" t="str">
        <f>trueraw!C46</f>
        <v xml:space="preserve"> SF</v>
      </c>
      <c r="S32" t="str">
        <f>trueraw!D46</f>
        <v>PHX</v>
      </c>
      <c r="T32">
        <f>trueraw!E46</f>
        <v>78</v>
      </c>
      <c r="U32">
        <f>trueraw!F46</f>
        <v>32.799999999999997</v>
      </c>
      <c r="V32">
        <v>1</v>
      </c>
      <c r="W32">
        <f t="shared" si="18"/>
        <v>0</v>
      </c>
      <c r="X32">
        <f t="shared" si="18"/>
        <v>1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6"/>
        <v>0</v>
      </c>
      <c r="AU32">
        <f t="shared" si="7"/>
        <v>3.5105691056910571</v>
      </c>
      <c r="AV32">
        <f t="shared" si="8"/>
        <v>0</v>
      </c>
      <c r="AW32">
        <f t="shared" si="9"/>
        <v>0</v>
      </c>
      <c r="AX32">
        <f t="shared" si="10"/>
        <v>0</v>
      </c>
      <c r="AY32">
        <f t="shared" si="11"/>
        <v>0</v>
      </c>
      <c r="AZ32">
        <f t="shared" si="12"/>
        <v>0</v>
      </c>
      <c r="BA32">
        <f t="shared" si="13"/>
        <v>0</v>
      </c>
      <c r="BB32">
        <f t="shared" si="14"/>
        <v>0</v>
      </c>
      <c r="BC32">
        <f t="shared" si="15"/>
        <v>0</v>
      </c>
      <c r="BD32">
        <f t="shared" si="16"/>
        <v>0</v>
      </c>
    </row>
    <row r="33" spans="1:56" x14ac:dyDescent="0.3">
      <c r="A33" t="str">
        <f>injury_attenuated!A38</f>
        <v>John Collins</v>
      </c>
      <c r="B33">
        <f>injury_attenuated!B38</f>
        <v>2.4769105691056912</v>
      </c>
      <c r="C33">
        <f>injury_attenuated!C38</f>
        <v>0.68483739837398383</v>
      </c>
      <c r="D33">
        <f>injury_attenuated!D38</f>
        <v>-0.44829268292682933</v>
      </c>
      <c r="E33">
        <f>injury_attenuated!E38</f>
        <v>0.49386178861788627</v>
      </c>
      <c r="F33">
        <f>injury_attenuated!F38</f>
        <v>0.83455284552845532</v>
      </c>
      <c r="G33">
        <f>injury_attenuated!G38</f>
        <v>-0.83308943089430898</v>
      </c>
      <c r="H33">
        <f>injury_attenuated!H38</f>
        <v>-1.0895121951219513</v>
      </c>
      <c r="I33">
        <f>injury_attenuated!I38</f>
        <v>0.87207317073170731</v>
      </c>
      <c r="J33">
        <f>injury_attenuated!J38</f>
        <v>0.38081300813008134</v>
      </c>
      <c r="K33">
        <f t="shared" si="0"/>
        <v>2.6873170731707319</v>
      </c>
      <c r="L33">
        <f t="shared" si="1"/>
        <v>2.9913414634146349</v>
      </c>
      <c r="M33">
        <f t="shared" si="2"/>
        <v>4.2052439024390251</v>
      </c>
      <c r="N33">
        <f t="shared" si="3"/>
        <v>3.3721544715447163</v>
      </c>
      <c r="O33">
        <f t="shared" si="4"/>
        <v>1.6976626016260166</v>
      </c>
      <c r="P33" s="1" t="str">
        <f>VLOOKUP($A33, 'auction in'!$A$2:$C$218, 3, FALSE)</f>
        <v>bude</v>
      </c>
      <c r="Q33" s="3">
        <f>VLOOKUP($A33, 'auction in'!$A$2:$B$218, 2, FALSE)</f>
        <v>4</v>
      </c>
      <c r="R33" t="str">
        <f>trueraw!C37</f>
        <v xml:space="preserve"> PF</v>
      </c>
      <c r="S33" t="str">
        <f>trueraw!D37</f>
        <v>ATL</v>
      </c>
      <c r="T33">
        <f>trueraw!E37</f>
        <v>75</v>
      </c>
      <c r="U33">
        <f>trueraw!F37</f>
        <v>30.2</v>
      </c>
      <c r="V33">
        <v>1</v>
      </c>
      <c r="W33">
        <f t="shared" ref="W33:AI48" si="19">IF(EXACT($P33, W$2), 1, 0)</f>
        <v>0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1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6"/>
        <v>0</v>
      </c>
      <c r="AU33">
        <f t="shared" si="7"/>
        <v>0</v>
      </c>
      <c r="AV33">
        <f t="shared" si="8"/>
        <v>0</v>
      </c>
      <c r="AW33">
        <f t="shared" si="9"/>
        <v>0</v>
      </c>
      <c r="AX33">
        <f t="shared" si="10"/>
        <v>0</v>
      </c>
      <c r="AY33">
        <f t="shared" si="11"/>
        <v>0</v>
      </c>
      <c r="AZ33">
        <f t="shared" si="12"/>
        <v>0</v>
      </c>
      <c r="BA33">
        <f t="shared" si="13"/>
        <v>0</v>
      </c>
      <c r="BB33">
        <f t="shared" si="14"/>
        <v>0</v>
      </c>
      <c r="BC33">
        <f t="shared" si="15"/>
        <v>3.3721544715447163</v>
      </c>
      <c r="BD33">
        <f t="shared" si="16"/>
        <v>0</v>
      </c>
    </row>
    <row r="34" spans="1:56" x14ac:dyDescent="0.3">
      <c r="A34" t="str">
        <f>injury_attenuated!A33</f>
        <v>Domantas Sabonis</v>
      </c>
      <c r="B34">
        <f>injury_attenuated!B33</f>
        <v>1.8456910569105689</v>
      </c>
      <c r="C34">
        <f>injury_attenuated!C33</f>
        <v>-0.87089430894308939</v>
      </c>
      <c r="D34">
        <f>injury_attenuated!D33</f>
        <v>-0.96048780487804886</v>
      </c>
      <c r="E34">
        <f>injury_attenuated!E33</f>
        <v>0.75203252032520329</v>
      </c>
      <c r="F34">
        <f>injury_attenuated!F33</f>
        <v>2.3445528455284554</v>
      </c>
      <c r="G34">
        <f>injury_attenuated!G33</f>
        <v>1.6286178861788618</v>
      </c>
      <c r="H34">
        <f>injury_attenuated!H33</f>
        <v>0.54</v>
      </c>
      <c r="I34">
        <f>injury_attenuated!I33</f>
        <v>-0.19658536585365854</v>
      </c>
      <c r="J34">
        <f>injury_attenuated!J33</f>
        <v>-1.7533333333333332</v>
      </c>
      <c r="K34">
        <f t="shared" si="0"/>
        <v>4.2004878048780494</v>
      </c>
      <c r="L34">
        <f t="shared" si="1"/>
        <v>5.0829268292682928</v>
      </c>
      <c r="M34">
        <f t="shared" si="2"/>
        <v>1.7009756097560977</v>
      </c>
      <c r="N34">
        <f t="shared" si="3"/>
        <v>3.3295934959349598</v>
      </c>
      <c r="O34">
        <f t="shared" si="4"/>
        <v>2.5050406504065039</v>
      </c>
      <c r="P34" s="1" t="str">
        <f>VLOOKUP($A34, 'auction in'!$A$2:$C$218, 3, FALSE)</f>
        <v>me</v>
      </c>
      <c r="Q34" s="3">
        <f>VLOOKUP($A34, 'auction in'!$A$2:$B$218, 2, FALSE)</f>
        <v>46</v>
      </c>
      <c r="R34" t="str">
        <f>trueraw!C32</f>
        <v xml:space="preserve"> PF</v>
      </c>
      <c r="S34" t="str">
        <f>trueraw!D32</f>
        <v>IND</v>
      </c>
      <c r="T34">
        <f>trueraw!E32</f>
        <v>72</v>
      </c>
      <c r="U34">
        <f>trueraw!F32</f>
        <v>35.299999999999997</v>
      </c>
      <c r="V34">
        <v>1</v>
      </c>
      <c r="W34">
        <f t="shared" si="19"/>
        <v>0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1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6"/>
        <v>0</v>
      </c>
      <c r="AU34">
        <f t="shared" si="7"/>
        <v>0</v>
      </c>
      <c r="AV34">
        <f t="shared" si="8"/>
        <v>0</v>
      </c>
      <c r="AW34">
        <f t="shared" si="9"/>
        <v>0</v>
      </c>
      <c r="AX34">
        <f t="shared" si="10"/>
        <v>0</v>
      </c>
      <c r="AY34">
        <f t="shared" si="11"/>
        <v>0</v>
      </c>
      <c r="AZ34">
        <f t="shared" si="12"/>
        <v>0</v>
      </c>
      <c r="BA34">
        <f t="shared" si="13"/>
        <v>0</v>
      </c>
      <c r="BB34">
        <f t="shared" si="14"/>
        <v>3.3295934959349598</v>
      </c>
      <c r="BC34">
        <f t="shared" si="15"/>
        <v>0</v>
      </c>
      <c r="BD34">
        <f t="shared" si="16"/>
        <v>0</v>
      </c>
    </row>
    <row r="35" spans="1:56" x14ac:dyDescent="0.3">
      <c r="A35" t="str">
        <f>injury_attenuated!A31</f>
        <v>Shai Gilgeous-Alexander</v>
      </c>
      <c r="B35">
        <f>injury_attenuated!B31</f>
        <v>1.3358536585365854</v>
      </c>
      <c r="C35">
        <f>injury_attenuated!C31</f>
        <v>0.85170731707317071</v>
      </c>
      <c r="D35">
        <f>injury_attenuated!D31</f>
        <v>0.1773170731707317</v>
      </c>
      <c r="E35">
        <f>injury_attenuated!E31</f>
        <v>1.2473170731707317</v>
      </c>
      <c r="F35">
        <f>injury_attenuated!F31</f>
        <v>-0.19999999999999996</v>
      </c>
      <c r="G35">
        <f>injury_attenuated!G31</f>
        <v>1.3514634146341464</v>
      </c>
      <c r="H35">
        <f>injury_attenuated!H31</f>
        <v>-0.38219512195121952</v>
      </c>
      <c r="I35">
        <f>injury_attenuated!I31</f>
        <v>0.21292682926829271</v>
      </c>
      <c r="J35">
        <f>injury_attenuated!J31</f>
        <v>-1.3712195121951221</v>
      </c>
      <c r="K35">
        <f t="shared" ref="K35:K66" si="20">(SUM($D35:$J35) + $B35)</f>
        <v>2.371463414634146</v>
      </c>
      <c r="L35">
        <f t="shared" ref="L35:L66" si="21">SUM($B35:$I35)</f>
        <v>4.5943902439024393</v>
      </c>
      <c r="M35">
        <f t="shared" ref="M35:M66" si="22">(SUM($B35:$F35) + SUM($H35:$J35))</f>
        <v>1.8717073170731706</v>
      </c>
      <c r="N35">
        <f t="shared" ref="N35:N66" si="23">SUM($B35:$J35)</f>
        <v>3.2231707317073175</v>
      </c>
      <c r="O35">
        <f t="shared" ref="O35:O66" si="24">SUMPRODUCT($B35:$J35, $B$1:$J$1)</f>
        <v>2.4487804878048776</v>
      </c>
      <c r="P35" s="1" t="str">
        <f>VLOOKUP($A35, 'auction in'!$A$2:$C$218, 3, FALSE)</f>
        <v>bal</v>
      </c>
      <c r="Q35" s="3">
        <f>VLOOKUP($A35, 'auction in'!$A$2:$B$218, 2, FALSE)</f>
        <v>31</v>
      </c>
      <c r="R35" t="str">
        <f>trueraw!C30</f>
        <v xml:space="preserve"> SG, PG</v>
      </c>
      <c r="S35" t="str">
        <f>trueraw!D30</f>
        <v>OKL</v>
      </c>
      <c r="T35">
        <f>trueraw!E30</f>
        <v>70</v>
      </c>
      <c r="U35">
        <f>trueraw!F30</f>
        <v>34.1</v>
      </c>
      <c r="V35">
        <v>1</v>
      </c>
      <c r="W35">
        <f t="shared" si="19"/>
        <v>0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1</v>
      </c>
      <c r="AH35">
        <f t="shared" si="18"/>
        <v>0</v>
      </c>
      <c r="AI35">
        <f t="shared" si="18"/>
        <v>0</v>
      </c>
      <c r="AT35">
        <f t="shared" ref="AT35:AT66" si="25">IF(EXACT($P35, W$2), $N35, 0)</f>
        <v>0</v>
      </c>
      <c r="AU35">
        <f t="shared" ref="AU35:AU66" si="26">IF(EXACT($P35, X$2), $N35, 0)</f>
        <v>0</v>
      </c>
      <c r="AV35">
        <f t="shared" ref="AV35:AV66" si="27">IF(EXACT($P35, Y$2), $N35, 0)</f>
        <v>0</v>
      </c>
      <c r="AW35">
        <f t="shared" ref="AW35:AW66" si="28">IF(EXACT($P35, Z$2), $N35, 0)</f>
        <v>0</v>
      </c>
      <c r="AX35">
        <f t="shared" ref="AX35:AX66" si="29">IF(EXACT($P35, AA$2), $N35, 0)</f>
        <v>0</v>
      </c>
      <c r="AY35">
        <f t="shared" ref="AY35:AY66" si="30">IF(EXACT($P35, AB$2), $N35, 0)</f>
        <v>0</v>
      </c>
      <c r="AZ35">
        <f t="shared" ref="AZ35:AZ66" si="31">IF(EXACT($P35, AC$2), $N35, 0)</f>
        <v>0</v>
      </c>
      <c r="BA35">
        <f t="shared" ref="BA35:BA66" si="32">IF(EXACT($P35, AD$2), $N35, 0)</f>
        <v>0</v>
      </c>
      <c r="BB35">
        <f t="shared" ref="BB35:BB66" si="33">IF(EXACT($P35, AE$2), $N35, 0)</f>
        <v>0</v>
      </c>
      <c r="BC35">
        <f t="shared" ref="BC35:BC66" si="34">IF(EXACT($P35, AF$2), $N35, 0)</f>
        <v>0</v>
      </c>
      <c r="BD35">
        <f t="shared" ref="BD35:BD66" si="35">IF(EXACT($P35, AG$2), $N35, 0)</f>
        <v>3.2231707317073175</v>
      </c>
    </row>
    <row r="36" spans="1:56" x14ac:dyDescent="0.3">
      <c r="A36" t="str">
        <f>injury_attenuated!A36</f>
        <v>Zion Williamson</v>
      </c>
      <c r="B36">
        <f>injury_attenuated!B36</f>
        <v>4.7959349593495935</v>
      </c>
      <c r="C36">
        <f>injury_attenuated!C36</f>
        <v>-2.7235772357723578</v>
      </c>
      <c r="D36">
        <f>injury_attenuated!D36</f>
        <v>-1.4960975609756098</v>
      </c>
      <c r="E36">
        <f>injury_attenuated!E36</f>
        <v>1.9637398373983741</v>
      </c>
      <c r="F36">
        <f>injury_attenuated!F36</f>
        <v>0.83430894308943093</v>
      </c>
      <c r="G36">
        <f>injury_attenuated!G36</f>
        <v>0.63642276422764232</v>
      </c>
      <c r="H36">
        <f>injury_attenuated!H36</f>
        <v>0.14487804878048782</v>
      </c>
      <c r="I36">
        <f>injury_attenuated!I36</f>
        <v>0.26</v>
      </c>
      <c r="J36">
        <f>injury_attenuated!J36</f>
        <v>-1.2352845528455285</v>
      </c>
      <c r="K36">
        <f t="shared" si="20"/>
        <v>5.9039024390243906</v>
      </c>
      <c r="L36">
        <f t="shared" si="21"/>
        <v>4.4156097560975605</v>
      </c>
      <c r="M36">
        <f t="shared" si="22"/>
        <v>2.5439024390243903</v>
      </c>
      <c r="N36">
        <f t="shared" si="23"/>
        <v>3.1803252032520319</v>
      </c>
      <c r="O36">
        <f t="shared" si="24"/>
        <v>0.65235772357723576</v>
      </c>
      <c r="P36" s="1" t="str">
        <f>VLOOKUP($A36, 'auction in'!$A$2:$C$218, 3, FALSE)</f>
        <v>pete</v>
      </c>
      <c r="Q36" s="3">
        <f>VLOOKUP($A36, 'auction in'!$A$2:$B$218, 2, FALSE)</f>
        <v>60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0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1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5"/>
        <v>0</v>
      </c>
      <c r="AU36">
        <f t="shared" si="26"/>
        <v>0</v>
      </c>
      <c r="AV36">
        <f t="shared" si="27"/>
        <v>0</v>
      </c>
      <c r="AW36">
        <f t="shared" si="28"/>
        <v>0</v>
      </c>
      <c r="AX36">
        <f t="shared" si="29"/>
        <v>0</v>
      </c>
      <c r="AY36">
        <f t="shared" si="30"/>
        <v>0</v>
      </c>
      <c r="AZ36">
        <f t="shared" si="31"/>
        <v>0</v>
      </c>
      <c r="BA36">
        <f t="shared" si="32"/>
        <v>3.1803252032520319</v>
      </c>
      <c r="BB36">
        <f t="shared" si="33"/>
        <v>0</v>
      </c>
      <c r="BC36">
        <f t="shared" si="34"/>
        <v>0</v>
      </c>
      <c r="BD36">
        <f t="shared" si="35"/>
        <v>0</v>
      </c>
    </row>
    <row r="37" spans="1:56" x14ac:dyDescent="0.3">
      <c r="A37" t="str">
        <f>injury_attenuated!A41</f>
        <v>LaMelo Ball</v>
      </c>
      <c r="B37">
        <f>injury_attenuated!B41</f>
        <v>-0.47121951219512198</v>
      </c>
      <c r="C37">
        <f>injury_attenuated!C41</f>
        <v>-8.158536585365854E-2</v>
      </c>
      <c r="D37">
        <f>injury_attenuated!D41</f>
        <v>0.26219512195121952</v>
      </c>
      <c r="E37">
        <f>injury_attenuated!E41</f>
        <v>0.61268292682926839</v>
      </c>
      <c r="F37">
        <f>injury_attenuated!F41</f>
        <v>0.55329268292682943</v>
      </c>
      <c r="G37">
        <f>injury_attenuated!G41</f>
        <v>1.9140243902439025</v>
      </c>
      <c r="H37">
        <f>injury_attenuated!H41</f>
        <v>2.1902439024390246</v>
      </c>
      <c r="I37">
        <f>injury_attenuated!I41</f>
        <v>-0.25024390243902439</v>
      </c>
      <c r="J37">
        <f>injury_attenuated!J41</f>
        <v>-1.6525609756097559</v>
      </c>
      <c r="K37">
        <f t="shared" si="20"/>
        <v>3.1584146341463426</v>
      </c>
      <c r="L37">
        <f t="shared" si="21"/>
        <v>4.72939024390244</v>
      </c>
      <c r="M37">
        <f t="shared" si="22"/>
        <v>1.1628048780487812</v>
      </c>
      <c r="N37">
        <f t="shared" si="23"/>
        <v>3.0768292682926841</v>
      </c>
      <c r="O37">
        <f t="shared" si="24"/>
        <v>3.4375609756097569</v>
      </c>
      <c r="P37" s="1" t="str">
        <f>VLOOKUP($A37, 'auction in'!$A$2:$C$218, 3, FALSE)</f>
        <v>koe</v>
      </c>
      <c r="Q37" s="3">
        <f>VLOOKUP($A37, 'auction in'!$A$2:$B$218, 2, FALSE)</f>
        <v>40</v>
      </c>
      <c r="R37" t="str">
        <f>trueraw!C40</f>
        <v xml:space="preserve"> PG</v>
      </c>
      <c r="S37" t="str">
        <f>trueraw!D40</f>
        <v>CHA</v>
      </c>
      <c r="T37">
        <f>trueraw!E40</f>
        <v>73</v>
      </c>
      <c r="U37">
        <f>trueraw!F40</f>
        <v>32.799999999999997</v>
      </c>
      <c r="V37">
        <v>1</v>
      </c>
      <c r="W37">
        <f t="shared" si="19"/>
        <v>0</v>
      </c>
      <c r="X37">
        <f t="shared" si="19"/>
        <v>0</v>
      </c>
      <c r="Y37">
        <f t="shared" si="19"/>
        <v>1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5"/>
        <v>0</v>
      </c>
      <c r="AU37">
        <f t="shared" si="26"/>
        <v>0</v>
      </c>
      <c r="AV37">
        <f t="shared" si="27"/>
        <v>3.0768292682926841</v>
      </c>
      <c r="AW37">
        <f t="shared" si="28"/>
        <v>0</v>
      </c>
      <c r="AX37">
        <f t="shared" si="29"/>
        <v>0</v>
      </c>
      <c r="AY37">
        <f t="shared" si="30"/>
        <v>0</v>
      </c>
      <c r="AZ37">
        <f t="shared" si="31"/>
        <v>0</v>
      </c>
      <c r="BA37">
        <f t="shared" si="32"/>
        <v>0</v>
      </c>
      <c r="BB37">
        <f t="shared" si="33"/>
        <v>0</v>
      </c>
      <c r="BC37">
        <f t="shared" si="34"/>
        <v>0</v>
      </c>
      <c r="BD37">
        <f t="shared" si="35"/>
        <v>0</v>
      </c>
    </row>
    <row r="38" spans="1:56" x14ac:dyDescent="0.3">
      <c r="A38" t="str">
        <f>injury_attenuated!A39</f>
        <v>Brandon Ingram</v>
      </c>
      <c r="B38">
        <f>injury_attenuated!B39</f>
        <v>2.7317073170731711E-2</v>
      </c>
      <c r="C38">
        <f>injury_attenuated!C39</f>
        <v>1.832439024390244</v>
      </c>
      <c r="D38">
        <f>injury_attenuated!D39</f>
        <v>0.51146341463414635</v>
      </c>
      <c r="E38">
        <f>injury_attenuated!E39</f>
        <v>1.3604878048780489</v>
      </c>
      <c r="F38">
        <f>injury_attenuated!F39</f>
        <v>-0.12329268292682924</v>
      </c>
      <c r="G38">
        <f>injury_attenuated!G39</f>
        <v>0.95256097560975606</v>
      </c>
      <c r="H38">
        <f>injury_attenuated!H39</f>
        <v>-0.60512195121951218</v>
      </c>
      <c r="I38">
        <f>injury_attenuated!I39</f>
        <v>3.4634146341463432E-2</v>
      </c>
      <c r="J38">
        <f>injury_attenuated!J39</f>
        <v>-0.91365853658536589</v>
      </c>
      <c r="K38">
        <f t="shared" si="20"/>
        <v>1.2443902439024392</v>
      </c>
      <c r="L38">
        <f t="shared" si="21"/>
        <v>3.9904878048780485</v>
      </c>
      <c r="M38">
        <f t="shared" si="22"/>
        <v>2.1242682926829266</v>
      </c>
      <c r="N38">
        <f t="shared" si="23"/>
        <v>3.0768292682926828</v>
      </c>
      <c r="O38">
        <f t="shared" si="24"/>
        <v>3.045853658536585</v>
      </c>
      <c r="P38" s="1" t="str">
        <f>VLOOKUP($A38, 'auction in'!$A$2:$C$218, 3, FALSE)</f>
        <v>koe</v>
      </c>
      <c r="Q38" s="3">
        <f>VLOOKUP($A38, 'auction in'!$A$2:$B$218, 2, FALSE)</f>
        <v>19</v>
      </c>
      <c r="R38" t="str">
        <f>trueraw!C38</f>
        <v xml:space="preserve"> SF, PF</v>
      </c>
      <c r="S38" t="str">
        <f>trueraw!D38</f>
        <v>NOP</v>
      </c>
      <c r="T38">
        <f>trueraw!E38</f>
        <v>73</v>
      </c>
      <c r="U38">
        <f>trueraw!F38</f>
        <v>34.5</v>
      </c>
      <c r="V38">
        <v>1</v>
      </c>
      <c r="W38">
        <f t="shared" si="19"/>
        <v>0</v>
      </c>
      <c r="X38">
        <f t="shared" si="19"/>
        <v>0</v>
      </c>
      <c r="Y38">
        <f t="shared" si="19"/>
        <v>1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5"/>
        <v>0</v>
      </c>
      <c r="AU38">
        <f t="shared" si="26"/>
        <v>0</v>
      </c>
      <c r="AV38">
        <f t="shared" si="27"/>
        <v>3.0768292682926828</v>
      </c>
      <c r="AW38">
        <f t="shared" si="28"/>
        <v>0</v>
      </c>
      <c r="AX38">
        <f t="shared" si="29"/>
        <v>0</v>
      </c>
      <c r="AY38">
        <f t="shared" si="30"/>
        <v>0</v>
      </c>
      <c r="AZ38">
        <f t="shared" si="31"/>
        <v>0</v>
      </c>
      <c r="BA38">
        <f t="shared" si="32"/>
        <v>0</v>
      </c>
      <c r="BB38">
        <f t="shared" si="33"/>
        <v>0</v>
      </c>
      <c r="BC38">
        <f t="shared" si="34"/>
        <v>0</v>
      </c>
      <c r="BD38">
        <f t="shared" si="35"/>
        <v>0</v>
      </c>
    </row>
    <row r="39" spans="1:56" x14ac:dyDescent="0.3">
      <c r="A39" t="str">
        <f>injury_attenuated!A37</f>
        <v>CJ McCollum</v>
      </c>
      <c r="B39">
        <f>injury_attenuated!B37</f>
        <v>-0.18260162601626018</v>
      </c>
      <c r="C39">
        <f>injury_attenuated!C37</f>
        <v>0.43739837398373982</v>
      </c>
      <c r="D39">
        <f>injury_attenuated!D37</f>
        <v>1.6560975609756097</v>
      </c>
      <c r="E39">
        <f>injury_attenuated!E37</f>
        <v>1.1471544715447155</v>
      </c>
      <c r="F39">
        <f>injury_attenuated!F37</f>
        <v>-0.54422764227642273</v>
      </c>
      <c r="G39">
        <f>injury_attenuated!G37</f>
        <v>0.77691056910569112</v>
      </c>
      <c r="H39">
        <f>injury_attenuated!H37</f>
        <v>-0.17121951219512196</v>
      </c>
      <c r="I39">
        <f>injury_attenuated!I37</f>
        <v>-0.39853658536585368</v>
      </c>
      <c r="J39">
        <f>injury_attenuated!J37</f>
        <v>0.31886178861788617</v>
      </c>
      <c r="K39">
        <f t="shared" si="20"/>
        <v>2.6024390243902435</v>
      </c>
      <c r="L39">
        <f t="shared" si="21"/>
        <v>2.7209756097560973</v>
      </c>
      <c r="M39">
        <f t="shared" si="22"/>
        <v>2.2629268292682925</v>
      </c>
      <c r="N39">
        <f t="shared" si="23"/>
        <v>3.0398373983739835</v>
      </c>
      <c r="O39">
        <f t="shared" si="24"/>
        <v>3.3304065040650408</v>
      </c>
      <c r="P39" s="1" t="str">
        <f>VLOOKUP($A39, 'auction in'!$A$2:$C$218, 3, FALSE)</f>
        <v>rob</v>
      </c>
      <c r="Q39" s="3">
        <f>VLOOKUP($A39, 'auction in'!$A$2:$B$218, 2, FALSE)</f>
        <v>13</v>
      </c>
      <c r="R39" t="str">
        <f>trueraw!C36</f>
        <v xml:space="preserve"> SG</v>
      </c>
      <c r="S39" t="str">
        <f>trueraw!D36</f>
        <v>POR</v>
      </c>
      <c r="T39">
        <f>trueraw!E36</f>
        <v>72</v>
      </c>
      <c r="U39">
        <f>trueraw!F36</f>
        <v>33.5</v>
      </c>
      <c r="V39">
        <v>1</v>
      </c>
      <c r="W39">
        <f t="shared" si="19"/>
        <v>0</v>
      </c>
      <c r="X39">
        <f t="shared" si="19"/>
        <v>1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5"/>
        <v>0</v>
      </c>
      <c r="AU39">
        <f t="shared" si="26"/>
        <v>3.0398373983739835</v>
      </c>
      <c r="AV39">
        <f t="shared" si="27"/>
        <v>0</v>
      </c>
      <c r="AW39">
        <f t="shared" si="28"/>
        <v>0</v>
      </c>
      <c r="AX39">
        <f t="shared" si="29"/>
        <v>0</v>
      </c>
      <c r="AY39">
        <f t="shared" si="30"/>
        <v>0</v>
      </c>
      <c r="AZ39">
        <f t="shared" si="31"/>
        <v>0</v>
      </c>
      <c r="BA39">
        <f t="shared" si="32"/>
        <v>0</v>
      </c>
      <c r="BB39">
        <f t="shared" si="33"/>
        <v>0</v>
      </c>
      <c r="BC39">
        <f t="shared" si="34"/>
        <v>0</v>
      </c>
      <c r="BD39">
        <f t="shared" si="35"/>
        <v>0</v>
      </c>
    </row>
    <row r="40" spans="1:56" x14ac:dyDescent="0.3">
      <c r="A40" t="str">
        <f>injury_attenuated!A48</f>
        <v>LeBron James</v>
      </c>
      <c r="B40">
        <f>injury_attenuated!B48</f>
        <v>1.6418699186991872</v>
      </c>
      <c r="C40">
        <f>injury_attenuated!C48</f>
        <v>-1.6708130081300814</v>
      </c>
      <c r="D40">
        <f>injury_attenuated!D48</f>
        <v>0.45341463414634153</v>
      </c>
      <c r="E40">
        <f>injury_attenuated!E48</f>
        <v>1.4433333333333334</v>
      </c>
      <c r="F40">
        <f>injury_attenuated!F48</f>
        <v>0.81422764227642286</v>
      </c>
      <c r="G40">
        <f>injury_attenuated!G48</f>
        <v>2.1340650406504071</v>
      </c>
      <c r="H40">
        <f>injury_attenuated!H48</f>
        <v>0.32024390243902445</v>
      </c>
      <c r="I40">
        <f>injury_attenuated!I48</f>
        <v>1.2195121951219662E-3</v>
      </c>
      <c r="J40">
        <f>injury_attenuated!J48</f>
        <v>-2.1164227642276425</v>
      </c>
      <c r="K40">
        <f t="shared" si="20"/>
        <v>4.6919512195121955</v>
      </c>
      <c r="L40">
        <f t="shared" si="21"/>
        <v>5.1375609756097571</v>
      </c>
      <c r="M40">
        <f t="shared" si="22"/>
        <v>0.88707317073170766</v>
      </c>
      <c r="N40">
        <f t="shared" si="23"/>
        <v>3.0211382113821146</v>
      </c>
      <c r="O40">
        <f t="shared" si="24"/>
        <v>2.1995934959349603</v>
      </c>
      <c r="P40" s="1" t="str">
        <f>VLOOKUP($A40, 'auction in'!$A$2:$C$218, 3, FALSE)</f>
        <v>bude</v>
      </c>
      <c r="Q40" s="3">
        <f>VLOOKUP($A40, 'auction in'!$A$2:$B$218, 2, FALSE)</f>
        <v>56</v>
      </c>
      <c r="R40" t="str">
        <f>trueraw!C47</f>
        <v xml:space="preserve"> SF, PG, PF</v>
      </c>
      <c r="S40" t="str">
        <f>trueraw!D47</f>
        <v>LAL</v>
      </c>
      <c r="T40">
        <f>trueraw!E47</f>
        <v>74</v>
      </c>
      <c r="U40">
        <f>trueraw!F47</f>
        <v>32.4</v>
      </c>
      <c r="V40">
        <v>1</v>
      </c>
      <c r="W40">
        <f t="shared" si="19"/>
        <v>0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1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5"/>
        <v>0</v>
      </c>
      <c r="AU40">
        <f t="shared" si="26"/>
        <v>0</v>
      </c>
      <c r="AV40">
        <f t="shared" si="27"/>
        <v>0</v>
      </c>
      <c r="AW40">
        <f t="shared" si="28"/>
        <v>0</v>
      </c>
      <c r="AX40">
        <f t="shared" si="29"/>
        <v>0</v>
      </c>
      <c r="AY40">
        <f t="shared" si="30"/>
        <v>0</v>
      </c>
      <c r="AZ40">
        <f t="shared" si="31"/>
        <v>0</v>
      </c>
      <c r="BA40">
        <f t="shared" si="32"/>
        <v>0</v>
      </c>
      <c r="BB40">
        <f t="shared" si="33"/>
        <v>0</v>
      </c>
      <c r="BC40">
        <f t="shared" si="34"/>
        <v>3.0211382113821146</v>
      </c>
      <c r="BD40">
        <f t="shared" si="35"/>
        <v>0</v>
      </c>
    </row>
    <row r="41" spans="1:56" x14ac:dyDescent="0.3">
      <c r="A41" t="str">
        <f>injury_attenuated!A49</f>
        <v>Khris Middleton</v>
      </c>
      <c r="B41">
        <f>injury_attenuated!B49</f>
        <v>0.34581300813008131</v>
      </c>
      <c r="C41">
        <f>injury_attenuated!C49</f>
        <v>1.4439837398373985</v>
      </c>
      <c r="D41">
        <f>injury_attenuated!D49</f>
        <v>0.42975609756097566</v>
      </c>
      <c r="E41">
        <f>injury_attenuated!E49</f>
        <v>0.89630081300813025</v>
      </c>
      <c r="F41">
        <f>injury_attenuated!F49</f>
        <v>0.30406504065040652</v>
      </c>
      <c r="G41">
        <f>injury_attenuated!G49</f>
        <v>1.2065447154471545</v>
      </c>
      <c r="H41">
        <f>injury_attenuated!H49</f>
        <v>0.4287804878048781</v>
      </c>
      <c r="I41">
        <f>injury_attenuated!I49</f>
        <v>-0.9846341463414634</v>
      </c>
      <c r="J41">
        <f>injury_attenuated!J49</f>
        <v>-1.0551626016260163</v>
      </c>
      <c r="K41">
        <f t="shared" si="20"/>
        <v>1.5714634146341466</v>
      </c>
      <c r="L41">
        <f t="shared" si="21"/>
        <v>4.0706097560975616</v>
      </c>
      <c r="M41">
        <f t="shared" si="22"/>
        <v>1.8089024390243909</v>
      </c>
      <c r="N41">
        <f t="shared" si="23"/>
        <v>3.0154471544715453</v>
      </c>
      <c r="O41">
        <f t="shared" si="24"/>
        <v>3.3348577235772363</v>
      </c>
      <c r="P41" s="1" t="str">
        <f>VLOOKUP($A41, 'auction in'!$A$2:$C$218, 3, FALSE)</f>
        <v>rob</v>
      </c>
      <c r="Q41" s="3">
        <f>VLOOKUP($A41, 'auction in'!$A$2:$B$218, 2, FALSE)</f>
        <v>19</v>
      </c>
      <c r="R41" t="str">
        <f>trueraw!C48</f>
        <v xml:space="preserve"> SF, SG</v>
      </c>
      <c r="S41" t="str">
        <f>trueraw!D48</f>
        <v>MIL</v>
      </c>
      <c r="T41">
        <f>trueraw!E48</f>
        <v>75</v>
      </c>
      <c r="U41">
        <f>trueraw!F48</f>
        <v>33.1</v>
      </c>
      <c r="V41">
        <v>1</v>
      </c>
      <c r="W41">
        <f t="shared" si="19"/>
        <v>0</v>
      </c>
      <c r="X41">
        <f t="shared" si="19"/>
        <v>1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5"/>
        <v>0</v>
      </c>
      <c r="AU41">
        <f t="shared" si="26"/>
        <v>3.0154471544715453</v>
      </c>
      <c r="AV41">
        <f t="shared" si="27"/>
        <v>0</v>
      </c>
      <c r="AW41">
        <f t="shared" si="28"/>
        <v>0</v>
      </c>
      <c r="AX41">
        <f t="shared" si="29"/>
        <v>0</v>
      </c>
      <c r="AY41">
        <f t="shared" si="30"/>
        <v>0</v>
      </c>
      <c r="AZ41">
        <f t="shared" si="31"/>
        <v>0</v>
      </c>
      <c r="BA41">
        <f t="shared" si="32"/>
        <v>0</v>
      </c>
      <c r="BB41">
        <f t="shared" si="33"/>
        <v>0</v>
      </c>
      <c r="BC41">
        <f t="shared" si="34"/>
        <v>0</v>
      </c>
      <c r="BD41">
        <f t="shared" si="35"/>
        <v>0</v>
      </c>
    </row>
    <row r="42" spans="1:56" x14ac:dyDescent="0.3">
      <c r="A42" t="str">
        <f>injury_attenuated!A51</f>
        <v>Jakob Poeltl</v>
      </c>
      <c r="B42">
        <f>injury_attenuated!B51</f>
        <v>2.0523577235772357</v>
      </c>
      <c r="C42">
        <f>injury_attenuated!C51</f>
        <v>-1.4563008130081299</v>
      </c>
      <c r="D42">
        <f>injury_attenuated!D51</f>
        <v>-1.7340243902439023</v>
      </c>
      <c r="E42">
        <f>injury_attenuated!E51</f>
        <v>-0.57325203252032519</v>
      </c>
      <c r="F42">
        <f>injury_attenuated!F51</f>
        <v>1.7008130081300812</v>
      </c>
      <c r="G42">
        <f>injury_attenuated!G51</f>
        <v>-0.3128861788617886</v>
      </c>
      <c r="H42">
        <f>injury_attenuated!H51</f>
        <v>-0.2302439024390244</v>
      </c>
      <c r="I42">
        <f>injury_attenuated!I51</f>
        <v>3.2929268292682927</v>
      </c>
      <c r="J42">
        <f>injury_attenuated!J51</f>
        <v>0.23565040650406505</v>
      </c>
      <c r="K42">
        <f t="shared" si="20"/>
        <v>4.4313414634146344</v>
      </c>
      <c r="L42">
        <f t="shared" si="21"/>
        <v>2.7393902439024393</v>
      </c>
      <c r="M42">
        <f t="shared" si="22"/>
        <v>3.2879268292682928</v>
      </c>
      <c r="N42">
        <f t="shared" si="23"/>
        <v>2.9750406504065046</v>
      </c>
      <c r="O42">
        <f t="shared" si="24"/>
        <v>0.30239837398373975</v>
      </c>
      <c r="P42" s="1" t="str">
        <f>VLOOKUP($A42, 'auction in'!$A$2:$C$218, 3, FALSE)</f>
        <v>rob</v>
      </c>
      <c r="Q42" s="3">
        <f>VLOOKUP($A42, 'auction in'!$A$2:$B$218, 2, FALSE)</f>
        <v>13</v>
      </c>
      <c r="R42" t="str">
        <f>trueraw!C50</f>
        <v xml:space="preserve"> C</v>
      </c>
      <c r="S42" t="str">
        <f>trueraw!D50</f>
        <v>SAS</v>
      </c>
      <c r="T42">
        <f>trueraw!E50</f>
        <v>77</v>
      </c>
      <c r="U42">
        <f>trueraw!F50</f>
        <v>31.3</v>
      </c>
      <c r="V42">
        <v>1</v>
      </c>
      <c r="W42">
        <f t="shared" si="19"/>
        <v>0</v>
      </c>
      <c r="X42">
        <f t="shared" si="19"/>
        <v>1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5"/>
        <v>0</v>
      </c>
      <c r="AU42">
        <f t="shared" si="26"/>
        <v>2.9750406504065046</v>
      </c>
      <c r="AV42">
        <f t="shared" si="27"/>
        <v>0</v>
      </c>
      <c r="AW42">
        <f t="shared" si="28"/>
        <v>0</v>
      </c>
      <c r="AX42">
        <f t="shared" si="29"/>
        <v>0</v>
      </c>
      <c r="AY42">
        <f t="shared" si="30"/>
        <v>0</v>
      </c>
      <c r="AZ42">
        <f t="shared" si="31"/>
        <v>0</v>
      </c>
      <c r="BA42">
        <f t="shared" si="32"/>
        <v>0</v>
      </c>
      <c r="BB42">
        <f t="shared" si="33"/>
        <v>0</v>
      </c>
      <c r="BC42">
        <f t="shared" si="34"/>
        <v>0</v>
      </c>
      <c r="BD42">
        <f t="shared" si="35"/>
        <v>0</v>
      </c>
    </row>
    <row r="43" spans="1:56" x14ac:dyDescent="0.3">
      <c r="A43" t="str">
        <f>injury_attenuated!A40</f>
        <v>Zach LaVine</v>
      </c>
      <c r="B43">
        <f>injury_attenuated!B40</f>
        <v>0.95008130081300823</v>
      </c>
      <c r="C43">
        <f>injury_attenuated!C40</f>
        <v>1.166178861788618</v>
      </c>
      <c r="D43">
        <f>injury_attenuated!D40</f>
        <v>1.4190243902439026</v>
      </c>
      <c r="E43">
        <f>injury_attenuated!E40</f>
        <v>1.603739837398374</v>
      </c>
      <c r="F43">
        <f>injury_attenuated!F40</f>
        <v>-0.27203252032520325</v>
      </c>
      <c r="G43">
        <f>injury_attenuated!G40</f>
        <v>0.53983739837398381</v>
      </c>
      <c r="H43">
        <f>injury_attenuated!H40</f>
        <v>-0.49609756097560981</v>
      </c>
      <c r="I43">
        <f>injury_attenuated!I40</f>
        <v>-0.24048780487804877</v>
      </c>
      <c r="J43">
        <f>injury_attenuated!J40</f>
        <v>-1.718211382113821</v>
      </c>
      <c r="K43">
        <f t="shared" si="20"/>
        <v>1.7858536585365863</v>
      </c>
      <c r="L43">
        <f t="shared" si="21"/>
        <v>4.6702439024390241</v>
      </c>
      <c r="M43">
        <f t="shared" si="22"/>
        <v>2.412195121951219</v>
      </c>
      <c r="N43">
        <f t="shared" si="23"/>
        <v>2.9520325203252034</v>
      </c>
      <c r="O43">
        <f t="shared" si="24"/>
        <v>2.597235772357724</v>
      </c>
      <c r="P43" s="1" t="str">
        <f>VLOOKUP($A43, 'auction in'!$A$2:$C$218, 3, FALSE)</f>
        <v>koe</v>
      </c>
      <c r="Q43" s="3">
        <f>VLOOKUP($A43, 'auction in'!$A$2:$B$218, 2, FALSE)</f>
        <v>21</v>
      </c>
      <c r="R43" t="str">
        <f>trueraw!C39</f>
        <v xml:space="preserve"> SG</v>
      </c>
      <c r="S43" t="str">
        <f>trueraw!D39</f>
        <v>CHI</v>
      </c>
      <c r="T43">
        <f>trueraw!E39</f>
        <v>72</v>
      </c>
      <c r="U43">
        <f>trueraw!F39</f>
        <v>34</v>
      </c>
      <c r="V43">
        <v>1</v>
      </c>
      <c r="W43">
        <f t="shared" ref="W43:AI58" si="36">IF(EXACT($P43, W$2), 1, 0)</f>
        <v>0</v>
      </c>
      <c r="X43">
        <f t="shared" si="36"/>
        <v>0</v>
      </c>
      <c r="Y43">
        <f t="shared" si="36"/>
        <v>1</v>
      </c>
      <c r="Z43">
        <f t="shared" si="36"/>
        <v>0</v>
      </c>
      <c r="AA43">
        <f t="shared" si="36"/>
        <v>0</v>
      </c>
      <c r="AB43">
        <f t="shared" si="36"/>
        <v>0</v>
      </c>
      <c r="AC43">
        <f t="shared" si="36"/>
        <v>0</v>
      </c>
      <c r="AD43">
        <f t="shared" si="36"/>
        <v>0</v>
      </c>
      <c r="AE43">
        <f t="shared" si="36"/>
        <v>0</v>
      </c>
      <c r="AF43">
        <f t="shared" si="36"/>
        <v>0</v>
      </c>
      <c r="AG43">
        <f t="shared" si="36"/>
        <v>0</v>
      </c>
      <c r="AH43">
        <f t="shared" si="19"/>
        <v>0</v>
      </c>
      <c r="AI43">
        <f t="shared" si="19"/>
        <v>0</v>
      </c>
      <c r="AT43">
        <f t="shared" si="25"/>
        <v>0</v>
      </c>
      <c r="AU43">
        <f t="shared" si="26"/>
        <v>0</v>
      </c>
      <c r="AV43">
        <f t="shared" si="27"/>
        <v>2.9520325203252034</v>
      </c>
      <c r="AW43">
        <f t="shared" si="28"/>
        <v>0</v>
      </c>
      <c r="AX43">
        <f t="shared" si="29"/>
        <v>0</v>
      </c>
      <c r="AY43">
        <f t="shared" si="30"/>
        <v>0</v>
      </c>
      <c r="AZ43">
        <f t="shared" si="31"/>
        <v>0</v>
      </c>
      <c r="BA43">
        <f t="shared" si="32"/>
        <v>0</v>
      </c>
      <c r="BB43">
        <f t="shared" si="33"/>
        <v>0</v>
      </c>
      <c r="BC43">
        <f t="shared" si="34"/>
        <v>0</v>
      </c>
      <c r="BD43">
        <f t="shared" si="35"/>
        <v>0</v>
      </c>
    </row>
    <row r="44" spans="1:56" x14ac:dyDescent="0.3">
      <c r="A44" t="str">
        <f>injury_attenuated!A42</f>
        <v>Tyrese Haliburton</v>
      </c>
      <c r="B44">
        <f>injury_attenuated!B42</f>
        <v>0.24764227642276423</v>
      </c>
      <c r="C44">
        <f>injury_attenuated!C42</f>
        <v>0.42861788617886176</v>
      </c>
      <c r="D44">
        <f>injury_attenuated!D42</f>
        <v>0.69024390243902434</v>
      </c>
      <c r="E44">
        <f>injury_attenuated!E42</f>
        <v>0.18130081300813014</v>
      </c>
      <c r="F44">
        <f>injury_attenuated!F42</f>
        <v>-0.79008130081300809</v>
      </c>
      <c r="G44">
        <f>injury_attenuated!G42</f>
        <v>1.2510569105691058</v>
      </c>
      <c r="H44">
        <f>injury_attenuated!H42</f>
        <v>1.0580487804878049</v>
      </c>
      <c r="I44">
        <f>injury_attenuated!I42</f>
        <v>-0.11756097560975609</v>
      </c>
      <c r="J44">
        <f>injury_attenuated!J42</f>
        <v>-1.4796747967479679E-2</v>
      </c>
      <c r="K44">
        <f t="shared" si="20"/>
        <v>2.5058536585365854</v>
      </c>
      <c r="L44">
        <f t="shared" si="21"/>
        <v>2.9492682926829268</v>
      </c>
      <c r="M44">
        <f t="shared" si="22"/>
        <v>1.6834146341463416</v>
      </c>
      <c r="N44">
        <f t="shared" si="23"/>
        <v>2.9344715447154472</v>
      </c>
      <c r="O44">
        <f t="shared" si="24"/>
        <v>2.8694308943089437</v>
      </c>
      <c r="P44" s="1" t="str">
        <f>VLOOKUP($A44, 'auction in'!$A$2:$C$218, 3, FALSE)</f>
        <v>rob</v>
      </c>
      <c r="Q44" s="3">
        <f>VLOOKUP($A44, 'auction in'!$A$2:$B$218, 2, FALSE)</f>
        <v>9</v>
      </c>
      <c r="R44" t="str">
        <f>trueraw!C41</f>
        <v xml:space="preserve"> PG, SG</v>
      </c>
      <c r="S44" t="str">
        <f>trueraw!D41</f>
        <v>SAC</v>
      </c>
      <c r="T44">
        <f>trueraw!E41</f>
        <v>72</v>
      </c>
      <c r="U44">
        <f>trueraw!F41</f>
        <v>32.1</v>
      </c>
      <c r="V44">
        <v>1</v>
      </c>
      <c r="W44">
        <f t="shared" si="36"/>
        <v>0</v>
      </c>
      <c r="X44">
        <f t="shared" si="36"/>
        <v>1</v>
      </c>
      <c r="Y44">
        <f t="shared" si="36"/>
        <v>0</v>
      </c>
      <c r="Z44">
        <f t="shared" si="36"/>
        <v>0</v>
      </c>
      <c r="AA44">
        <f t="shared" si="36"/>
        <v>0</v>
      </c>
      <c r="AB44">
        <f t="shared" si="36"/>
        <v>0</v>
      </c>
      <c r="AC44">
        <f t="shared" si="36"/>
        <v>0</v>
      </c>
      <c r="AD44">
        <f t="shared" si="36"/>
        <v>0</v>
      </c>
      <c r="AE44">
        <f t="shared" si="36"/>
        <v>0</v>
      </c>
      <c r="AF44">
        <f t="shared" si="36"/>
        <v>0</v>
      </c>
      <c r="AG44">
        <f t="shared" si="36"/>
        <v>0</v>
      </c>
      <c r="AH44">
        <f t="shared" si="19"/>
        <v>0</v>
      </c>
      <c r="AI44">
        <f t="shared" si="19"/>
        <v>0</v>
      </c>
      <c r="AT44">
        <f t="shared" si="25"/>
        <v>0</v>
      </c>
      <c r="AU44">
        <f t="shared" si="26"/>
        <v>2.9344715447154472</v>
      </c>
      <c r="AV44">
        <f t="shared" si="27"/>
        <v>0</v>
      </c>
      <c r="AW44">
        <f t="shared" si="28"/>
        <v>0</v>
      </c>
      <c r="AX44">
        <f t="shared" si="29"/>
        <v>0</v>
      </c>
      <c r="AY44">
        <f t="shared" si="30"/>
        <v>0</v>
      </c>
      <c r="AZ44">
        <f t="shared" si="31"/>
        <v>0</v>
      </c>
      <c r="BA44">
        <f t="shared" si="32"/>
        <v>0</v>
      </c>
      <c r="BB44">
        <f t="shared" si="33"/>
        <v>0</v>
      </c>
      <c r="BC44">
        <f t="shared" si="34"/>
        <v>0</v>
      </c>
      <c r="BD44">
        <f t="shared" si="35"/>
        <v>0</v>
      </c>
    </row>
    <row r="45" spans="1:56" x14ac:dyDescent="0.3">
      <c r="A45" t="str">
        <f>injury_attenuated!A53</f>
        <v>Julius Randle</v>
      </c>
      <c r="B45">
        <f>injury_attenuated!B53</f>
        <v>1.467479674796748E-2</v>
      </c>
      <c r="C45">
        <f>injury_attenuated!C53</f>
        <v>0.84430894308943083</v>
      </c>
      <c r="D45">
        <f>injury_attenuated!D53</f>
        <v>0.5102439024390244</v>
      </c>
      <c r="E45">
        <f>injury_attenuated!E53</f>
        <v>1.2954065040650407</v>
      </c>
      <c r="F45">
        <f>injury_attenuated!F53</f>
        <v>1.8604471544715446</v>
      </c>
      <c r="G45">
        <f>injury_attenuated!G53</f>
        <v>0.96418699186991863</v>
      </c>
      <c r="H45">
        <f>injury_attenuated!H53</f>
        <v>-0.12695121951219512</v>
      </c>
      <c r="I45">
        <f>injury_attenuated!I53</f>
        <v>-0.58524390243902435</v>
      </c>
      <c r="J45">
        <f>injury_attenuated!J53</f>
        <v>-1.8771544715447155</v>
      </c>
      <c r="K45">
        <f t="shared" si="20"/>
        <v>2.055609756097561</v>
      </c>
      <c r="L45">
        <f t="shared" si="21"/>
        <v>4.7770731707317076</v>
      </c>
      <c r="M45">
        <f t="shared" si="22"/>
        <v>1.9357317073170734</v>
      </c>
      <c r="N45">
        <f t="shared" si="23"/>
        <v>2.8999186991869923</v>
      </c>
      <c r="O45">
        <f t="shared" si="24"/>
        <v>3.1852032520325197</v>
      </c>
      <c r="P45" s="1" t="str">
        <f>VLOOKUP($A45, 'auction in'!$A$2:$C$218, 3, FALSE)</f>
        <v>peon</v>
      </c>
      <c r="Q45" s="3">
        <f>VLOOKUP($A45, 'auction in'!$A$2:$B$218, 2, FALSE)</f>
        <v>39</v>
      </c>
      <c r="R45" t="str">
        <f>trueraw!C52</f>
        <v xml:space="preserve"> PF</v>
      </c>
      <c r="S45" t="str">
        <f>trueraw!D52</f>
        <v>NYK</v>
      </c>
      <c r="T45">
        <f>trueraw!E52</f>
        <v>77</v>
      </c>
      <c r="U45">
        <f>trueraw!F52</f>
        <v>36.4</v>
      </c>
      <c r="V45">
        <v>1</v>
      </c>
      <c r="W45">
        <f t="shared" si="36"/>
        <v>0</v>
      </c>
      <c r="X45">
        <f t="shared" si="36"/>
        <v>0</v>
      </c>
      <c r="Y45">
        <f t="shared" si="36"/>
        <v>0</v>
      </c>
      <c r="Z45">
        <f t="shared" si="36"/>
        <v>0</v>
      </c>
      <c r="AA45">
        <f t="shared" si="36"/>
        <v>0</v>
      </c>
      <c r="AB45">
        <f t="shared" si="36"/>
        <v>0</v>
      </c>
      <c r="AC45">
        <f t="shared" si="36"/>
        <v>0</v>
      </c>
      <c r="AD45">
        <f t="shared" si="36"/>
        <v>0</v>
      </c>
      <c r="AE45">
        <f t="shared" si="36"/>
        <v>0</v>
      </c>
      <c r="AF45">
        <f t="shared" si="36"/>
        <v>0</v>
      </c>
      <c r="AG45">
        <f t="shared" si="36"/>
        <v>0</v>
      </c>
      <c r="AH45">
        <f t="shared" si="19"/>
        <v>0</v>
      </c>
      <c r="AI45">
        <f t="shared" si="19"/>
        <v>1</v>
      </c>
      <c r="AT45">
        <f t="shared" si="25"/>
        <v>0</v>
      </c>
      <c r="AU45">
        <f t="shared" si="26"/>
        <v>0</v>
      </c>
      <c r="AV45">
        <f t="shared" si="27"/>
        <v>0</v>
      </c>
      <c r="AW45">
        <f t="shared" si="28"/>
        <v>0</v>
      </c>
      <c r="AX45">
        <f t="shared" si="29"/>
        <v>0</v>
      </c>
      <c r="AY45">
        <f t="shared" si="30"/>
        <v>0</v>
      </c>
      <c r="AZ45">
        <f t="shared" si="31"/>
        <v>0</v>
      </c>
      <c r="BA45">
        <f t="shared" si="32"/>
        <v>0</v>
      </c>
      <c r="BB45">
        <f t="shared" si="33"/>
        <v>0</v>
      </c>
      <c r="BC45">
        <f t="shared" si="34"/>
        <v>0</v>
      </c>
      <c r="BD45">
        <f t="shared" si="35"/>
        <v>0</v>
      </c>
    </row>
    <row r="46" spans="1:56" x14ac:dyDescent="0.3">
      <c r="A46" t="str">
        <f>injury_attenuated!A43</f>
        <v>Jaylen Brown</v>
      </c>
      <c r="B46">
        <f>injury_attenuated!B43</f>
        <v>0.68666666666666676</v>
      </c>
      <c r="C46">
        <f>injury_attenuated!C43</f>
        <v>-0.20357723577235773</v>
      </c>
      <c r="D46">
        <f>injury_attenuated!D43</f>
        <v>1.0151219512195124</v>
      </c>
      <c r="E46">
        <f>injury_attenuated!E43</f>
        <v>1.4544715447154473</v>
      </c>
      <c r="F46">
        <f>injury_attenuated!F43</f>
        <v>0.2196747967479675</v>
      </c>
      <c r="G46">
        <f>injury_attenuated!G43</f>
        <v>0.17983739837398377</v>
      </c>
      <c r="H46">
        <f>injury_attenuated!H43</f>
        <v>0.56634146341463421</v>
      </c>
      <c r="I46">
        <f>injury_attenuated!I43</f>
        <v>-3.4146341463414526E-3</v>
      </c>
      <c r="J46">
        <f>injury_attenuated!J43</f>
        <v>-1.0421138211382115</v>
      </c>
      <c r="K46">
        <f t="shared" si="20"/>
        <v>3.0765853658536582</v>
      </c>
      <c r="L46">
        <f t="shared" si="21"/>
        <v>3.9151219512195126</v>
      </c>
      <c r="M46">
        <f t="shared" si="22"/>
        <v>2.6931707317073172</v>
      </c>
      <c r="N46">
        <f t="shared" si="23"/>
        <v>2.8730081300813008</v>
      </c>
      <c r="O46">
        <f t="shared" si="24"/>
        <v>2.531382113821139</v>
      </c>
      <c r="P46" s="1" t="str">
        <f>VLOOKUP($A46, 'auction in'!$A$2:$C$218, 3, FALSE)</f>
        <v>ul</v>
      </c>
      <c r="Q46" s="3">
        <f>VLOOKUP($A46, 'auction in'!$A$2:$B$218, 2, FALSE)</f>
        <v>23</v>
      </c>
      <c r="R46" t="str">
        <f>trueraw!C42</f>
        <v xml:space="preserve"> SG, SF</v>
      </c>
      <c r="S46" t="str">
        <f>trueraw!D42</f>
        <v>BOS</v>
      </c>
      <c r="T46">
        <f>trueraw!E42</f>
        <v>72</v>
      </c>
      <c r="U46">
        <f>trueraw!F42</f>
        <v>34.1</v>
      </c>
      <c r="V46">
        <v>1</v>
      </c>
      <c r="W46">
        <f t="shared" si="36"/>
        <v>0</v>
      </c>
      <c r="X46">
        <f t="shared" si="36"/>
        <v>0</v>
      </c>
      <c r="Y46">
        <f t="shared" si="36"/>
        <v>0</v>
      </c>
      <c r="Z46">
        <f t="shared" si="36"/>
        <v>0</v>
      </c>
      <c r="AA46">
        <f t="shared" si="36"/>
        <v>0</v>
      </c>
      <c r="AB46">
        <f t="shared" si="36"/>
        <v>1</v>
      </c>
      <c r="AC46">
        <f t="shared" si="36"/>
        <v>0</v>
      </c>
      <c r="AD46">
        <f t="shared" si="36"/>
        <v>0</v>
      </c>
      <c r="AE46">
        <f t="shared" si="36"/>
        <v>0</v>
      </c>
      <c r="AF46">
        <f t="shared" si="36"/>
        <v>0</v>
      </c>
      <c r="AG46">
        <f t="shared" si="36"/>
        <v>0</v>
      </c>
      <c r="AH46">
        <f t="shared" si="19"/>
        <v>0</v>
      </c>
      <c r="AI46">
        <f t="shared" si="19"/>
        <v>0</v>
      </c>
      <c r="AT46">
        <f t="shared" si="25"/>
        <v>0</v>
      </c>
      <c r="AU46">
        <f t="shared" si="26"/>
        <v>0</v>
      </c>
      <c r="AV46">
        <f t="shared" si="27"/>
        <v>0</v>
      </c>
      <c r="AW46">
        <f t="shared" si="28"/>
        <v>0</v>
      </c>
      <c r="AX46">
        <f t="shared" si="29"/>
        <v>0</v>
      </c>
      <c r="AY46">
        <f t="shared" si="30"/>
        <v>2.8730081300813008</v>
      </c>
      <c r="AZ46">
        <f t="shared" si="31"/>
        <v>0</v>
      </c>
      <c r="BA46">
        <f t="shared" si="32"/>
        <v>0</v>
      </c>
      <c r="BB46">
        <f t="shared" si="33"/>
        <v>0</v>
      </c>
      <c r="BC46">
        <f t="shared" si="34"/>
        <v>0</v>
      </c>
      <c r="BD46">
        <f t="shared" si="35"/>
        <v>0</v>
      </c>
    </row>
    <row r="47" spans="1:56" x14ac:dyDescent="0.3">
      <c r="A47" t="str">
        <f>injury_attenuated!A44</f>
        <v>Donovan Mitchell</v>
      </c>
      <c r="B47">
        <f>injury_attenuated!B44</f>
        <v>-0.82357723577235764</v>
      </c>
      <c r="C47">
        <f>injury_attenuated!C44</f>
        <v>1.2539837398373983</v>
      </c>
      <c r="D47">
        <f>injury_attenuated!D44</f>
        <v>1.515609756097561</v>
      </c>
      <c r="E47">
        <f>injury_attenuated!E44</f>
        <v>1.6915447154471546</v>
      </c>
      <c r="F47">
        <f>injury_attenuated!F44</f>
        <v>-0.34227642276422765</v>
      </c>
      <c r="G47">
        <f>injury_attenuated!G44</f>
        <v>1.2071544715447156</v>
      </c>
      <c r="H47">
        <f>injury_attenuated!H44</f>
        <v>0.11853658536585365</v>
      </c>
      <c r="I47">
        <f>injury_attenuated!I44</f>
        <v>-0.58292682926829276</v>
      </c>
      <c r="J47">
        <f>injury_attenuated!J44</f>
        <v>-1.1826016260162602</v>
      </c>
      <c r="K47">
        <f t="shared" si="20"/>
        <v>1.6014634146341462</v>
      </c>
      <c r="L47">
        <f t="shared" si="21"/>
        <v>4.0380487804878049</v>
      </c>
      <c r="M47">
        <f t="shared" si="22"/>
        <v>1.6482926829268294</v>
      </c>
      <c r="N47">
        <f t="shared" si="23"/>
        <v>2.8554471544715447</v>
      </c>
      <c r="O47">
        <f t="shared" si="24"/>
        <v>3.5586991869918707</v>
      </c>
      <c r="P47" s="1" t="str">
        <f>VLOOKUP($A47, 'auction in'!$A$2:$C$218, 3, FALSE)</f>
        <v>diaz</v>
      </c>
      <c r="Q47" s="3">
        <f>VLOOKUP($A47, 'auction in'!$A$2:$B$218, 2, FALSE)</f>
        <v>51</v>
      </c>
      <c r="R47" t="str">
        <f>trueraw!C43</f>
        <v xml:space="preserve"> SG, PG</v>
      </c>
      <c r="S47" t="str">
        <f>trueraw!D43</f>
        <v>UTA</v>
      </c>
      <c r="T47">
        <f>trueraw!E43</f>
        <v>72</v>
      </c>
      <c r="U47">
        <f>trueraw!F43</f>
        <v>33.4</v>
      </c>
      <c r="V47">
        <v>1</v>
      </c>
      <c r="W47">
        <f t="shared" si="36"/>
        <v>0</v>
      </c>
      <c r="X47">
        <f t="shared" si="36"/>
        <v>0</v>
      </c>
      <c r="Y47">
        <f t="shared" si="36"/>
        <v>0</v>
      </c>
      <c r="Z47">
        <f t="shared" si="36"/>
        <v>0</v>
      </c>
      <c r="AA47">
        <f t="shared" si="36"/>
        <v>1</v>
      </c>
      <c r="AB47">
        <f t="shared" si="36"/>
        <v>0</v>
      </c>
      <c r="AC47">
        <f t="shared" si="36"/>
        <v>0</v>
      </c>
      <c r="AD47">
        <f t="shared" si="36"/>
        <v>0</v>
      </c>
      <c r="AE47">
        <f t="shared" si="36"/>
        <v>0</v>
      </c>
      <c r="AF47">
        <f t="shared" si="36"/>
        <v>0</v>
      </c>
      <c r="AG47">
        <f t="shared" si="36"/>
        <v>0</v>
      </c>
      <c r="AH47">
        <f t="shared" si="19"/>
        <v>0</v>
      </c>
      <c r="AI47">
        <f t="shared" si="19"/>
        <v>0</v>
      </c>
      <c r="AT47">
        <f t="shared" si="25"/>
        <v>0</v>
      </c>
      <c r="AU47">
        <f t="shared" si="26"/>
        <v>0</v>
      </c>
      <c r="AV47">
        <f t="shared" si="27"/>
        <v>0</v>
      </c>
      <c r="AW47">
        <f t="shared" si="28"/>
        <v>0</v>
      </c>
      <c r="AX47">
        <f t="shared" si="29"/>
        <v>2.8554471544715447</v>
      </c>
      <c r="AY47">
        <f t="shared" si="30"/>
        <v>0</v>
      </c>
      <c r="AZ47">
        <f t="shared" si="31"/>
        <v>0</v>
      </c>
      <c r="BA47">
        <f t="shared" si="32"/>
        <v>0</v>
      </c>
      <c r="BB47">
        <f t="shared" si="33"/>
        <v>0</v>
      </c>
      <c r="BC47">
        <f t="shared" si="34"/>
        <v>0</v>
      </c>
      <c r="BD47">
        <f t="shared" si="35"/>
        <v>0</v>
      </c>
    </row>
    <row r="48" spans="1:56" x14ac:dyDescent="0.3">
      <c r="A48" t="str">
        <f>injury_attenuated!A35</f>
        <v>Robert Williams</v>
      </c>
      <c r="B48">
        <f>injury_attenuated!B35</f>
        <v>2.4445528455284551</v>
      </c>
      <c r="C48">
        <f>injury_attenuated!C35</f>
        <v>-0.90617886178861795</v>
      </c>
      <c r="D48">
        <f>injury_attenuated!D35</f>
        <v>-1.6692682926829268</v>
      </c>
      <c r="E48">
        <f>injury_attenuated!E35</f>
        <v>-0.72715447154471535</v>
      </c>
      <c r="F48">
        <f>injury_attenuated!F35</f>
        <v>0.86959349593495938</v>
      </c>
      <c r="G48">
        <f>injury_attenuated!G35</f>
        <v>-0.43983739837398378</v>
      </c>
      <c r="H48">
        <f>injury_attenuated!H35</f>
        <v>-0.11073170731707319</v>
      </c>
      <c r="I48">
        <f>injury_attenuated!I35</f>
        <v>2.6795121951219509</v>
      </c>
      <c r="J48">
        <f>injury_attenuated!J35</f>
        <v>0.59430894308943094</v>
      </c>
      <c r="K48">
        <f t="shared" si="20"/>
        <v>3.6409756097560968</v>
      </c>
      <c r="L48">
        <f t="shared" si="21"/>
        <v>2.1404878048780485</v>
      </c>
      <c r="M48">
        <f t="shared" si="22"/>
        <v>3.1746341463414627</v>
      </c>
      <c r="N48">
        <f t="shared" si="23"/>
        <v>2.7347967479674793</v>
      </c>
      <c r="O48">
        <f t="shared" si="24"/>
        <v>0.17276422764227639</v>
      </c>
      <c r="P48" s="1" t="str">
        <f>VLOOKUP($A48, 'auction in'!$A$2:$C$218, 3, FALSE)</f>
        <v>rob</v>
      </c>
      <c r="Q48" s="3">
        <f>VLOOKUP($A48, 'auction in'!$A$2:$B$218, 2, FALSE)</f>
        <v>11</v>
      </c>
      <c r="R48" t="str">
        <f>trueraw!C34</f>
        <v xml:space="preserve"> C, PF</v>
      </c>
      <c r="S48" t="str">
        <f>trueraw!D34</f>
        <v>BOS</v>
      </c>
      <c r="T48">
        <f>trueraw!E34</f>
        <v>68</v>
      </c>
      <c r="U48">
        <f>trueraw!F34</f>
        <v>23.5</v>
      </c>
      <c r="V48">
        <v>1</v>
      </c>
      <c r="W48">
        <f t="shared" si="36"/>
        <v>0</v>
      </c>
      <c r="X48">
        <f t="shared" si="36"/>
        <v>1</v>
      </c>
      <c r="Y48">
        <f t="shared" si="36"/>
        <v>0</v>
      </c>
      <c r="Z48">
        <f t="shared" si="36"/>
        <v>0</v>
      </c>
      <c r="AA48">
        <f t="shared" si="36"/>
        <v>0</v>
      </c>
      <c r="AB48">
        <f t="shared" si="36"/>
        <v>0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19"/>
        <v>0</v>
      </c>
      <c r="AI48">
        <f t="shared" si="19"/>
        <v>0</v>
      </c>
      <c r="AT48">
        <f t="shared" si="25"/>
        <v>0</v>
      </c>
      <c r="AU48">
        <f t="shared" si="26"/>
        <v>2.7347967479674793</v>
      </c>
      <c r="AV48">
        <f t="shared" si="27"/>
        <v>0</v>
      </c>
      <c r="AW48">
        <f t="shared" si="28"/>
        <v>0</v>
      </c>
      <c r="AX48">
        <f t="shared" si="29"/>
        <v>0</v>
      </c>
      <c r="AY48">
        <f t="shared" si="30"/>
        <v>0</v>
      </c>
      <c r="AZ48">
        <f t="shared" si="31"/>
        <v>0</v>
      </c>
      <c r="BA48">
        <f t="shared" si="32"/>
        <v>0</v>
      </c>
      <c r="BB48">
        <f t="shared" si="33"/>
        <v>0</v>
      </c>
      <c r="BC48">
        <f t="shared" si="34"/>
        <v>0</v>
      </c>
      <c r="BD48">
        <f t="shared" si="35"/>
        <v>0</v>
      </c>
    </row>
    <row r="49" spans="1:56" x14ac:dyDescent="0.3">
      <c r="A49" t="str">
        <f>injury_attenuated!A50</f>
        <v>Dejounte Murray</v>
      </c>
      <c r="B49">
        <f>injury_attenuated!B50</f>
        <v>-0.19008130081300814</v>
      </c>
      <c r="C49">
        <f>injury_attenuated!C50</f>
        <v>0.1521138211382114</v>
      </c>
      <c r="D49">
        <f>injury_attenuated!D50</f>
        <v>-0.80097560975609761</v>
      </c>
      <c r="E49">
        <f>injury_attenuated!E50</f>
        <v>0.31528455284552848</v>
      </c>
      <c r="F49">
        <f>injury_attenuated!F50</f>
        <v>0.8413008130081302</v>
      </c>
      <c r="G49">
        <f>injury_attenuated!G50</f>
        <v>1.8633333333333333</v>
      </c>
      <c r="H49">
        <f>injury_attenuated!H50</f>
        <v>1.6107317073170733</v>
      </c>
      <c r="I49">
        <f>injury_attenuated!I50</f>
        <v>-0.98243902439024389</v>
      </c>
      <c r="J49">
        <f>injury_attenuated!J50</f>
        <v>-0.13105691056910576</v>
      </c>
      <c r="K49">
        <f t="shared" si="20"/>
        <v>2.5260975609756096</v>
      </c>
      <c r="L49">
        <f t="shared" si="21"/>
        <v>2.8092682926829271</v>
      </c>
      <c r="M49">
        <f t="shared" si="22"/>
        <v>0.81487804878048797</v>
      </c>
      <c r="N49">
        <f t="shared" si="23"/>
        <v>2.6782113821138211</v>
      </c>
      <c r="O49">
        <f t="shared" si="24"/>
        <v>3.2644715447154473</v>
      </c>
      <c r="P49" s="1" t="str">
        <f>VLOOKUP($A49, 'auction in'!$A$2:$C$218, 3, FALSE)</f>
        <v>zieg</v>
      </c>
      <c r="Q49" s="3">
        <f>VLOOKUP($A49, 'auction in'!$A$2:$B$218, 2, FALSE)</f>
        <v>31</v>
      </c>
      <c r="R49" t="str">
        <f>trueraw!C49</f>
        <v xml:space="preserve"> PG, SG</v>
      </c>
      <c r="S49" t="str">
        <f>trueraw!D49</f>
        <v>SAS</v>
      </c>
      <c r="T49">
        <f>trueraw!E49</f>
        <v>74</v>
      </c>
      <c r="U49">
        <f>trueraw!F49</f>
        <v>33.4</v>
      </c>
      <c r="V49">
        <v>1</v>
      </c>
      <c r="W49">
        <f t="shared" si="36"/>
        <v>0</v>
      </c>
      <c r="X49">
        <f t="shared" si="36"/>
        <v>0</v>
      </c>
      <c r="Y49">
        <f t="shared" si="36"/>
        <v>0</v>
      </c>
      <c r="Z49">
        <f t="shared" si="36"/>
        <v>1</v>
      </c>
      <c r="AA49">
        <f t="shared" si="36"/>
        <v>0</v>
      </c>
      <c r="AB49">
        <f t="shared" si="36"/>
        <v>0</v>
      </c>
      <c r="AC49">
        <f t="shared" si="36"/>
        <v>0</v>
      </c>
      <c r="AD49">
        <f t="shared" si="36"/>
        <v>0</v>
      </c>
      <c r="AE49">
        <f t="shared" si="36"/>
        <v>0</v>
      </c>
      <c r="AF49">
        <f t="shared" si="36"/>
        <v>0</v>
      </c>
      <c r="AG49">
        <f t="shared" si="36"/>
        <v>0</v>
      </c>
      <c r="AH49">
        <f t="shared" si="36"/>
        <v>0</v>
      </c>
      <c r="AI49">
        <f t="shared" si="36"/>
        <v>0</v>
      </c>
      <c r="AT49">
        <f t="shared" si="25"/>
        <v>0</v>
      </c>
      <c r="AU49">
        <f t="shared" si="26"/>
        <v>0</v>
      </c>
      <c r="AV49">
        <f t="shared" si="27"/>
        <v>0</v>
      </c>
      <c r="AW49">
        <f t="shared" si="28"/>
        <v>2.6782113821138211</v>
      </c>
      <c r="AX49">
        <f t="shared" si="29"/>
        <v>0</v>
      </c>
      <c r="AY49">
        <f t="shared" si="30"/>
        <v>0</v>
      </c>
      <c r="AZ49">
        <f t="shared" si="31"/>
        <v>0</v>
      </c>
      <c r="BA49">
        <f t="shared" si="32"/>
        <v>0</v>
      </c>
      <c r="BB49">
        <f t="shared" si="33"/>
        <v>0</v>
      </c>
      <c r="BC49">
        <f t="shared" si="34"/>
        <v>0</v>
      </c>
      <c r="BD49">
        <f t="shared" si="35"/>
        <v>0</v>
      </c>
    </row>
    <row r="50" spans="1:56" x14ac:dyDescent="0.3">
      <c r="A50" t="str">
        <f>injury_attenuated!A45</f>
        <v>OG Anunoby</v>
      </c>
      <c r="B50">
        <f>injury_attenuated!B45</f>
        <v>0.25170731707317073</v>
      </c>
      <c r="C50">
        <f>injury_attenuated!C45</f>
        <v>8.3414634146341468E-2</v>
      </c>
      <c r="D50">
        <f>injury_attenuated!D45</f>
        <v>0.75780487804878049</v>
      </c>
      <c r="E50">
        <f>injury_attenuated!E45</f>
        <v>0.33390243902439032</v>
      </c>
      <c r="F50">
        <f>injury_attenuated!F45</f>
        <v>7.3170731707317138E-2</v>
      </c>
      <c r="G50">
        <f>injury_attenuated!G45</f>
        <v>-0.37292682926829268</v>
      </c>
      <c r="H50">
        <f>injury_attenuated!H45</f>
        <v>1.2653658536585366</v>
      </c>
      <c r="I50">
        <f>injury_attenuated!I45</f>
        <v>0.19585365853658537</v>
      </c>
      <c r="J50">
        <f>injury_attenuated!J45</f>
        <v>3.170731707317076E-3</v>
      </c>
      <c r="K50">
        <f t="shared" si="20"/>
        <v>2.5080487804878056</v>
      </c>
      <c r="L50">
        <f t="shared" si="21"/>
        <v>2.5882926829268293</v>
      </c>
      <c r="M50">
        <f t="shared" si="22"/>
        <v>2.9643902439024394</v>
      </c>
      <c r="N50">
        <f t="shared" si="23"/>
        <v>2.5914634146341466</v>
      </c>
      <c r="O50">
        <f t="shared" si="24"/>
        <v>2.3676829268292687</v>
      </c>
      <c r="P50" s="1" t="str">
        <f>VLOOKUP($A50, 'auction in'!$A$2:$C$218, 3, FALSE)</f>
        <v>sch</v>
      </c>
      <c r="Q50" s="3">
        <f>VLOOKUP($A50, 'auction in'!$A$2:$B$218, 2, FALSE)</f>
        <v>5</v>
      </c>
      <c r="R50" t="str">
        <f>trueraw!C44</f>
        <v xml:space="preserve"> SF, PF</v>
      </c>
      <c r="S50" t="str">
        <f>trueraw!D44</f>
        <v>TOR</v>
      </c>
      <c r="T50">
        <f>trueraw!E44</f>
        <v>70</v>
      </c>
      <c r="U50">
        <f>trueraw!F44</f>
        <v>33.9</v>
      </c>
      <c r="V50">
        <v>1</v>
      </c>
      <c r="W50">
        <f t="shared" si="36"/>
        <v>0</v>
      </c>
      <c r="X50">
        <f t="shared" si="36"/>
        <v>0</v>
      </c>
      <c r="Y50">
        <f t="shared" si="36"/>
        <v>0</v>
      </c>
      <c r="Z50">
        <f t="shared" si="36"/>
        <v>0</v>
      </c>
      <c r="AA50">
        <f t="shared" si="36"/>
        <v>0</v>
      </c>
      <c r="AB50">
        <f t="shared" si="36"/>
        <v>0</v>
      </c>
      <c r="AC50">
        <f t="shared" si="36"/>
        <v>0</v>
      </c>
      <c r="AD50">
        <f t="shared" si="36"/>
        <v>0</v>
      </c>
      <c r="AE50">
        <f t="shared" si="36"/>
        <v>0</v>
      </c>
      <c r="AF50">
        <f t="shared" si="36"/>
        <v>0</v>
      </c>
      <c r="AG50">
        <f t="shared" si="36"/>
        <v>0</v>
      </c>
      <c r="AH50">
        <f t="shared" si="36"/>
        <v>1</v>
      </c>
      <c r="AI50">
        <f t="shared" si="36"/>
        <v>0</v>
      </c>
      <c r="AT50">
        <f t="shared" si="25"/>
        <v>0</v>
      </c>
      <c r="AU50">
        <f t="shared" si="26"/>
        <v>0</v>
      </c>
      <c r="AV50">
        <f t="shared" si="27"/>
        <v>0</v>
      </c>
      <c r="AW50">
        <f t="shared" si="28"/>
        <v>0</v>
      </c>
      <c r="AX50">
        <f t="shared" si="29"/>
        <v>0</v>
      </c>
      <c r="AY50">
        <f t="shared" si="30"/>
        <v>0</v>
      </c>
      <c r="AZ50">
        <f t="shared" si="31"/>
        <v>0</v>
      </c>
      <c r="BA50">
        <f t="shared" si="32"/>
        <v>0</v>
      </c>
      <c r="BB50">
        <f t="shared" si="33"/>
        <v>0</v>
      </c>
      <c r="BC50">
        <f t="shared" si="34"/>
        <v>0</v>
      </c>
      <c r="BD50">
        <f t="shared" si="35"/>
        <v>0</v>
      </c>
    </row>
    <row r="51" spans="1:56" x14ac:dyDescent="0.3">
      <c r="A51" t="str">
        <f>injury_attenuated!A58</f>
        <v>Devin Booker</v>
      </c>
      <c r="B51">
        <f>injury_attenuated!B58</f>
        <v>0.76634146341463416</v>
      </c>
      <c r="C51">
        <f>injury_attenuated!C58</f>
        <v>2.0658536585365854</v>
      </c>
      <c r="D51">
        <f>injury_attenuated!D58</f>
        <v>0.2009756097560976</v>
      </c>
      <c r="E51">
        <f>injury_attenuated!E58</f>
        <v>1.779512195121951</v>
      </c>
      <c r="F51">
        <f>injury_attenuated!F58</f>
        <v>-0.33170731707317069</v>
      </c>
      <c r="G51">
        <f>injury_attenuated!G58</f>
        <v>0.75365853658536597</v>
      </c>
      <c r="H51">
        <f>injury_attenuated!H58</f>
        <v>-0.27609756097560978</v>
      </c>
      <c r="I51">
        <f>injury_attenuated!I58</f>
        <v>-0.78292682926829271</v>
      </c>
      <c r="J51">
        <f>injury_attenuated!J58</f>
        <v>-1.7253658536585366</v>
      </c>
      <c r="K51">
        <f t="shared" si="20"/>
        <v>0.3843902439024387</v>
      </c>
      <c r="L51">
        <f t="shared" si="21"/>
        <v>4.1756097560975602</v>
      </c>
      <c r="M51">
        <f t="shared" si="22"/>
        <v>1.6965853658536583</v>
      </c>
      <c r="N51">
        <f t="shared" si="23"/>
        <v>2.4502439024390235</v>
      </c>
      <c r="O51">
        <f t="shared" si="24"/>
        <v>2.4585365853658532</v>
      </c>
      <c r="P51" s="1" t="str">
        <f>VLOOKUP($A51, 'auction in'!$A$2:$C$218, 3, FALSE)</f>
        <v>sch</v>
      </c>
      <c r="Q51" s="3">
        <f>VLOOKUP($A51, 'auction in'!$A$2:$B$218, 2, FALSE)</f>
        <v>22</v>
      </c>
      <c r="R51" t="str">
        <f>trueraw!C57</f>
        <v xml:space="preserve"> SG, PG</v>
      </c>
      <c r="S51" t="str">
        <f>trueraw!D57</f>
        <v>PHX</v>
      </c>
      <c r="T51">
        <f>trueraw!E57</f>
        <v>76</v>
      </c>
      <c r="U51">
        <f>trueraw!F57</f>
        <v>34.6</v>
      </c>
      <c r="V51">
        <v>1</v>
      </c>
      <c r="W51">
        <f t="shared" si="36"/>
        <v>0</v>
      </c>
      <c r="X51">
        <f t="shared" si="36"/>
        <v>0</v>
      </c>
      <c r="Y51">
        <f t="shared" si="36"/>
        <v>0</v>
      </c>
      <c r="Z51">
        <f t="shared" si="36"/>
        <v>0</v>
      </c>
      <c r="AA51">
        <f t="shared" si="36"/>
        <v>0</v>
      </c>
      <c r="AB51">
        <f t="shared" si="36"/>
        <v>0</v>
      </c>
      <c r="AC51">
        <f t="shared" si="36"/>
        <v>0</v>
      </c>
      <c r="AD51">
        <f t="shared" si="36"/>
        <v>0</v>
      </c>
      <c r="AE51">
        <f t="shared" si="36"/>
        <v>0</v>
      </c>
      <c r="AF51">
        <f t="shared" si="36"/>
        <v>0</v>
      </c>
      <c r="AG51">
        <f t="shared" si="36"/>
        <v>0</v>
      </c>
      <c r="AH51">
        <f t="shared" si="36"/>
        <v>1</v>
      </c>
      <c r="AI51">
        <f t="shared" si="36"/>
        <v>0</v>
      </c>
      <c r="AT51">
        <f t="shared" si="25"/>
        <v>0</v>
      </c>
      <c r="AU51">
        <f t="shared" si="26"/>
        <v>0</v>
      </c>
      <c r="AV51">
        <f t="shared" si="27"/>
        <v>0</v>
      </c>
      <c r="AW51">
        <f t="shared" si="28"/>
        <v>0</v>
      </c>
      <c r="AX51">
        <f t="shared" si="29"/>
        <v>0</v>
      </c>
      <c r="AY51">
        <f t="shared" si="30"/>
        <v>0</v>
      </c>
      <c r="AZ51">
        <f t="shared" si="31"/>
        <v>0</v>
      </c>
      <c r="BA51">
        <f t="shared" si="32"/>
        <v>0</v>
      </c>
      <c r="BB51">
        <f t="shared" si="33"/>
        <v>0</v>
      </c>
      <c r="BC51">
        <f t="shared" si="34"/>
        <v>0</v>
      </c>
      <c r="BD51">
        <f t="shared" si="35"/>
        <v>0</v>
      </c>
    </row>
    <row r="52" spans="1:56" x14ac:dyDescent="0.3">
      <c r="A52" t="str">
        <f>injury_attenuated!A46</f>
        <v>Derrick White</v>
      </c>
      <c r="B52">
        <f>injury_attenuated!B46</f>
        <v>-0.58369918699186985</v>
      </c>
      <c r="C52">
        <f>injury_attenuated!C46</f>
        <v>0.82252032520325202</v>
      </c>
      <c r="D52">
        <f>injury_attenuated!D46</f>
        <v>0.64597560975609758</v>
      </c>
      <c r="E52">
        <f>injury_attenuated!E46</f>
        <v>0.55325203252032529</v>
      </c>
      <c r="F52">
        <f>injury_attenuated!F46</f>
        <v>-0.75520325203252026</v>
      </c>
      <c r="G52">
        <f>injury_attenuated!G46</f>
        <v>0.60300813008130083</v>
      </c>
      <c r="H52">
        <f>injury_attenuated!H46</f>
        <v>7.1341463414634154E-2</v>
      </c>
      <c r="I52">
        <f>injury_attenuated!I46</f>
        <v>0.7703658536585366</v>
      </c>
      <c r="J52">
        <f>injury_attenuated!J46</f>
        <v>0.29020325203252029</v>
      </c>
      <c r="K52">
        <f t="shared" si="20"/>
        <v>1.5952439024390244</v>
      </c>
      <c r="L52">
        <f t="shared" si="21"/>
        <v>2.1275609756097564</v>
      </c>
      <c r="M52">
        <f t="shared" si="22"/>
        <v>1.8147560975609758</v>
      </c>
      <c r="N52">
        <f t="shared" si="23"/>
        <v>2.4177642276422766</v>
      </c>
      <c r="O52">
        <f t="shared" si="24"/>
        <v>2.3244308943089429</v>
      </c>
      <c r="P52" s="1" t="str">
        <f>VLOOKUP($A52, 'auction in'!$A$2:$C$218, 3, FALSE)</f>
        <v>bude</v>
      </c>
      <c r="Q52" s="3">
        <f>VLOOKUP($A52, 'auction in'!$A$2:$B$218, 2, FALSE)</f>
        <v>7</v>
      </c>
      <c r="R52" t="str">
        <f>trueraw!C45</f>
        <v xml:space="preserve"> PG, SG</v>
      </c>
      <c r="S52" t="str">
        <f>trueraw!D45</f>
        <v>SAS</v>
      </c>
      <c r="T52">
        <f>trueraw!E45</f>
        <v>69</v>
      </c>
      <c r="U52">
        <f>trueraw!F45</f>
        <v>33</v>
      </c>
      <c r="V52">
        <v>1</v>
      </c>
      <c r="W52">
        <f t="shared" si="36"/>
        <v>0</v>
      </c>
      <c r="X52">
        <f t="shared" si="36"/>
        <v>0</v>
      </c>
      <c r="Y52">
        <f t="shared" si="36"/>
        <v>0</v>
      </c>
      <c r="Z52">
        <f t="shared" si="36"/>
        <v>0</v>
      </c>
      <c r="AA52">
        <f t="shared" si="36"/>
        <v>0</v>
      </c>
      <c r="AB52">
        <f t="shared" si="36"/>
        <v>0</v>
      </c>
      <c r="AC52">
        <f t="shared" si="36"/>
        <v>0</v>
      </c>
      <c r="AD52">
        <f t="shared" si="36"/>
        <v>0</v>
      </c>
      <c r="AE52">
        <f t="shared" si="36"/>
        <v>0</v>
      </c>
      <c r="AF52">
        <f t="shared" si="36"/>
        <v>1</v>
      </c>
      <c r="AG52">
        <f t="shared" si="36"/>
        <v>0</v>
      </c>
      <c r="AH52">
        <f t="shared" si="36"/>
        <v>0</v>
      </c>
      <c r="AI52">
        <f t="shared" si="36"/>
        <v>0</v>
      </c>
      <c r="AT52">
        <f t="shared" si="25"/>
        <v>0</v>
      </c>
      <c r="AU52">
        <f t="shared" si="26"/>
        <v>0</v>
      </c>
      <c r="AV52">
        <f t="shared" si="27"/>
        <v>0</v>
      </c>
      <c r="AW52">
        <f t="shared" si="28"/>
        <v>0</v>
      </c>
      <c r="AX52">
        <f t="shared" si="29"/>
        <v>0</v>
      </c>
      <c r="AY52">
        <f t="shared" si="30"/>
        <v>0</v>
      </c>
      <c r="AZ52">
        <f t="shared" si="31"/>
        <v>0</v>
      </c>
      <c r="BA52">
        <f t="shared" si="32"/>
        <v>0</v>
      </c>
      <c r="BB52">
        <f t="shared" si="33"/>
        <v>0</v>
      </c>
      <c r="BC52">
        <f t="shared" si="34"/>
        <v>2.4177642276422766</v>
      </c>
      <c r="BD52">
        <f t="shared" si="35"/>
        <v>0</v>
      </c>
    </row>
    <row r="53" spans="1:56" x14ac:dyDescent="0.3">
      <c r="A53" t="str">
        <f>injury_attenuated!A21</f>
        <v>Kristaps Porzingis</v>
      </c>
      <c r="B53">
        <f>injury_attenuated!B21</f>
        <v>-0.29869918699186992</v>
      </c>
      <c r="C53">
        <f>injury_attenuated!C21</f>
        <v>0.78666666666666674</v>
      </c>
      <c r="D53">
        <f>injury_attenuated!D21</f>
        <v>0.27609756097560972</v>
      </c>
      <c r="E53">
        <f>injury_attenuated!E21</f>
        <v>0.52617886178861795</v>
      </c>
      <c r="F53">
        <f>injury_attenuated!F21</f>
        <v>0.98699186991869925</v>
      </c>
      <c r="G53">
        <f>injury_attenuated!G21</f>
        <v>-0.67821138211382115</v>
      </c>
      <c r="H53">
        <f>injury_attenuated!H21</f>
        <v>-1.1517073170731709</v>
      </c>
      <c r="I53">
        <f>injury_attenuated!I21</f>
        <v>1.3019512195121952</v>
      </c>
      <c r="J53">
        <f>injury_attenuated!J21</f>
        <v>0.59788617886178863</v>
      </c>
      <c r="K53">
        <f t="shared" si="20"/>
        <v>1.5604878048780488</v>
      </c>
      <c r="L53">
        <f t="shared" si="21"/>
        <v>1.7492682926829268</v>
      </c>
      <c r="M53">
        <f t="shared" si="22"/>
        <v>3.0253658536585366</v>
      </c>
      <c r="N53">
        <f t="shared" si="23"/>
        <v>2.3471544715447155</v>
      </c>
      <c r="O53">
        <f t="shared" si="24"/>
        <v>1.8455284552845528</v>
      </c>
      <c r="P53" s="1" t="str">
        <f>VLOOKUP($A53, 'auction in'!$A$2:$C$218, 3, FALSE)</f>
        <v>bude</v>
      </c>
      <c r="Q53" s="3">
        <f>VLOOKUP($A53, 'auction in'!$A$2:$B$218, 2, FALSE)</f>
        <v>4</v>
      </c>
      <c r="R53" t="str">
        <f>trueraw!C20</f>
        <v xml:space="preserve"> C, PF</v>
      </c>
      <c r="S53" t="str">
        <f>trueraw!D20</f>
        <v>DAL</v>
      </c>
      <c r="T53">
        <f>trueraw!E20</f>
        <v>60</v>
      </c>
      <c r="U53">
        <f>trueraw!F20</f>
        <v>30.9</v>
      </c>
      <c r="V53">
        <v>1</v>
      </c>
      <c r="W53">
        <f t="shared" ref="W53:AI68" si="37">IF(EXACT($P53, W$2), 1, 0)</f>
        <v>0</v>
      </c>
      <c r="X53">
        <f t="shared" si="37"/>
        <v>0</v>
      </c>
      <c r="Y53">
        <f t="shared" si="37"/>
        <v>0</v>
      </c>
      <c r="Z53">
        <f t="shared" si="37"/>
        <v>0</v>
      </c>
      <c r="AA53">
        <f t="shared" si="37"/>
        <v>0</v>
      </c>
      <c r="AB53">
        <f t="shared" si="37"/>
        <v>0</v>
      </c>
      <c r="AC53">
        <f t="shared" si="37"/>
        <v>0</v>
      </c>
      <c r="AD53">
        <f t="shared" si="37"/>
        <v>0</v>
      </c>
      <c r="AE53">
        <f t="shared" si="37"/>
        <v>0</v>
      </c>
      <c r="AF53">
        <f t="shared" si="37"/>
        <v>1</v>
      </c>
      <c r="AG53">
        <f t="shared" si="37"/>
        <v>0</v>
      </c>
      <c r="AH53">
        <f t="shared" si="36"/>
        <v>0</v>
      </c>
      <c r="AI53">
        <f t="shared" si="36"/>
        <v>0</v>
      </c>
      <c r="AT53">
        <f t="shared" si="25"/>
        <v>0</v>
      </c>
      <c r="AU53">
        <f t="shared" si="26"/>
        <v>0</v>
      </c>
      <c r="AV53">
        <f t="shared" si="27"/>
        <v>0</v>
      </c>
      <c r="AW53">
        <f t="shared" si="28"/>
        <v>0</v>
      </c>
      <c r="AX53">
        <f t="shared" si="29"/>
        <v>0</v>
      </c>
      <c r="AY53">
        <f t="shared" si="30"/>
        <v>0</v>
      </c>
      <c r="AZ53">
        <f t="shared" si="31"/>
        <v>0</v>
      </c>
      <c r="BA53">
        <f t="shared" si="32"/>
        <v>0</v>
      </c>
      <c r="BB53">
        <f t="shared" si="33"/>
        <v>0</v>
      </c>
      <c r="BC53">
        <f t="shared" si="34"/>
        <v>2.3471544715447155</v>
      </c>
      <c r="BD53">
        <f t="shared" si="35"/>
        <v>0</v>
      </c>
    </row>
    <row r="54" spans="1:56" x14ac:dyDescent="0.3">
      <c r="A54" t="str">
        <f>injury_attenuated!A61</f>
        <v>Terry Rozier</v>
      </c>
      <c r="B54">
        <f>injury_attenuated!B61</f>
        <v>-0.65113821138211381</v>
      </c>
      <c r="C54">
        <f>injury_attenuated!C61</f>
        <v>0.54764227642276431</v>
      </c>
      <c r="D54">
        <f>injury_attenuated!D61</f>
        <v>1.2437804878048779</v>
      </c>
      <c r="E54">
        <f>injury_attenuated!E61</f>
        <v>0.81398373983739847</v>
      </c>
      <c r="F54">
        <f>injury_attenuated!F61</f>
        <v>-0.3178861788617886</v>
      </c>
      <c r="G54">
        <f>injury_attenuated!G61</f>
        <v>0.61203252032520328</v>
      </c>
      <c r="H54">
        <f>injury_attenuated!H61</f>
        <v>0.65743902439024393</v>
      </c>
      <c r="I54">
        <f>injury_attenuated!I61</f>
        <v>-0.38097560975609762</v>
      </c>
      <c r="J54">
        <f>injury_attenuated!J61</f>
        <v>-0.25943089430894312</v>
      </c>
      <c r="K54">
        <f t="shared" si="20"/>
        <v>1.7178048780487802</v>
      </c>
      <c r="L54">
        <f t="shared" si="21"/>
        <v>2.5248780487804874</v>
      </c>
      <c r="M54">
        <f t="shared" si="22"/>
        <v>1.6534146341463414</v>
      </c>
      <c r="N54">
        <f t="shared" si="23"/>
        <v>2.2654471544715444</v>
      </c>
      <c r="O54">
        <f t="shared" si="24"/>
        <v>2.7815040650406506</v>
      </c>
      <c r="P54" s="1" t="str">
        <f>VLOOKUP($A54, 'auction in'!$A$2:$C$218, 3, FALSE)</f>
        <v>rob</v>
      </c>
      <c r="Q54" s="3">
        <f>VLOOKUP($A54, 'auction in'!$A$2:$B$218, 2, FALSE)</f>
        <v>10</v>
      </c>
      <c r="R54" t="str">
        <f>trueraw!C60</f>
        <v xml:space="preserve"> PG, SG</v>
      </c>
      <c r="S54" t="str">
        <f>trueraw!D60</f>
        <v>CHA</v>
      </c>
      <c r="T54">
        <f>trueraw!E60</f>
        <v>75</v>
      </c>
      <c r="U54">
        <f>trueraw!F60</f>
        <v>34.1</v>
      </c>
      <c r="V54">
        <v>1</v>
      </c>
      <c r="W54">
        <f t="shared" si="37"/>
        <v>0</v>
      </c>
      <c r="X54">
        <f t="shared" si="37"/>
        <v>1</v>
      </c>
      <c r="Y54">
        <f t="shared" si="37"/>
        <v>0</v>
      </c>
      <c r="Z54">
        <f t="shared" si="37"/>
        <v>0</v>
      </c>
      <c r="AA54">
        <f t="shared" si="37"/>
        <v>0</v>
      </c>
      <c r="AB54">
        <f t="shared" si="37"/>
        <v>0</v>
      </c>
      <c r="AC54">
        <f t="shared" si="37"/>
        <v>0</v>
      </c>
      <c r="AD54">
        <f t="shared" si="37"/>
        <v>0</v>
      </c>
      <c r="AE54">
        <f t="shared" si="37"/>
        <v>0</v>
      </c>
      <c r="AF54">
        <f t="shared" si="37"/>
        <v>0</v>
      </c>
      <c r="AG54">
        <f t="shared" si="37"/>
        <v>0</v>
      </c>
      <c r="AH54">
        <f t="shared" si="36"/>
        <v>0</v>
      </c>
      <c r="AI54">
        <f t="shared" si="36"/>
        <v>0</v>
      </c>
      <c r="AT54">
        <f t="shared" si="25"/>
        <v>0</v>
      </c>
      <c r="AU54">
        <f t="shared" si="26"/>
        <v>2.2654471544715444</v>
      </c>
      <c r="AV54">
        <f t="shared" si="27"/>
        <v>0</v>
      </c>
      <c r="AW54">
        <f t="shared" si="28"/>
        <v>0</v>
      </c>
      <c r="AX54">
        <f t="shared" si="29"/>
        <v>0</v>
      </c>
      <c r="AY54">
        <f t="shared" si="30"/>
        <v>0</v>
      </c>
      <c r="AZ54">
        <f t="shared" si="31"/>
        <v>0</v>
      </c>
      <c r="BA54">
        <f t="shared" si="32"/>
        <v>0</v>
      </c>
      <c r="BB54">
        <f t="shared" si="33"/>
        <v>0</v>
      </c>
      <c r="BC54">
        <f t="shared" si="34"/>
        <v>0</v>
      </c>
      <c r="BD54">
        <f t="shared" si="35"/>
        <v>0</v>
      </c>
    </row>
    <row r="55" spans="1:56" x14ac:dyDescent="0.3">
      <c r="A55" t="str">
        <f>injury_attenuated!A64</f>
        <v>Robert Covington</v>
      </c>
      <c r="B55">
        <f>injury_attenuated!B64</f>
        <v>-0.54975609756097565</v>
      </c>
      <c r="C55">
        <f>injury_attenuated!C64</f>
        <v>-1.9512195121951223E-2</v>
      </c>
      <c r="D55">
        <f>injury_attenuated!D64</f>
        <v>0.27512195121951222</v>
      </c>
      <c r="E55">
        <f>injury_attenuated!E64</f>
        <v>-0.62097560975609767</v>
      </c>
      <c r="F55">
        <f>injury_attenuated!F64</f>
        <v>0.61365853658536595</v>
      </c>
      <c r="G55">
        <f>injury_attenuated!G64</f>
        <v>-0.58097560975609763</v>
      </c>
      <c r="H55">
        <f>injury_attenuated!H64</f>
        <v>1.2531707317073173</v>
      </c>
      <c r="I55">
        <f>injury_attenuated!I64</f>
        <v>0.91317073170731722</v>
      </c>
      <c r="J55">
        <f>injury_attenuated!J64</f>
        <v>0.81414634146341469</v>
      </c>
      <c r="K55">
        <f t="shared" si="20"/>
        <v>2.1175609756097566</v>
      </c>
      <c r="L55">
        <f t="shared" si="21"/>
        <v>1.2839024390243905</v>
      </c>
      <c r="M55">
        <f t="shared" si="22"/>
        <v>2.679024390243903</v>
      </c>
      <c r="N55">
        <f t="shared" si="23"/>
        <v>2.0980487804878054</v>
      </c>
      <c r="O55">
        <f t="shared" si="24"/>
        <v>1.9163414634146345</v>
      </c>
      <c r="P55" s="1" t="str">
        <f>VLOOKUP($A55, 'auction in'!$A$2:$C$218, 3, FALSE)</f>
        <v>koe</v>
      </c>
      <c r="Q55" s="3">
        <f>VLOOKUP($A55, 'auction in'!$A$2:$B$218, 2, FALSE)</f>
        <v>1</v>
      </c>
      <c r="R55" t="str">
        <f>trueraw!C63</f>
        <v xml:space="preserve"> PF, SF</v>
      </c>
      <c r="S55" t="str">
        <f>trueraw!D63</f>
        <v>POR</v>
      </c>
      <c r="T55">
        <f>trueraw!E63</f>
        <v>76</v>
      </c>
      <c r="U55">
        <f>trueraw!F63</f>
        <v>32</v>
      </c>
      <c r="V55">
        <v>1</v>
      </c>
      <c r="W55">
        <f t="shared" si="37"/>
        <v>0</v>
      </c>
      <c r="X55">
        <f t="shared" si="37"/>
        <v>0</v>
      </c>
      <c r="Y55">
        <f t="shared" si="37"/>
        <v>1</v>
      </c>
      <c r="Z55">
        <f t="shared" si="37"/>
        <v>0</v>
      </c>
      <c r="AA55">
        <f t="shared" si="37"/>
        <v>0</v>
      </c>
      <c r="AB55">
        <f t="shared" si="37"/>
        <v>0</v>
      </c>
      <c r="AC55">
        <f t="shared" si="37"/>
        <v>0</v>
      </c>
      <c r="AD55">
        <f t="shared" si="37"/>
        <v>0</v>
      </c>
      <c r="AE55">
        <f t="shared" si="37"/>
        <v>0</v>
      </c>
      <c r="AF55">
        <f t="shared" si="37"/>
        <v>0</v>
      </c>
      <c r="AG55">
        <f t="shared" si="37"/>
        <v>0</v>
      </c>
      <c r="AH55">
        <f t="shared" si="36"/>
        <v>0</v>
      </c>
      <c r="AI55">
        <f t="shared" si="36"/>
        <v>0</v>
      </c>
      <c r="AT55">
        <f t="shared" si="25"/>
        <v>0</v>
      </c>
      <c r="AU55">
        <f t="shared" si="26"/>
        <v>0</v>
      </c>
      <c r="AV55">
        <f t="shared" si="27"/>
        <v>2.0980487804878054</v>
      </c>
      <c r="AW55">
        <f t="shared" si="28"/>
        <v>0</v>
      </c>
      <c r="AX55">
        <f t="shared" si="29"/>
        <v>0</v>
      </c>
      <c r="AY55">
        <f t="shared" si="30"/>
        <v>0</v>
      </c>
      <c r="AZ55">
        <f t="shared" si="31"/>
        <v>0</v>
      </c>
      <c r="BA55">
        <f t="shared" si="32"/>
        <v>0</v>
      </c>
      <c r="BB55">
        <f t="shared" si="33"/>
        <v>0</v>
      </c>
      <c r="BC55">
        <f t="shared" si="34"/>
        <v>0</v>
      </c>
      <c r="BD55">
        <f t="shared" si="35"/>
        <v>0</v>
      </c>
    </row>
    <row r="56" spans="1:56" x14ac:dyDescent="0.3">
      <c r="A56" t="str">
        <f>injury_attenuated!A60</f>
        <v>Jonas Valanciunas</v>
      </c>
      <c r="B56">
        <f>injury_attenuated!B60</f>
        <v>2.2262195121951218</v>
      </c>
      <c r="C56">
        <f>injury_attenuated!C60</f>
        <v>-5.4878048780487805E-2</v>
      </c>
      <c r="D56">
        <f>injury_attenuated!D60</f>
        <v>-1.4114634146341465</v>
      </c>
      <c r="E56">
        <f>injury_attenuated!E60</f>
        <v>0.10524390243902443</v>
      </c>
      <c r="F56">
        <f>injury_attenuated!F60</f>
        <v>2.075609756097561</v>
      </c>
      <c r="G56">
        <f>injury_attenuated!G60</f>
        <v>-0.53414634146341466</v>
      </c>
      <c r="H56">
        <f>injury_attenuated!H60</f>
        <v>-1.0769512195121951</v>
      </c>
      <c r="I56">
        <f>injury_attenuated!I60</f>
        <v>0.68451219512195127</v>
      </c>
      <c r="J56">
        <f>injury_attenuated!J60</f>
        <v>3.0000000000000013E-2</v>
      </c>
      <c r="K56">
        <f t="shared" si="20"/>
        <v>2.0990243902439021</v>
      </c>
      <c r="L56">
        <f t="shared" si="21"/>
        <v>2.0141463414634142</v>
      </c>
      <c r="M56">
        <f t="shared" si="22"/>
        <v>2.5782926829268291</v>
      </c>
      <c r="N56">
        <f t="shared" si="23"/>
        <v>2.044146341463414</v>
      </c>
      <c r="O56">
        <f t="shared" si="24"/>
        <v>0.58878048780487791</v>
      </c>
      <c r="P56" s="1" t="str">
        <f>VLOOKUP($A56, 'auction in'!$A$2:$C$218, 3, FALSE)</f>
        <v>ul</v>
      </c>
      <c r="Q56" s="3">
        <f>VLOOKUP($A56, 'auction in'!$A$2:$B$218, 2, FALSE)</f>
        <v>18.235532912495568</v>
      </c>
      <c r="R56" t="str">
        <f>trueraw!C59</f>
        <v xml:space="preserve"> C</v>
      </c>
      <c r="S56" t="str">
        <f>trueraw!D59</f>
        <v>NOP</v>
      </c>
      <c r="T56">
        <f>trueraw!E59</f>
        <v>73</v>
      </c>
      <c r="U56">
        <f>trueraw!F59</f>
        <v>29.4</v>
      </c>
      <c r="V56">
        <v>1</v>
      </c>
      <c r="W56">
        <f t="shared" si="37"/>
        <v>0</v>
      </c>
      <c r="X56">
        <f t="shared" si="37"/>
        <v>0</v>
      </c>
      <c r="Y56">
        <f t="shared" si="37"/>
        <v>0</v>
      </c>
      <c r="Z56">
        <f t="shared" si="37"/>
        <v>0</v>
      </c>
      <c r="AA56">
        <f t="shared" si="37"/>
        <v>0</v>
      </c>
      <c r="AB56">
        <f t="shared" si="37"/>
        <v>1</v>
      </c>
      <c r="AC56">
        <f t="shared" si="37"/>
        <v>0</v>
      </c>
      <c r="AD56">
        <f t="shared" si="37"/>
        <v>0</v>
      </c>
      <c r="AE56">
        <f t="shared" si="37"/>
        <v>0</v>
      </c>
      <c r="AF56">
        <f t="shared" si="37"/>
        <v>0</v>
      </c>
      <c r="AG56">
        <f t="shared" si="37"/>
        <v>0</v>
      </c>
      <c r="AH56">
        <f t="shared" si="36"/>
        <v>0</v>
      </c>
      <c r="AI56">
        <f t="shared" si="36"/>
        <v>0</v>
      </c>
      <c r="AT56">
        <f t="shared" si="25"/>
        <v>0</v>
      </c>
      <c r="AU56">
        <f t="shared" si="26"/>
        <v>0</v>
      </c>
      <c r="AV56">
        <f t="shared" si="27"/>
        <v>0</v>
      </c>
      <c r="AW56">
        <f t="shared" si="28"/>
        <v>0</v>
      </c>
      <c r="AX56">
        <f t="shared" si="29"/>
        <v>0</v>
      </c>
      <c r="AY56">
        <f t="shared" si="30"/>
        <v>2.044146341463414</v>
      </c>
      <c r="AZ56">
        <f t="shared" si="31"/>
        <v>0</v>
      </c>
      <c r="BA56">
        <f t="shared" si="32"/>
        <v>0</v>
      </c>
      <c r="BB56">
        <f t="shared" si="33"/>
        <v>0</v>
      </c>
      <c r="BC56">
        <f t="shared" si="34"/>
        <v>0</v>
      </c>
      <c r="BD56">
        <f t="shared" si="35"/>
        <v>0</v>
      </c>
    </row>
    <row r="57" spans="1:56" x14ac:dyDescent="0.3">
      <c r="A57" t="str">
        <f>injury_attenuated!A63</f>
        <v>Isaiah Stewart</v>
      </c>
      <c r="B57">
        <f>injury_attenuated!B63</f>
        <v>1.3427642276422764</v>
      </c>
      <c r="C57">
        <f>injury_attenuated!C63</f>
        <v>-0.37613821138211384</v>
      </c>
      <c r="D57">
        <f>injury_attenuated!D63</f>
        <v>-1.3080487804878052</v>
      </c>
      <c r="E57">
        <f>injury_attenuated!E63</f>
        <v>-0.42077235772357729</v>
      </c>
      <c r="F57">
        <f>injury_attenuated!F63</f>
        <v>1.5113821138211383</v>
      </c>
      <c r="G57">
        <f>injury_attenuated!G63</f>
        <v>-0.79650406504065052</v>
      </c>
      <c r="H57">
        <f>injury_attenuated!H63</f>
        <v>-0.21146341463414636</v>
      </c>
      <c r="I57">
        <f>injury_attenuated!I63</f>
        <v>2.0428048780487806</v>
      </c>
      <c r="J57">
        <f>injury_attenuated!J63</f>
        <v>0.25276422764227646</v>
      </c>
      <c r="K57">
        <f t="shared" si="20"/>
        <v>2.4129268292682924</v>
      </c>
      <c r="L57">
        <f t="shared" si="21"/>
        <v>1.7840243902439021</v>
      </c>
      <c r="M57">
        <f t="shared" si="22"/>
        <v>2.833292682926829</v>
      </c>
      <c r="N57">
        <f t="shared" si="23"/>
        <v>2.0367886178861787</v>
      </c>
      <c r="O57">
        <f t="shared" si="24"/>
        <v>0.34400406504065006</v>
      </c>
      <c r="P57" s="1" t="str">
        <f>VLOOKUP($A57, 'auction in'!$A$2:$C$218, 3, FALSE)</f>
        <v>koe</v>
      </c>
      <c r="Q57" s="3">
        <f>VLOOKUP($A57, 'auction in'!$A$2:$B$218, 2, FALSE)</f>
        <v>4</v>
      </c>
      <c r="R57" t="str">
        <f>trueraw!C62</f>
        <v xml:space="preserve"> C, PF</v>
      </c>
      <c r="S57" t="str">
        <f>trueraw!D62</f>
        <v>DET</v>
      </c>
      <c r="T57">
        <f>trueraw!E62</f>
        <v>75</v>
      </c>
      <c r="U57">
        <f>trueraw!F62</f>
        <v>30.1</v>
      </c>
      <c r="V57">
        <v>1</v>
      </c>
      <c r="W57">
        <f t="shared" si="37"/>
        <v>0</v>
      </c>
      <c r="X57">
        <f t="shared" si="37"/>
        <v>0</v>
      </c>
      <c r="Y57">
        <f t="shared" si="37"/>
        <v>1</v>
      </c>
      <c r="Z57">
        <f t="shared" si="37"/>
        <v>0</v>
      </c>
      <c r="AA57">
        <f t="shared" si="37"/>
        <v>0</v>
      </c>
      <c r="AB57">
        <f t="shared" si="37"/>
        <v>0</v>
      </c>
      <c r="AC57">
        <f t="shared" si="37"/>
        <v>0</v>
      </c>
      <c r="AD57">
        <f t="shared" si="37"/>
        <v>0</v>
      </c>
      <c r="AE57">
        <f t="shared" si="37"/>
        <v>0</v>
      </c>
      <c r="AF57">
        <f t="shared" si="37"/>
        <v>0</v>
      </c>
      <c r="AG57">
        <f t="shared" si="37"/>
        <v>0</v>
      </c>
      <c r="AH57">
        <f t="shared" si="36"/>
        <v>0</v>
      </c>
      <c r="AI57">
        <f t="shared" si="36"/>
        <v>0</v>
      </c>
      <c r="AT57">
        <f t="shared" si="25"/>
        <v>0</v>
      </c>
      <c r="AU57">
        <f t="shared" si="26"/>
        <v>0</v>
      </c>
      <c r="AV57">
        <f t="shared" si="27"/>
        <v>2.0367886178861787</v>
      </c>
      <c r="AW57">
        <f t="shared" si="28"/>
        <v>0</v>
      </c>
      <c r="AX57">
        <f t="shared" si="29"/>
        <v>0</v>
      </c>
      <c r="AY57">
        <f t="shared" si="30"/>
        <v>0</v>
      </c>
      <c r="AZ57">
        <f t="shared" si="31"/>
        <v>0</v>
      </c>
      <c r="BA57">
        <f t="shared" si="32"/>
        <v>0</v>
      </c>
      <c r="BB57">
        <f t="shared" si="33"/>
        <v>0</v>
      </c>
      <c r="BC57">
        <f t="shared" si="34"/>
        <v>0</v>
      </c>
      <c r="BD57">
        <f t="shared" si="35"/>
        <v>0</v>
      </c>
    </row>
    <row r="58" spans="1:56" x14ac:dyDescent="0.3">
      <c r="A58" t="str">
        <f>injury_attenuated!A56</f>
        <v>Lonzo Ball</v>
      </c>
      <c r="B58">
        <f>injury_attenuated!B56</f>
        <v>-0.92634146341463419</v>
      </c>
      <c r="C58">
        <f>injury_attenuated!C56</f>
        <v>-2.7560975609756094E-2</v>
      </c>
      <c r="D58">
        <f>injury_attenuated!D56</f>
        <v>1.0992682926829269</v>
      </c>
      <c r="E58">
        <f>injury_attenuated!E56</f>
        <v>-7.5609756097560488E-3</v>
      </c>
      <c r="F58">
        <f>injury_attenuated!F56</f>
        <v>-0.19999999999999996</v>
      </c>
      <c r="G58">
        <f>injury_attenuated!G56</f>
        <v>1.3258536585365854</v>
      </c>
      <c r="H58">
        <f>injury_attenuated!H56</f>
        <v>1.2653658536585366</v>
      </c>
      <c r="I58">
        <f>injury_attenuated!I56</f>
        <v>3.365853658536587E-2</v>
      </c>
      <c r="J58">
        <f>injury_attenuated!J56</f>
        <v>-0.59439024390243911</v>
      </c>
      <c r="K58">
        <f t="shared" si="20"/>
        <v>1.995853658536586</v>
      </c>
      <c r="L58">
        <f t="shared" si="21"/>
        <v>2.5626829268292686</v>
      </c>
      <c r="M58">
        <f t="shared" si="22"/>
        <v>0.64243902439024403</v>
      </c>
      <c r="N58">
        <f t="shared" si="23"/>
        <v>1.9682926829268295</v>
      </c>
      <c r="O58">
        <f t="shared" si="24"/>
        <v>2.4146341463414629</v>
      </c>
      <c r="P58" s="1" t="str">
        <f>VLOOKUP($A58, 'auction in'!$A$2:$C$218, 3, FALSE)</f>
        <v>bude</v>
      </c>
      <c r="Q58" s="3">
        <f>VLOOKUP($A58, 'auction in'!$A$2:$B$218, 2, FALSE)</f>
        <v>16</v>
      </c>
      <c r="R58" t="str">
        <f>trueraw!C55</f>
        <v xml:space="preserve"> PG</v>
      </c>
      <c r="S58" t="str">
        <f>trueraw!D55</f>
        <v>CHI</v>
      </c>
      <c r="T58">
        <f>trueraw!E55</f>
        <v>70</v>
      </c>
      <c r="U58">
        <f>trueraw!F55</f>
        <v>33.1</v>
      </c>
      <c r="V58">
        <v>1</v>
      </c>
      <c r="W58">
        <f t="shared" si="37"/>
        <v>0</v>
      </c>
      <c r="X58">
        <f t="shared" si="37"/>
        <v>0</v>
      </c>
      <c r="Y58">
        <f t="shared" si="37"/>
        <v>0</v>
      </c>
      <c r="Z58">
        <f t="shared" si="37"/>
        <v>0</v>
      </c>
      <c r="AA58">
        <f t="shared" si="37"/>
        <v>0</v>
      </c>
      <c r="AB58">
        <f t="shared" si="37"/>
        <v>0</v>
      </c>
      <c r="AC58">
        <f t="shared" si="37"/>
        <v>0</v>
      </c>
      <c r="AD58">
        <f t="shared" si="37"/>
        <v>0</v>
      </c>
      <c r="AE58">
        <f t="shared" si="37"/>
        <v>0</v>
      </c>
      <c r="AF58">
        <f t="shared" si="37"/>
        <v>1</v>
      </c>
      <c r="AG58">
        <f t="shared" si="37"/>
        <v>0</v>
      </c>
      <c r="AH58">
        <f t="shared" si="36"/>
        <v>0</v>
      </c>
      <c r="AI58">
        <f t="shared" si="36"/>
        <v>0</v>
      </c>
      <c r="AT58">
        <f t="shared" si="25"/>
        <v>0</v>
      </c>
      <c r="AU58">
        <f t="shared" si="26"/>
        <v>0</v>
      </c>
      <c r="AV58">
        <f t="shared" si="27"/>
        <v>0</v>
      </c>
      <c r="AW58">
        <f t="shared" si="28"/>
        <v>0</v>
      </c>
      <c r="AX58">
        <f t="shared" si="29"/>
        <v>0</v>
      </c>
      <c r="AY58">
        <f t="shared" si="30"/>
        <v>0</v>
      </c>
      <c r="AZ58">
        <f t="shared" si="31"/>
        <v>0</v>
      </c>
      <c r="BA58">
        <f t="shared" si="32"/>
        <v>0</v>
      </c>
      <c r="BB58">
        <f t="shared" si="33"/>
        <v>0</v>
      </c>
      <c r="BC58">
        <f t="shared" si="34"/>
        <v>1.9682926829268295</v>
      </c>
      <c r="BD58">
        <f t="shared" si="35"/>
        <v>0</v>
      </c>
    </row>
    <row r="59" spans="1:56" x14ac:dyDescent="0.3">
      <c r="A59" t="str">
        <f>injury_attenuated!A52</f>
        <v>Gordon Hayward</v>
      </c>
      <c r="B59">
        <f>injury_attenuated!B52</f>
        <v>0.28016260162601625</v>
      </c>
      <c r="C59">
        <f>injury_attenuated!C52</f>
        <v>1.1504065040650406</v>
      </c>
      <c r="D59">
        <f>injury_attenuated!D52</f>
        <v>-1.073170731707318E-2</v>
      </c>
      <c r="E59">
        <f>injury_attenuated!E52</f>
        <v>0.54991869918699177</v>
      </c>
      <c r="F59">
        <f>injury_attenuated!F52</f>
        <v>4.0325203252032538E-2</v>
      </c>
      <c r="G59">
        <f>injury_attenuated!G52</f>
        <v>0.3977235772357724</v>
      </c>
      <c r="H59">
        <f>injury_attenuated!H52</f>
        <v>0.41999999999999993</v>
      </c>
      <c r="I59">
        <f>injury_attenuated!I52</f>
        <v>-0.61268292682926817</v>
      </c>
      <c r="J59">
        <f>injury_attenuated!J52</f>
        <v>-0.30130081300813005</v>
      </c>
      <c r="K59">
        <f t="shared" si="20"/>
        <v>0.76341463414634136</v>
      </c>
      <c r="L59">
        <f t="shared" si="21"/>
        <v>2.2151219512195128</v>
      </c>
      <c r="M59">
        <f t="shared" si="22"/>
        <v>1.51609756097561</v>
      </c>
      <c r="N59">
        <f t="shared" si="23"/>
        <v>1.9138211382113828</v>
      </c>
      <c r="O59">
        <f t="shared" si="24"/>
        <v>2.0800813008130081</v>
      </c>
      <c r="P59" s="1" t="str">
        <f>VLOOKUP($A59, 'auction in'!$A$2:$C$218, 3, FALSE)</f>
        <v>ul</v>
      </c>
      <c r="Q59" s="3">
        <f>VLOOKUP($A59, 'auction in'!$A$2:$B$218, 2, FALSE)</f>
        <v>1</v>
      </c>
      <c r="R59" t="str">
        <f>trueraw!C51</f>
        <v xml:space="preserve"> SF</v>
      </c>
      <c r="S59" t="str">
        <f>trueraw!D51</f>
        <v>CHA</v>
      </c>
      <c r="T59">
        <f>trueraw!E51</f>
        <v>68</v>
      </c>
      <c r="U59">
        <f>trueraw!F51</f>
        <v>33.1</v>
      </c>
      <c r="V59">
        <v>1</v>
      </c>
      <c r="W59">
        <f t="shared" si="37"/>
        <v>0</v>
      </c>
      <c r="X59">
        <f t="shared" si="37"/>
        <v>0</v>
      </c>
      <c r="Y59">
        <f t="shared" si="37"/>
        <v>0</v>
      </c>
      <c r="Z59">
        <f t="shared" si="37"/>
        <v>0</v>
      </c>
      <c r="AA59">
        <f t="shared" si="37"/>
        <v>0</v>
      </c>
      <c r="AB59">
        <f t="shared" si="37"/>
        <v>1</v>
      </c>
      <c r="AC59">
        <f t="shared" si="37"/>
        <v>0</v>
      </c>
      <c r="AD59">
        <f t="shared" si="37"/>
        <v>0</v>
      </c>
      <c r="AE59">
        <f t="shared" si="37"/>
        <v>0</v>
      </c>
      <c r="AF59">
        <f t="shared" si="37"/>
        <v>0</v>
      </c>
      <c r="AG59">
        <f t="shared" si="37"/>
        <v>0</v>
      </c>
      <c r="AH59">
        <f t="shared" si="37"/>
        <v>0</v>
      </c>
      <c r="AI59">
        <f t="shared" si="37"/>
        <v>0</v>
      </c>
      <c r="AT59">
        <f t="shared" si="25"/>
        <v>0</v>
      </c>
      <c r="AU59">
        <f t="shared" si="26"/>
        <v>0</v>
      </c>
      <c r="AV59">
        <f t="shared" si="27"/>
        <v>0</v>
      </c>
      <c r="AW59">
        <f t="shared" si="28"/>
        <v>0</v>
      </c>
      <c r="AX59">
        <f t="shared" si="29"/>
        <v>0</v>
      </c>
      <c r="AY59">
        <f t="shared" si="30"/>
        <v>1.9138211382113828</v>
      </c>
      <c r="AZ59">
        <f t="shared" si="31"/>
        <v>0</v>
      </c>
      <c r="BA59">
        <f t="shared" si="32"/>
        <v>0</v>
      </c>
      <c r="BB59">
        <f t="shared" si="33"/>
        <v>0</v>
      </c>
      <c r="BC59">
        <f t="shared" si="34"/>
        <v>0</v>
      </c>
      <c r="BD59">
        <f t="shared" si="35"/>
        <v>0</v>
      </c>
    </row>
    <row r="60" spans="1:56" x14ac:dyDescent="0.3">
      <c r="A60" t="str">
        <f>injury_attenuated!A54</f>
        <v>Bogdan Bogdanovic</v>
      </c>
      <c r="B60">
        <f>injury_attenuated!B54</f>
        <v>0.32991869918699185</v>
      </c>
      <c r="C60">
        <f>injury_attenuated!C54</f>
        <v>0.42065040650406504</v>
      </c>
      <c r="D60">
        <f>injury_attenuated!D54</f>
        <v>1.2746341463414634</v>
      </c>
      <c r="E60">
        <f>injury_attenuated!E54</f>
        <v>0.17674796747967478</v>
      </c>
      <c r="F60">
        <f>injury_attenuated!F54</f>
        <v>-0.68113821138211383</v>
      </c>
      <c r="G60">
        <f>injury_attenuated!G54</f>
        <v>9.0894308943089419E-2</v>
      </c>
      <c r="H60">
        <f>injury_attenuated!H54</f>
        <v>0.25414634146341464</v>
      </c>
      <c r="I60">
        <f>injury_attenuated!I54</f>
        <v>-0.59609756097560984</v>
      </c>
      <c r="J60">
        <f>injury_attenuated!J54</f>
        <v>0.55284552845528456</v>
      </c>
      <c r="K60">
        <f t="shared" si="20"/>
        <v>1.4019512195121948</v>
      </c>
      <c r="L60">
        <f t="shared" si="21"/>
        <v>1.2697560975609756</v>
      </c>
      <c r="M60">
        <f t="shared" si="22"/>
        <v>1.7317073170731709</v>
      </c>
      <c r="N60">
        <f t="shared" si="23"/>
        <v>1.8226016260162603</v>
      </c>
      <c r="O60">
        <f t="shared" si="24"/>
        <v>1.955691056910569</v>
      </c>
      <c r="P60" s="1" t="str">
        <f>VLOOKUP($A60, 'auction in'!$A$2:$C$218, 3, FALSE)</f>
        <v>me</v>
      </c>
      <c r="Q60" s="3">
        <f>VLOOKUP($A60, 'auction in'!$A$2:$B$218, 2, FALSE)</f>
        <v>1</v>
      </c>
      <c r="R60" t="str">
        <f>trueraw!C53</f>
        <v xml:space="preserve"> SG, SF</v>
      </c>
      <c r="S60" t="str">
        <f>trueraw!D53</f>
        <v>ATL</v>
      </c>
      <c r="T60">
        <f>trueraw!E53</f>
        <v>68</v>
      </c>
      <c r="U60">
        <f>trueraw!F53</f>
        <v>29.6</v>
      </c>
      <c r="V60">
        <v>1</v>
      </c>
      <c r="W60">
        <f t="shared" si="37"/>
        <v>0</v>
      </c>
      <c r="X60">
        <f t="shared" si="37"/>
        <v>0</v>
      </c>
      <c r="Y60">
        <f t="shared" si="37"/>
        <v>0</v>
      </c>
      <c r="Z60">
        <f t="shared" si="37"/>
        <v>0</v>
      </c>
      <c r="AA60">
        <f t="shared" si="37"/>
        <v>0</v>
      </c>
      <c r="AB60">
        <f t="shared" si="37"/>
        <v>0</v>
      </c>
      <c r="AC60">
        <f t="shared" si="37"/>
        <v>0</v>
      </c>
      <c r="AD60">
        <f t="shared" si="37"/>
        <v>0</v>
      </c>
      <c r="AE60">
        <f t="shared" si="37"/>
        <v>1</v>
      </c>
      <c r="AF60">
        <f t="shared" si="37"/>
        <v>0</v>
      </c>
      <c r="AG60">
        <f t="shared" si="37"/>
        <v>0</v>
      </c>
      <c r="AH60">
        <f t="shared" si="37"/>
        <v>0</v>
      </c>
      <c r="AI60">
        <f t="shared" si="37"/>
        <v>0</v>
      </c>
      <c r="AT60">
        <f t="shared" si="25"/>
        <v>0</v>
      </c>
      <c r="AU60">
        <f t="shared" si="26"/>
        <v>0</v>
      </c>
      <c r="AV60">
        <f t="shared" si="27"/>
        <v>0</v>
      </c>
      <c r="AW60">
        <f t="shared" si="28"/>
        <v>0</v>
      </c>
      <c r="AX60">
        <f t="shared" si="29"/>
        <v>0</v>
      </c>
      <c r="AY60">
        <f t="shared" si="30"/>
        <v>0</v>
      </c>
      <c r="AZ60">
        <f t="shared" si="31"/>
        <v>0</v>
      </c>
      <c r="BA60">
        <f t="shared" si="32"/>
        <v>0</v>
      </c>
      <c r="BB60">
        <f t="shared" si="33"/>
        <v>1.8226016260162603</v>
      </c>
      <c r="BC60">
        <f t="shared" si="34"/>
        <v>0</v>
      </c>
      <c r="BD60">
        <f t="shared" si="35"/>
        <v>0</v>
      </c>
    </row>
    <row r="61" spans="1:56" x14ac:dyDescent="0.3">
      <c r="A61" t="str">
        <f>injury_attenuated!A59</f>
        <v>Jusuf Nurkic</v>
      </c>
      <c r="B61">
        <f>injury_attenuated!B59</f>
        <v>1.0370731707317074</v>
      </c>
      <c r="C61">
        <f>injury_attenuated!C59</f>
        <v>-0.84707317073170729</v>
      </c>
      <c r="D61">
        <f>injury_attenuated!D59</f>
        <v>-1.3251219512195123</v>
      </c>
      <c r="E61">
        <f>injury_attenuated!E59</f>
        <v>1.8048780487804922E-2</v>
      </c>
      <c r="F61">
        <f>injury_attenuated!F59</f>
        <v>1.678048780487805</v>
      </c>
      <c r="G61">
        <f>injury_attenuated!G59</f>
        <v>-1.4390243902439009E-2</v>
      </c>
      <c r="H61">
        <f>injury_attenuated!H59</f>
        <v>0.33487804878048788</v>
      </c>
      <c r="I61">
        <f>injury_attenuated!I59</f>
        <v>1.826341463414634</v>
      </c>
      <c r="J61">
        <f>injury_attenuated!J59</f>
        <v>-0.9187804878048782</v>
      </c>
      <c r="K61">
        <f t="shared" si="20"/>
        <v>2.6360975609756094</v>
      </c>
      <c r="L61">
        <f t="shared" si="21"/>
        <v>2.7078048780487807</v>
      </c>
      <c r="M61">
        <f t="shared" si="22"/>
        <v>1.8034146341463413</v>
      </c>
      <c r="N61">
        <f t="shared" si="23"/>
        <v>1.7890243902439025</v>
      </c>
      <c r="O61">
        <f t="shared" si="24"/>
        <v>0.35731707317073158</v>
      </c>
      <c r="P61" s="1" t="str">
        <f>VLOOKUP($A61, 'auction in'!$A$2:$C$218, 3, FALSE)</f>
        <v>rob</v>
      </c>
      <c r="Q61" s="3">
        <f>VLOOKUP($A61, 'auction in'!$A$2:$B$218, 2, FALSE)</f>
        <v>13</v>
      </c>
      <c r="R61" t="str">
        <f>trueraw!C58</f>
        <v xml:space="preserve"> C</v>
      </c>
      <c r="S61" t="str">
        <f>trueraw!D58</f>
        <v>POR</v>
      </c>
      <c r="T61">
        <f>trueraw!E58</f>
        <v>70</v>
      </c>
      <c r="U61">
        <f>trueraw!F58</f>
        <v>31.1</v>
      </c>
      <c r="V61">
        <v>1</v>
      </c>
      <c r="W61">
        <f t="shared" si="37"/>
        <v>0</v>
      </c>
      <c r="X61">
        <f t="shared" si="37"/>
        <v>1</v>
      </c>
      <c r="Y61">
        <f t="shared" si="37"/>
        <v>0</v>
      </c>
      <c r="Z61">
        <f t="shared" si="37"/>
        <v>0</v>
      </c>
      <c r="AA61">
        <f t="shared" si="37"/>
        <v>0</v>
      </c>
      <c r="AB61">
        <f t="shared" si="37"/>
        <v>0</v>
      </c>
      <c r="AC61">
        <f t="shared" si="37"/>
        <v>0</v>
      </c>
      <c r="AD61">
        <f t="shared" si="37"/>
        <v>0</v>
      </c>
      <c r="AE61">
        <f t="shared" si="37"/>
        <v>0</v>
      </c>
      <c r="AF61">
        <f t="shared" si="37"/>
        <v>0</v>
      </c>
      <c r="AG61">
        <f t="shared" si="37"/>
        <v>0</v>
      </c>
      <c r="AH61">
        <f t="shared" si="37"/>
        <v>0</v>
      </c>
      <c r="AI61">
        <f t="shared" si="37"/>
        <v>0</v>
      </c>
      <c r="AT61">
        <f t="shared" si="25"/>
        <v>0</v>
      </c>
      <c r="AU61">
        <f t="shared" si="26"/>
        <v>1.7890243902439025</v>
      </c>
      <c r="AV61">
        <f t="shared" si="27"/>
        <v>0</v>
      </c>
      <c r="AW61">
        <f t="shared" si="28"/>
        <v>0</v>
      </c>
      <c r="AX61">
        <f t="shared" si="29"/>
        <v>0</v>
      </c>
      <c r="AY61">
        <f t="shared" si="30"/>
        <v>0</v>
      </c>
      <c r="AZ61">
        <f t="shared" si="31"/>
        <v>0</v>
      </c>
      <c r="BA61">
        <f t="shared" si="32"/>
        <v>0</v>
      </c>
      <c r="BB61">
        <f t="shared" si="33"/>
        <v>0</v>
      </c>
      <c r="BC61">
        <f t="shared" si="34"/>
        <v>0</v>
      </c>
      <c r="BD61">
        <f t="shared" si="35"/>
        <v>0</v>
      </c>
    </row>
    <row r="62" spans="1:56" x14ac:dyDescent="0.3">
      <c r="A62" t="str">
        <f>injury_attenuated!A62</f>
        <v>Malcolm Brogdon</v>
      </c>
      <c r="B62">
        <f>injury_attenuated!B62</f>
        <v>-0.51654471544715452</v>
      </c>
      <c r="C62">
        <f>injury_attenuated!C62</f>
        <v>0.76882113821138209</v>
      </c>
      <c r="D62">
        <f>injury_attenuated!D62</f>
        <v>0.65560975609756089</v>
      </c>
      <c r="E62">
        <f>injury_attenuated!E62</f>
        <v>0.76552845528455293</v>
      </c>
      <c r="F62">
        <f>injury_attenuated!F62</f>
        <v>-7.9430894308943081E-2</v>
      </c>
      <c r="G62">
        <f>injury_attenuated!G62</f>
        <v>1.3154065040650404</v>
      </c>
      <c r="H62">
        <f>injury_attenuated!H62</f>
        <v>-0.16536585365853662</v>
      </c>
      <c r="I62">
        <f>injury_attenuated!I62</f>
        <v>-0.58621951219512203</v>
      </c>
      <c r="J62">
        <f>injury_attenuated!J62</f>
        <v>-0.40422764227642283</v>
      </c>
      <c r="K62">
        <f t="shared" si="20"/>
        <v>0.98475609756097526</v>
      </c>
      <c r="L62">
        <f t="shared" si="21"/>
        <v>2.15780487804878</v>
      </c>
      <c r="M62">
        <f t="shared" si="22"/>
        <v>0.43817073170731691</v>
      </c>
      <c r="N62">
        <f t="shared" si="23"/>
        <v>1.7535772357723571</v>
      </c>
      <c r="O62">
        <f t="shared" si="24"/>
        <v>2.3049593495934957</v>
      </c>
      <c r="P62" s="1" t="str">
        <f>VLOOKUP($A62, 'auction in'!$A$2:$C$218, 3, FALSE)</f>
        <v>peon</v>
      </c>
      <c r="Q62" s="3">
        <f>VLOOKUP($A62, 'auction in'!$A$2:$B$218, 2, FALSE)</f>
        <v>6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7"/>
        <v>0</v>
      </c>
      <c r="X62">
        <f t="shared" si="37"/>
        <v>0</v>
      </c>
      <c r="Y62">
        <f t="shared" si="37"/>
        <v>0</v>
      </c>
      <c r="Z62">
        <f t="shared" si="37"/>
        <v>0</v>
      </c>
      <c r="AA62">
        <f t="shared" si="37"/>
        <v>0</v>
      </c>
      <c r="AB62">
        <f t="shared" si="37"/>
        <v>0</v>
      </c>
      <c r="AC62">
        <f t="shared" si="37"/>
        <v>0</v>
      </c>
      <c r="AD62">
        <f t="shared" si="37"/>
        <v>0</v>
      </c>
      <c r="AE62">
        <f t="shared" si="37"/>
        <v>0</v>
      </c>
      <c r="AF62">
        <f t="shared" si="37"/>
        <v>0</v>
      </c>
      <c r="AG62">
        <f t="shared" si="37"/>
        <v>0</v>
      </c>
      <c r="AH62">
        <f t="shared" si="37"/>
        <v>0</v>
      </c>
      <c r="AI62">
        <f t="shared" si="37"/>
        <v>1</v>
      </c>
      <c r="AT62">
        <f t="shared" si="25"/>
        <v>0</v>
      </c>
      <c r="AU62">
        <f t="shared" si="26"/>
        <v>0</v>
      </c>
      <c r="AV62">
        <f t="shared" si="27"/>
        <v>0</v>
      </c>
      <c r="AW62">
        <f t="shared" si="28"/>
        <v>0</v>
      </c>
      <c r="AX62">
        <f t="shared" si="29"/>
        <v>0</v>
      </c>
      <c r="AY62">
        <f t="shared" si="30"/>
        <v>0</v>
      </c>
      <c r="AZ62">
        <f t="shared" si="31"/>
        <v>0</v>
      </c>
      <c r="BA62">
        <f t="shared" si="32"/>
        <v>0</v>
      </c>
      <c r="BB62">
        <f t="shared" si="33"/>
        <v>0</v>
      </c>
      <c r="BC62">
        <f t="shared" si="34"/>
        <v>0</v>
      </c>
      <c r="BD62">
        <f t="shared" si="35"/>
        <v>0</v>
      </c>
    </row>
    <row r="63" spans="1:56" x14ac:dyDescent="0.3">
      <c r="A63" t="str">
        <f>injury_attenuated!A66</f>
        <v>Chris Boucher</v>
      </c>
      <c r="B63">
        <f>injury_attenuated!B66</f>
        <v>0.8183739837398375</v>
      </c>
      <c r="C63">
        <f>injury_attenuated!C66</f>
        <v>-1.6260162601626016E-3</v>
      </c>
      <c r="D63">
        <f>injury_attenuated!D66</f>
        <v>-0.40731707317073174</v>
      </c>
      <c r="E63">
        <f>injury_attenuated!E66</f>
        <v>-0.2840650406504065</v>
      </c>
      <c r="F63">
        <f>injury_attenuated!F66</f>
        <v>0.31626016260162604</v>
      </c>
      <c r="G63">
        <f>injury_attenuated!G66</f>
        <v>-0.93528455284552847</v>
      </c>
      <c r="H63">
        <f>injury_attenuated!H66</f>
        <v>-1.0317073170731708</v>
      </c>
      <c r="I63">
        <f>injury_attenuated!I66</f>
        <v>2.1653658536585367</v>
      </c>
      <c r="J63">
        <f>injury_attenuated!J66</f>
        <v>1.02130081300813</v>
      </c>
      <c r="K63">
        <f t="shared" si="20"/>
        <v>1.6629268292682928</v>
      </c>
      <c r="L63">
        <f t="shared" si="21"/>
        <v>0.64000000000000012</v>
      </c>
      <c r="M63">
        <f t="shared" si="22"/>
        <v>2.5965853658536591</v>
      </c>
      <c r="N63">
        <f t="shared" si="23"/>
        <v>1.6613008130081302</v>
      </c>
      <c r="O63">
        <f t="shared" si="24"/>
        <v>0.16943089430894309</v>
      </c>
      <c r="P63" s="1" t="str">
        <f>VLOOKUP($A63, 'auction in'!$A$2:$C$218, 3, FALSE)</f>
        <v>sch</v>
      </c>
      <c r="Q63" s="3">
        <f>VLOOKUP($A63, 'auction in'!$A$2:$B$218, 2, FALSE)</f>
        <v>5</v>
      </c>
      <c r="R63" t="str">
        <f>trueraw!C65</f>
        <v xml:space="preserve"> C, PF</v>
      </c>
      <c r="S63" t="str">
        <f>trueraw!D65</f>
        <v>TOR</v>
      </c>
      <c r="T63">
        <f>trueraw!E65</f>
        <v>72</v>
      </c>
      <c r="U63">
        <f>trueraw!F65</f>
        <v>26.1</v>
      </c>
      <c r="V63">
        <v>1</v>
      </c>
      <c r="W63">
        <f t="shared" ref="W63:AI78" si="38">IF(EXACT($P63, W$2), 1, 0)</f>
        <v>0</v>
      </c>
      <c r="X63">
        <f t="shared" si="38"/>
        <v>0</v>
      </c>
      <c r="Y63">
        <f t="shared" si="38"/>
        <v>0</v>
      </c>
      <c r="Z63">
        <f t="shared" si="38"/>
        <v>0</v>
      </c>
      <c r="AA63">
        <f t="shared" si="38"/>
        <v>0</v>
      </c>
      <c r="AB63">
        <f t="shared" si="38"/>
        <v>0</v>
      </c>
      <c r="AC63">
        <f t="shared" si="38"/>
        <v>0</v>
      </c>
      <c r="AD63">
        <f t="shared" si="38"/>
        <v>0</v>
      </c>
      <c r="AE63">
        <f t="shared" si="38"/>
        <v>0</v>
      </c>
      <c r="AF63">
        <f t="shared" si="38"/>
        <v>0</v>
      </c>
      <c r="AG63">
        <f t="shared" si="38"/>
        <v>0</v>
      </c>
      <c r="AH63">
        <f t="shared" si="37"/>
        <v>1</v>
      </c>
      <c r="AI63">
        <f t="shared" si="37"/>
        <v>0</v>
      </c>
      <c r="AT63">
        <f t="shared" si="25"/>
        <v>0</v>
      </c>
      <c r="AU63">
        <f t="shared" si="26"/>
        <v>0</v>
      </c>
      <c r="AV63">
        <f t="shared" si="27"/>
        <v>0</v>
      </c>
      <c r="AW63">
        <f t="shared" si="28"/>
        <v>0</v>
      </c>
      <c r="AX63">
        <f t="shared" si="29"/>
        <v>0</v>
      </c>
      <c r="AY63">
        <f t="shared" si="30"/>
        <v>0</v>
      </c>
      <c r="AZ63">
        <f t="shared" si="31"/>
        <v>0</v>
      </c>
      <c r="BA63">
        <f t="shared" si="32"/>
        <v>0</v>
      </c>
      <c r="BB63">
        <f t="shared" si="33"/>
        <v>0</v>
      </c>
      <c r="BC63">
        <f t="shared" si="34"/>
        <v>0</v>
      </c>
      <c r="BD63">
        <f t="shared" si="35"/>
        <v>0</v>
      </c>
    </row>
    <row r="64" spans="1:56" x14ac:dyDescent="0.3">
      <c r="A64" t="str">
        <f>injury_attenuated!A71</f>
        <v>Jerami Grant</v>
      </c>
      <c r="B64">
        <f>injury_attenuated!B71</f>
        <v>-0.31642276422764226</v>
      </c>
      <c r="C64">
        <f>injury_attenuated!C71</f>
        <v>1.5238211382113822</v>
      </c>
      <c r="D64">
        <f>injury_attenuated!D71</f>
        <v>0.24585365853658542</v>
      </c>
      <c r="E64">
        <f>injury_attenuated!E71</f>
        <v>0.81162601626016273</v>
      </c>
      <c r="F64">
        <f>injury_attenuated!F71</f>
        <v>-0.31382113821138213</v>
      </c>
      <c r="G64">
        <f>injury_attenuated!G71</f>
        <v>-0.1130081300813008</v>
      </c>
      <c r="H64">
        <f>injury_attenuated!H71</f>
        <v>-0.91609756097560979</v>
      </c>
      <c r="I64">
        <f>injury_attenuated!I71</f>
        <v>0.96682926829268301</v>
      </c>
      <c r="J64">
        <f>injury_attenuated!J71</f>
        <v>-0.28447154471544722</v>
      </c>
      <c r="K64">
        <f t="shared" si="20"/>
        <v>8.0487804878048852E-2</v>
      </c>
      <c r="L64">
        <f t="shared" si="21"/>
        <v>1.8887804878048782</v>
      </c>
      <c r="M64">
        <f t="shared" si="22"/>
        <v>1.7173170731707317</v>
      </c>
      <c r="N64">
        <f t="shared" si="23"/>
        <v>1.6043089430894311</v>
      </c>
      <c r="O64">
        <f t="shared" si="24"/>
        <v>1.2791056910569103</v>
      </c>
      <c r="P64" s="1" t="str">
        <f>VLOOKUP($A64, 'auction in'!$A$2:$C$218, 3, FALSE)</f>
        <v>diaz</v>
      </c>
      <c r="Q64" s="3">
        <f>VLOOKUP($A64, 'auction in'!$A$2:$B$218, 2, FALSE)</f>
        <v>3</v>
      </c>
      <c r="R64" t="str">
        <f>trueraw!C70</f>
        <v xml:space="preserve"> SF, PF</v>
      </c>
      <c r="S64" t="str">
        <f>trueraw!D70</f>
        <v>DET</v>
      </c>
      <c r="T64">
        <f>trueraw!E70</f>
        <v>74</v>
      </c>
      <c r="U64">
        <f>trueraw!F70</f>
        <v>32.4</v>
      </c>
      <c r="V64">
        <v>1</v>
      </c>
      <c r="W64">
        <f t="shared" si="38"/>
        <v>0</v>
      </c>
      <c r="X64">
        <f t="shared" si="38"/>
        <v>0</v>
      </c>
      <c r="Y64">
        <f t="shared" si="38"/>
        <v>0</v>
      </c>
      <c r="Z64">
        <f t="shared" si="38"/>
        <v>0</v>
      </c>
      <c r="AA64">
        <f t="shared" si="38"/>
        <v>1</v>
      </c>
      <c r="AB64">
        <f t="shared" si="38"/>
        <v>0</v>
      </c>
      <c r="AC64">
        <f t="shared" si="38"/>
        <v>0</v>
      </c>
      <c r="AD64">
        <f t="shared" si="38"/>
        <v>0</v>
      </c>
      <c r="AE64">
        <f t="shared" si="38"/>
        <v>0</v>
      </c>
      <c r="AF64">
        <f t="shared" si="38"/>
        <v>0</v>
      </c>
      <c r="AG64">
        <f t="shared" si="38"/>
        <v>0</v>
      </c>
      <c r="AH64">
        <f t="shared" si="37"/>
        <v>0</v>
      </c>
      <c r="AI64">
        <f t="shared" si="37"/>
        <v>0</v>
      </c>
      <c r="AT64">
        <f t="shared" si="25"/>
        <v>0</v>
      </c>
      <c r="AU64">
        <f t="shared" si="26"/>
        <v>0</v>
      </c>
      <c r="AV64">
        <f t="shared" si="27"/>
        <v>0</v>
      </c>
      <c r="AW64">
        <f t="shared" si="28"/>
        <v>0</v>
      </c>
      <c r="AX64">
        <f t="shared" si="29"/>
        <v>1.6043089430894311</v>
      </c>
      <c r="AY64">
        <f t="shared" si="30"/>
        <v>0</v>
      </c>
      <c r="AZ64">
        <f t="shared" si="31"/>
        <v>0</v>
      </c>
      <c r="BA64">
        <f t="shared" si="32"/>
        <v>0</v>
      </c>
      <c r="BB64">
        <f t="shared" si="33"/>
        <v>0</v>
      </c>
      <c r="BC64">
        <f t="shared" si="34"/>
        <v>0</v>
      </c>
      <c r="BD64">
        <f t="shared" si="35"/>
        <v>0</v>
      </c>
    </row>
    <row r="65" spans="1:56" x14ac:dyDescent="0.3">
      <c r="A65" t="str">
        <f>injury_attenuated!A57</f>
        <v>Mike Conley</v>
      </c>
      <c r="B65">
        <f>injury_attenuated!B57</f>
        <v>-0.34178861788617887</v>
      </c>
      <c r="C65">
        <f>injury_attenuated!C57</f>
        <v>0.76894308943089429</v>
      </c>
      <c r="D65">
        <f>injury_attenuated!D57</f>
        <v>0.70243902439024386</v>
      </c>
      <c r="E65">
        <f>injury_attenuated!E57</f>
        <v>0.13528455284552846</v>
      </c>
      <c r="F65">
        <f>injury_attenuated!F57</f>
        <v>-0.76406504065040659</v>
      </c>
      <c r="G65">
        <f>injury_attenuated!G57</f>
        <v>1.2518699186991868</v>
      </c>
      <c r="H65">
        <f>injury_attenuated!H57</f>
        <v>0.74341463414634146</v>
      </c>
      <c r="I65">
        <f>injury_attenuated!I57</f>
        <v>-0.78682926829268296</v>
      </c>
      <c r="J65">
        <f>injury_attenuated!J57</f>
        <v>-0.11886178861788615</v>
      </c>
      <c r="K65">
        <f t="shared" si="20"/>
        <v>0.82146341463414574</v>
      </c>
      <c r="L65">
        <f t="shared" si="21"/>
        <v>1.7092682926829263</v>
      </c>
      <c r="M65">
        <f t="shared" si="22"/>
        <v>0.33853658536585335</v>
      </c>
      <c r="N65">
        <f t="shared" si="23"/>
        <v>1.5904065040650401</v>
      </c>
      <c r="O65">
        <f t="shared" si="24"/>
        <v>2.1547154471544712</v>
      </c>
      <c r="P65" s="1" t="str">
        <f>VLOOKUP($A65, 'auction in'!$A$2:$C$218, 3, FALSE)</f>
        <v>bude</v>
      </c>
      <c r="Q65" s="3">
        <f>VLOOKUP($A65, 'auction in'!$A$2:$B$218, 2, FALSE)</f>
        <v>3</v>
      </c>
      <c r="R65" t="str">
        <f>trueraw!C56</f>
        <v xml:space="preserve"> PG</v>
      </c>
      <c r="S65" t="str">
        <f>trueraw!D56</f>
        <v>UTA</v>
      </c>
      <c r="T65">
        <f>trueraw!E56</f>
        <v>68</v>
      </c>
      <c r="U65">
        <f>trueraw!F56</f>
        <v>29.5</v>
      </c>
      <c r="V65">
        <v>1</v>
      </c>
      <c r="W65">
        <f t="shared" si="38"/>
        <v>0</v>
      </c>
      <c r="X65">
        <f t="shared" si="38"/>
        <v>0</v>
      </c>
      <c r="Y65">
        <f t="shared" si="38"/>
        <v>0</v>
      </c>
      <c r="Z65">
        <f t="shared" si="38"/>
        <v>0</v>
      </c>
      <c r="AA65">
        <f t="shared" si="38"/>
        <v>0</v>
      </c>
      <c r="AB65">
        <f t="shared" si="38"/>
        <v>0</v>
      </c>
      <c r="AC65">
        <f t="shared" si="38"/>
        <v>0</v>
      </c>
      <c r="AD65">
        <f t="shared" si="38"/>
        <v>0</v>
      </c>
      <c r="AE65">
        <f t="shared" si="38"/>
        <v>0</v>
      </c>
      <c r="AF65">
        <f t="shared" si="38"/>
        <v>1</v>
      </c>
      <c r="AG65">
        <f t="shared" si="38"/>
        <v>0</v>
      </c>
      <c r="AH65">
        <f t="shared" si="37"/>
        <v>0</v>
      </c>
      <c r="AI65">
        <f t="shared" si="37"/>
        <v>0</v>
      </c>
      <c r="AT65">
        <f t="shared" si="25"/>
        <v>0</v>
      </c>
      <c r="AU65">
        <f t="shared" si="26"/>
        <v>0</v>
      </c>
      <c r="AV65">
        <f t="shared" si="27"/>
        <v>0</v>
      </c>
      <c r="AW65">
        <f t="shared" si="28"/>
        <v>0</v>
      </c>
      <c r="AX65">
        <f t="shared" si="29"/>
        <v>0</v>
      </c>
      <c r="AY65">
        <f t="shared" si="30"/>
        <v>0</v>
      </c>
      <c r="AZ65">
        <f t="shared" si="31"/>
        <v>0</v>
      </c>
      <c r="BA65">
        <f t="shared" si="32"/>
        <v>0</v>
      </c>
      <c r="BB65">
        <f t="shared" si="33"/>
        <v>0</v>
      </c>
      <c r="BC65">
        <f t="shared" si="34"/>
        <v>1.5904065040650401</v>
      </c>
      <c r="BD65">
        <f t="shared" si="35"/>
        <v>0</v>
      </c>
    </row>
    <row r="66" spans="1:56" x14ac:dyDescent="0.3">
      <c r="A66" t="str">
        <f>injury_attenuated!A70</f>
        <v>De'Aaron Fox</v>
      </c>
      <c r="B66">
        <f>injury_attenuated!B70</f>
        <v>0.42792682926829267</v>
      </c>
      <c r="C66">
        <f>injury_attenuated!C70</f>
        <v>-1.595</v>
      </c>
      <c r="D66">
        <f>injury_attenuated!D70</f>
        <v>1.2926829268292694E-2</v>
      </c>
      <c r="E66">
        <f>injury_attenuated!E70</f>
        <v>1.6453658536585367</v>
      </c>
      <c r="F66">
        <f>injury_attenuated!F70</f>
        <v>-0.66634146341463407</v>
      </c>
      <c r="G66">
        <f>injury_attenuated!G70</f>
        <v>2.0119512195121949</v>
      </c>
      <c r="H66">
        <f>injury_attenuated!H70</f>
        <v>1.3623170731707317</v>
      </c>
      <c r="I66">
        <f>injury_attenuated!I70</f>
        <v>-0.18792682926829268</v>
      </c>
      <c r="J66">
        <f>injury_attenuated!J70</f>
        <v>-1.4300000000000002</v>
      </c>
      <c r="K66">
        <f t="shared" si="20"/>
        <v>3.176219512195122</v>
      </c>
      <c r="L66">
        <f t="shared" si="21"/>
        <v>3.011219512195122</v>
      </c>
      <c r="M66">
        <f t="shared" si="22"/>
        <v>-0.43073170731707311</v>
      </c>
      <c r="N66">
        <f t="shared" si="23"/>
        <v>1.5812195121951218</v>
      </c>
      <c r="O66">
        <f t="shared" si="24"/>
        <v>1.4612195121951221</v>
      </c>
      <c r="P66" s="1" t="str">
        <f>VLOOKUP($A66, 'auction in'!$A$2:$C$218, 3, FALSE)</f>
        <v>pete</v>
      </c>
      <c r="Q66" s="3">
        <f>VLOOKUP($A66, 'auction in'!$A$2:$B$218, 2, FALSE)</f>
        <v>54</v>
      </c>
      <c r="R66" t="str">
        <f>trueraw!C69</f>
        <v xml:space="preserve"> PG</v>
      </c>
      <c r="S66" t="str">
        <f>trueraw!D69</f>
        <v>SAC</v>
      </c>
      <c r="T66">
        <f>trueraw!E69</f>
        <v>73</v>
      </c>
      <c r="U66">
        <f>trueraw!F69</f>
        <v>34.700000000000003</v>
      </c>
      <c r="V66">
        <v>1</v>
      </c>
      <c r="W66">
        <f t="shared" si="38"/>
        <v>0</v>
      </c>
      <c r="X66">
        <f t="shared" si="38"/>
        <v>0</v>
      </c>
      <c r="Y66">
        <f t="shared" si="38"/>
        <v>0</v>
      </c>
      <c r="Z66">
        <f t="shared" si="38"/>
        <v>0</v>
      </c>
      <c r="AA66">
        <f t="shared" si="38"/>
        <v>0</v>
      </c>
      <c r="AB66">
        <f t="shared" si="38"/>
        <v>0</v>
      </c>
      <c r="AC66">
        <f t="shared" si="38"/>
        <v>0</v>
      </c>
      <c r="AD66">
        <f t="shared" si="38"/>
        <v>1</v>
      </c>
      <c r="AE66">
        <f t="shared" si="38"/>
        <v>0</v>
      </c>
      <c r="AF66">
        <f t="shared" si="38"/>
        <v>0</v>
      </c>
      <c r="AG66">
        <f t="shared" si="38"/>
        <v>0</v>
      </c>
      <c r="AH66">
        <f t="shared" si="37"/>
        <v>0</v>
      </c>
      <c r="AI66">
        <f t="shared" si="37"/>
        <v>0</v>
      </c>
      <c r="AT66">
        <f t="shared" si="25"/>
        <v>0</v>
      </c>
      <c r="AU66">
        <f t="shared" si="26"/>
        <v>0</v>
      </c>
      <c r="AV66">
        <f t="shared" si="27"/>
        <v>0</v>
      </c>
      <c r="AW66">
        <f t="shared" si="28"/>
        <v>0</v>
      </c>
      <c r="AX66">
        <f t="shared" si="29"/>
        <v>0</v>
      </c>
      <c r="AY66">
        <f t="shared" si="30"/>
        <v>0</v>
      </c>
      <c r="AZ66">
        <f t="shared" si="31"/>
        <v>0</v>
      </c>
      <c r="BA66">
        <f t="shared" si="32"/>
        <v>1.5812195121951218</v>
      </c>
      <c r="BB66">
        <f t="shared" si="33"/>
        <v>0</v>
      </c>
      <c r="BC66">
        <f t="shared" si="34"/>
        <v>0</v>
      </c>
      <c r="BD66">
        <f t="shared" si="35"/>
        <v>0</v>
      </c>
    </row>
    <row r="67" spans="1:56" x14ac:dyDescent="0.3">
      <c r="A67" t="str">
        <f>injury_attenuated!A68</f>
        <v>Draymond Green</v>
      </c>
      <c r="B67">
        <f>injury_attenuated!B68</f>
        <v>-6.8455284552845524E-2</v>
      </c>
      <c r="C67">
        <f>injury_attenuated!C68</f>
        <v>8.6178861788617889E-2</v>
      </c>
      <c r="D67">
        <f>injury_attenuated!D68</f>
        <v>-1.2063414634146341</v>
      </c>
      <c r="E67">
        <f>injury_attenuated!E68</f>
        <v>-0.99528455284552841</v>
      </c>
      <c r="F67">
        <f>injury_attenuated!F68</f>
        <v>0.79918699186991882</v>
      </c>
      <c r="G67">
        <f>injury_attenuated!G68</f>
        <v>2.3398373983739837</v>
      </c>
      <c r="H67">
        <f>injury_attenuated!H68</f>
        <v>1.6199999999999999</v>
      </c>
      <c r="I67">
        <f>injury_attenuated!I68</f>
        <v>0.47951219512195131</v>
      </c>
      <c r="J67">
        <f>injury_attenuated!J68</f>
        <v>-1.5250406504065039</v>
      </c>
      <c r="K67">
        <f t="shared" ref="K67:K98" si="39">(SUM($D67:$J67) + $B67)</f>
        <v>1.4434146341463419</v>
      </c>
      <c r="L67">
        <f t="shared" ref="L67:L98" si="40">SUM($B67:$I67)</f>
        <v>3.0546341463414635</v>
      </c>
      <c r="M67">
        <f t="shared" ref="M67:M98" si="41">(SUM($B67:$F67) + SUM($H67:$J67))</f>
        <v>-0.81024390243902378</v>
      </c>
      <c r="N67">
        <f t="shared" ref="N67:N98" si="42">SUM($B67:$J67)</f>
        <v>1.5295934959349595</v>
      </c>
      <c r="O67">
        <f t="shared" ref="O67:O98" si="43">SUMPRODUCT($B67:$J67, $B$1:$J$1)</f>
        <v>1.3240650406504066</v>
      </c>
      <c r="P67" s="1" t="str">
        <f>VLOOKUP($A67, 'auction in'!$A$2:$C$218, 3, FALSE)</f>
        <v>bude</v>
      </c>
      <c r="Q67" s="3">
        <f>VLOOKUP($A67, 'auction in'!$A$2:$B$218, 2, FALSE)</f>
        <v>12</v>
      </c>
      <c r="R67" t="str">
        <f>trueraw!C67</f>
        <v xml:space="preserve"> PF</v>
      </c>
      <c r="S67" t="str">
        <f>trueraw!D67</f>
        <v>GSW</v>
      </c>
      <c r="T67">
        <f>trueraw!E67</f>
        <v>72</v>
      </c>
      <c r="U67">
        <f>trueraw!F67</f>
        <v>32.700000000000003</v>
      </c>
      <c r="V67">
        <v>1</v>
      </c>
      <c r="W67">
        <f t="shared" si="38"/>
        <v>0</v>
      </c>
      <c r="X67">
        <f t="shared" si="38"/>
        <v>0</v>
      </c>
      <c r="Y67">
        <f t="shared" si="38"/>
        <v>0</v>
      </c>
      <c r="Z67">
        <f t="shared" si="38"/>
        <v>0</v>
      </c>
      <c r="AA67">
        <f t="shared" si="38"/>
        <v>0</v>
      </c>
      <c r="AB67">
        <f t="shared" si="38"/>
        <v>0</v>
      </c>
      <c r="AC67">
        <f t="shared" si="38"/>
        <v>0</v>
      </c>
      <c r="AD67">
        <f t="shared" si="38"/>
        <v>0</v>
      </c>
      <c r="AE67">
        <f t="shared" si="38"/>
        <v>0</v>
      </c>
      <c r="AF67">
        <f t="shared" si="38"/>
        <v>1</v>
      </c>
      <c r="AG67">
        <f t="shared" si="38"/>
        <v>0</v>
      </c>
      <c r="AH67">
        <f t="shared" si="37"/>
        <v>0</v>
      </c>
      <c r="AI67">
        <f t="shared" si="37"/>
        <v>0</v>
      </c>
      <c r="AT67">
        <f t="shared" ref="AT67:AT98" si="44">IF(EXACT($P67, W$2), $N67, 0)</f>
        <v>0</v>
      </c>
      <c r="AU67">
        <f t="shared" ref="AU67:AU98" si="45">IF(EXACT($P67, X$2), $N67, 0)</f>
        <v>0</v>
      </c>
      <c r="AV67">
        <f t="shared" ref="AV67:AV98" si="46">IF(EXACT($P67, Y$2), $N67, 0)</f>
        <v>0</v>
      </c>
      <c r="AW67">
        <f t="shared" ref="AW67:AW98" si="47">IF(EXACT($P67, Z$2), $N67, 0)</f>
        <v>0</v>
      </c>
      <c r="AX67">
        <f t="shared" ref="AX67:AX98" si="48">IF(EXACT($P67, AA$2), $N67, 0)</f>
        <v>0</v>
      </c>
      <c r="AY67">
        <f t="shared" ref="AY67:AY98" si="49">IF(EXACT($P67, AB$2), $N67, 0)</f>
        <v>0</v>
      </c>
      <c r="AZ67">
        <f t="shared" ref="AZ67:AZ98" si="50">IF(EXACT($P67, AC$2), $N67, 0)</f>
        <v>0</v>
      </c>
      <c r="BA67">
        <f t="shared" ref="BA67:BA98" si="51">IF(EXACT($P67, AD$2), $N67, 0)</f>
        <v>0</v>
      </c>
      <c r="BB67">
        <f t="shared" ref="BB67:BB98" si="52">IF(EXACT($P67, AE$2), $N67, 0)</f>
        <v>0</v>
      </c>
      <c r="BC67">
        <f t="shared" ref="BC67:BC98" si="53">IF(EXACT($P67, AF$2), $N67, 0)</f>
        <v>1.5295934959349595</v>
      </c>
      <c r="BD67">
        <f t="shared" ref="BD67:BD98" si="54">IF(EXACT($P67, AG$2), $N67, 0)</f>
        <v>0</v>
      </c>
    </row>
    <row r="68" spans="1:56" x14ac:dyDescent="0.3">
      <c r="A68" t="str">
        <f>injury_attenuated!A75</f>
        <v>Kyle Anderson</v>
      </c>
      <c r="B68">
        <f>injury_attenuated!B75</f>
        <v>0.23605691056910569</v>
      </c>
      <c r="C68">
        <f>injury_attenuated!C75</f>
        <v>-2.8577235772357722E-2</v>
      </c>
      <c r="D68">
        <f>injury_attenuated!D75</f>
        <v>-0.38426829268292684</v>
      </c>
      <c r="E68">
        <f>injury_attenuated!E75</f>
        <v>-0.29272357723577236</v>
      </c>
      <c r="F68">
        <f>injury_attenuated!F75</f>
        <v>0.13028455284552848</v>
      </c>
      <c r="G68">
        <f>injury_attenuated!G75</f>
        <v>0.29191056910569102</v>
      </c>
      <c r="H68">
        <f>injury_attenuated!H75</f>
        <v>0.60256097560975619</v>
      </c>
      <c r="I68">
        <f>injury_attenuated!I75</f>
        <v>0.41475609756097565</v>
      </c>
      <c r="J68">
        <f>injury_attenuated!J75</f>
        <v>0.52715447154471551</v>
      </c>
      <c r="K68">
        <f t="shared" si="39"/>
        <v>1.5257317073170735</v>
      </c>
      <c r="L68">
        <f t="shared" si="40"/>
        <v>0.9700000000000002</v>
      </c>
      <c r="M68">
        <f t="shared" si="41"/>
        <v>1.2052439024390249</v>
      </c>
      <c r="N68">
        <f t="shared" si="42"/>
        <v>1.4971544715447158</v>
      </c>
      <c r="O68">
        <f t="shared" si="43"/>
        <v>1.1717479674796749</v>
      </c>
      <c r="P68" s="1" t="str">
        <f>VLOOKUP($A68, 'auction in'!$A$2:$C$218, 3, FALSE)</f>
        <v>koe</v>
      </c>
      <c r="Q68" s="3">
        <f>VLOOKUP($A68, 'auction in'!$A$2:$B$218, 2, FALSE)</f>
        <v>1</v>
      </c>
      <c r="R68" t="str">
        <f>trueraw!C74</f>
        <v xml:space="preserve"> SF, PF</v>
      </c>
      <c r="S68" t="str">
        <f>trueraw!D74</f>
        <v>MEM</v>
      </c>
      <c r="T68">
        <f>trueraw!E74</f>
        <v>75</v>
      </c>
      <c r="U68">
        <f>trueraw!F74</f>
        <v>26.5</v>
      </c>
      <c r="V68">
        <v>1</v>
      </c>
      <c r="W68">
        <f t="shared" si="38"/>
        <v>0</v>
      </c>
      <c r="X68">
        <f t="shared" si="38"/>
        <v>0</v>
      </c>
      <c r="Y68">
        <f t="shared" si="38"/>
        <v>1</v>
      </c>
      <c r="Z68">
        <f t="shared" si="38"/>
        <v>0</v>
      </c>
      <c r="AA68">
        <f t="shared" si="38"/>
        <v>0</v>
      </c>
      <c r="AB68">
        <f t="shared" si="38"/>
        <v>0</v>
      </c>
      <c r="AC68">
        <f t="shared" si="38"/>
        <v>0</v>
      </c>
      <c r="AD68">
        <f t="shared" si="38"/>
        <v>0</v>
      </c>
      <c r="AE68">
        <f t="shared" si="38"/>
        <v>0</v>
      </c>
      <c r="AF68">
        <f t="shared" si="38"/>
        <v>0</v>
      </c>
      <c r="AG68">
        <f t="shared" si="38"/>
        <v>0</v>
      </c>
      <c r="AH68">
        <f t="shared" si="37"/>
        <v>0</v>
      </c>
      <c r="AI68">
        <f t="shared" si="37"/>
        <v>0</v>
      </c>
      <c r="AT68">
        <f t="shared" si="44"/>
        <v>0</v>
      </c>
      <c r="AU68">
        <f t="shared" si="45"/>
        <v>0</v>
      </c>
      <c r="AV68">
        <f t="shared" si="46"/>
        <v>1.4971544715447158</v>
      </c>
      <c r="AW68">
        <f t="shared" si="47"/>
        <v>0</v>
      </c>
      <c r="AX68">
        <f t="shared" si="48"/>
        <v>0</v>
      </c>
      <c r="AY68">
        <f t="shared" si="49"/>
        <v>0</v>
      </c>
      <c r="AZ68">
        <f t="shared" si="50"/>
        <v>0</v>
      </c>
      <c r="BA68">
        <f t="shared" si="51"/>
        <v>0</v>
      </c>
      <c r="BB68">
        <f t="shared" si="52"/>
        <v>0</v>
      </c>
      <c r="BC68">
        <f t="shared" si="53"/>
        <v>0</v>
      </c>
      <c r="BD68">
        <f t="shared" si="54"/>
        <v>0</v>
      </c>
    </row>
    <row r="69" spans="1:56" x14ac:dyDescent="0.3">
      <c r="A69" t="str">
        <f>injury_attenuated!A76</f>
        <v>Brook Lopez</v>
      </c>
      <c r="B69">
        <f>injury_attenuated!B76</f>
        <v>0.78483739837398381</v>
      </c>
      <c r="C69">
        <f>injury_attenuated!C76</f>
        <v>0.53849593495934966</v>
      </c>
      <c r="D69">
        <f>injury_attenuated!D76</f>
        <v>-0.34768292682926832</v>
      </c>
      <c r="E69">
        <f>injury_attenuated!E76</f>
        <v>-0.26528455284552849</v>
      </c>
      <c r="F69">
        <f>injury_attenuated!F76</f>
        <v>-8.0081300813008127E-2</v>
      </c>
      <c r="G69">
        <f>injury_attenuated!G76</f>
        <v>-1.0800406504065041</v>
      </c>
      <c r="H69">
        <f>injury_attenuated!H76</f>
        <v>-0.83341463414634154</v>
      </c>
      <c r="I69">
        <f>injury_attenuated!I76</f>
        <v>1.9147560975609756</v>
      </c>
      <c r="J69">
        <f>injury_attenuated!J76</f>
        <v>0.82898373983739848</v>
      </c>
      <c r="K69">
        <f t="shared" si="39"/>
        <v>0.92207317073170758</v>
      </c>
      <c r="L69">
        <f t="shared" si="40"/>
        <v>0.63158536585365854</v>
      </c>
      <c r="M69">
        <f t="shared" si="41"/>
        <v>2.5406097560975613</v>
      </c>
      <c r="N69">
        <f t="shared" si="42"/>
        <v>1.460569105691057</v>
      </c>
      <c r="O69">
        <f t="shared" si="43"/>
        <v>0.11077235772357719</v>
      </c>
      <c r="P69" s="1" t="str">
        <f>VLOOKUP($A69, 'auction in'!$A$2:$C$218, 3, FALSE)</f>
        <v>ul</v>
      </c>
      <c r="Q69" s="3">
        <f>VLOOKUP($A69, 'auction in'!$A$2:$B$218, 2, FALSE)</f>
        <v>2</v>
      </c>
      <c r="R69" t="str">
        <f>trueraw!C75</f>
        <v xml:space="preserve"> C</v>
      </c>
      <c r="S69" t="str">
        <f>trueraw!D75</f>
        <v>MIL</v>
      </c>
      <c r="T69">
        <f>trueraw!E75</f>
        <v>75</v>
      </c>
      <c r="U69">
        <f>trueraw!F75</f>
        <v>27.1</v>
      </c>
      <c r="V69">
        <v>1</v>
      </c>
      <c r="W69">
        <f t="shared" si="38"/>
        <v>0</v>
      </c>
      <c r="X69">
        <f t="shared" si="38"/>
        <v>0</v>
      </c>
      <c r="Y69">
        <f t="shared" si="38"/>
        <v>0</v>
      </c>
      <c r="Z69">
        <f t="shared" si="38"/>
        <v>0</v>
      </c>
      <c r="AA69">
        <f t="shared" si="38"/>
        <v>0</v>
      </c>
      <c r="AB69">
        <f t="shared" si="38"/>
        <v>1</v>
      </c>
      <c r="AC69">
        <f t="shared" si="38"/>
        <v>0</v>
      </c>
      <c r="AD69">
        <f t="shared" si="38"/>
        <v>0</v>
      </c>
      <c r="AE69">
        <f t="shared" si="38"/>
        <v>0</v>
      </c>
      <c r="AF69">
        <f t="shared" si="38"/>
        <v>0</v>
      </c>
      <c r="AG69">
        <f t="shared" si="38"/>
        <v>0</v>
      </c>
      <c r="AH69">
        <f t="shared" si="38"/>
        <v>0</v>
      </c>
      <c r="AI69">
        <f t="shared" si="38"/>
        <v>0</v>
      </c>
      <c r="AT69">
        <f t="shared" si="44"/>
        <v>0</v>
      </c>
      <c r="AU69">
        <f t="shared" si="45"/>
        <v>0</v>
      </c>
      <c r="AV69">
        <f t="shared" si="46"/>
        <v>0</v>
      </c>
      <c r="AW69">
        <f t="shared" si="47"/>
        <v>0</v>
      </c>
      <c r="AX69">
        <f t="shared" si="48"/>
        <v>0</v>
      </c>
      <c r="AY69">
        <f t="shared" si="49"/>
        <v>1.460569105691057</v>
      </c>
      <c r="AZ69">
        <f t="shared" si="50"/>
        <v>0</v>
      </c>
      <c r="BA69">
        <f t="shared" si="51"/>
        <v>0</v>
      </c>
      <c r="BB69">
        <f t="shared" si="52"/>
        <v>0</v>
      </c>
      <c r="BC69">
        <f t="shared" si="53"/>
        <v>0</v>
      </c>
      <c r="BD69">
        <f t="shared" si="54"/>
        <v>0</v>
      </c>
    </row>
    <row r="70" spans="1:56" x14ac:dyDescent="0.3">
      <c r="A70" t="str">
        <f>injury_attenuated!A81</f>
        <v>Anthony Edwards</v>
      </c>
      <c r="B70">
        <f>injury_attenuated!B81</f>
        <v>-0.93373983739837396</v>
      </c>
      <c r="C70">
        <f>injury_attenuated!C81</f>
        <v>0.14943089430894307</v>
      </c>
      <c r="D70">
        <f>injury_attenuated!D81</f>
        <v>0.86707317073170731</v>
      </c>
      <c r="E70">
        <f>injury_attenuated!E81</f>
        <v>1.1451626016260161</v>
      </c>
      <c r="F70">
        <f>injury_attenuated!F81</f>
        <v>-5.5162601626016258E-2</v>
      </c>
      <c r="G70">
        <f>injury_attenuated!G81</f>
        <v>0.33504065040650405</v>
      </c>
      <c r="H70">
        <f>injury_attenuated!H81</f>
        <v>0.82146341463414629</v>
      </c>
      <c r="I70">
        <f>injury_attenuated!I81</f>
        <v>-4.9999999999999996E-2</v>
      </c>
      <c r="J70">
        <f>injury_attenuated!J81</f>
        <v>-0.86300813008130073</v>
      </c>
      <c r="K70">
        <f t="shared" si="39"/>
        <v>1.2668292682926832</v>
      </c>
      <c r="L70">
        <f t="shared" si="40"/>
        <v>2.2792682926829269</v>
      </c>
      <c r="M70">
        <f t="shared" si="41"/>
        <v>1.0812195121951218</v>
      </c>
      <c r="N70">
        <f t="shared" si="42"/>
        <v>1.4162601626016262</v>
      </c>
      <c r="O70">
        <f t="shared" si="43"/>
        <v>1.9081300813008131</v>
      </c>
      <c r="P70" s="1" t="str">
        <f>VLOOKUP($A70, 'auction in'!$A$2:$C$218, 3, FALSE)</f>
        <v>peon</v>
      </c>
      <c r="Q70" s="3">
        <f>VLOOKUP($A70, 'auction in'!$A$2:$B$218, 2, FALSE)</f>
        <v>9</v>
      </c>
      <c r="R70" t="str">
        <f>trueraw!C80</f>
        <v xml:space="preserve"> SG, SF</v>
      </c>
      <c r="S70" t="str">
        <f>trueraw!D80</f>
        <v>MIN</v>
      </c>
      <c r="T70">
        <f>trueraw!E80</f>
        <v>77</v>
      </c>
      <c r="U70">
        <f>trueraw!F80</f>
        <v>34.5</v>
      </c>
      <c r="V70">
        <v>1</v>
      </c>
      <c r="W70">
        <f t="shared" si="38"/>
        <v>0</v>
      </c>
      <c r="X70">
        <f t="shared" si="38"/>
        <v>0</v>
      </c>
      <c r="Y70">
        <f t="shared" si="38"/>
        <v>0</v>
      </c>
      <c r="Z70">
        <f t="shared" si="38"/>
        <v>0</v>
      </c>
      <c r="AA70">
        <f t="shared" si="38"/>
        <v>0</v>
      </c>
      <c r="AB70">
        <f t="shared" si="38"/>
        <v>0</v>
      </c>
      <c r="AC70">
        <f t="shared" si="38"/>
        <v>0</v>
      </c>
      <c r="AD70">
        <f t="shared" si="38"/>
        <v>0</v>
      </c>
      <c r="AE70">
        <f t="shared" si="38"/>
        <v>0</v>
      </c>
      <c r="AF70">
        <f t="shared" si="38"/>
        <v>0</v>
      </c>
      <c r="AG70">
        <f t="shared" si="38"/>
        <v>0</v>
      </c>
      <c r="AH70">
        <f t="shared" si="38"/>
        <v>0</v>
      </c>
      <c r="AI70">
        <f t="shared" si="38"/>
        <v>1</v>
      </c>
      <c r="AT70">
        <f t="shared" si="44"/>
        <v>0</v>
      </c>
      <c r="AU70">
        <f t="shared" si="45"/>
        <v>0</v>
      </c>
      <c r="AV70">
        <f t="shared" si="46"/>
        <v>0</v>
      </c>
      <c r="AW70">
        <f t="shared" si="47"/>
        <v>0</v>
      </c>
      <c r="AX70">
        <f t="shared" si="48"/>
        <v>0</v>
      </c>
      <c r="AY70">
        <f t="shared" si="49"/>
        <v>0</v>
      </c>
      <c r="AZ70">
        <f t="shared" si="50"/>
        <v>0</v>
      </c>
      <c r="BA70">
        <f t="shared" si="51"/>
        <v>0</v>
      </c>
      <c r="BB70">
        <f t="shared" si="52"/>
        <v>0</v>
      </c>
      <c r="BC70">
        <f t="shared" si="53"/>
        <v>0</v>
      </c>
      <c r="BD70">
        <f t="shared" si="54"/>
        <v>0</v>
      </c>
    </row>
    <row r="71" spans="1:56" x14ac:dyDescent="0.3">
      <c r="A71" t="str">
        <f>injury_attenuated!A69</f>
        <v>Mitchell Robinson</v>
      </c>
      <c r="B71">
        <f>injury_attenuated!B69</f>
        <v>2.0030894308943088</v>
      </c>
      <c r="C71">
        <f>injury_attenuated!C69</f>
        <v>-1.5343495934959348</v>
      </c>
      <c r="D71">
        <f>injury_attenuated!D69</f>
        <v>-1.6908536585365852</v>
      </c>
      <c r="E71">
        <f>injury_attenuated!E69</f>
        <v>-0.78434959349593492</v>
      </c>
      <c r="F71">
        <f>injury_attenuated!F69</f>
        <v>1.0548373983739836</v>
      </c>
      <c r="G71">
        <f>injury_attenuated!G69</f>
        <v>-1.1522764227642277</v>
      </c>
      <c r="H71">
        <f>injury_attenuated!H69</f>
        <v>0.41475609756097559</v>
      </c>
      <c r="I71">
        <f>injury_attenuated!I69</f>
        <v>2.2018292682926828</v>
      </c>
      <c r="J71">
        <f>injury_attenuated!J69</f>
        <v>0.89455284552845526</v>
      </c>
      <c r="K71">
        <f t="shared" si="39"/>
        <v>2.9415853658536579</v>
      </c>
      <c r="L71">
        <f t="shared" si="40"/>
        <v>0.51268292682926808</v>
      </c>
      <c r="M71">
        <f t="shared" si="41"/>
        <v>2.5595121951219508</v>
      </c>
      <c r="N71">
        <f t="shared" si="42"/>
        <v>1.4072357723577233</v>
      </c>
      <c r="O71">
        <f t="shared" si="43"/>
        <v>-0.69522357723577266</v>
      </c>
      <c r="P71" s="1" t="str">
        <f>VLOOKUP($A71, 'auction in'!$A$2:$C$218, 3, FALSE)</f>
        <v>varg</v>
      </c>
      <c r="Q71" s="3">
        <f>VLOOKUP($A71, 'auction in'!$A$2:$B$218, 2, FALSE)</f>
        <v>1</v>
      </c>
      <c r="R71" t="str">
        <f>trueraw!C68</f>
        <v xml:space="preserve"> C</v>
      </c>
      <c r="S71" t="str">
        <f>trueraw!D68</f>
        <v>NYK</v>
      </c>
      <c r="T71">
        <f>trueraw!E68</f>
        <v>71</v>
      </c>
      <c r="U71">
        <f>trueraw!F68</f>
        <v>27.1</v>
      </c>
      <c r="V71">
        <v>1</v>
      </c>
      <c r="W71">
        <f t="shared" si="38"/>
        <v>0</v>
      </c>
      <c r="X71">
        <f t="shared" si="38"/>
        <v>0</v>
      </c>
      <c r="Y71">
        <f t="shared" si="38"/>
        <v>0</v>
      </c>
      <c r="Z71">
        <f t="shared" si="38"/>
        <v>0</v>
      </c>
      <c r="AA71">
        <f t="shared" si="38"/>
        <v>0</v>
      </c>
      <c r="AB71">
        <f t="shared" si="38"/>
        <v>0</v>
      </c>
      <c r="AC71">
        <f t="shared" si="38"/>
        <v>1</v>
      </c>
      <c r="AD71">
        <f t="shared" si="38"/>
        <v>0</v>
      </c>
      <c r="AE71">
        <f t="shared" si="38"/>
        <v>0</v>
      </c>
      <c r="AF71">
        <f t="shared" si="38"/>
        <v>0</v>
      </c>
      <c r="AG71">
        <f t="shared" si="38"/>
        <v>0</v>
      </c>
      <c r="AH71">
        <f t="shared" si="38"/>
        <v>0</v>
      </c>
      <c r="AI71">
        <f t="shared" si="38"/>
        <v>0</v>
      </c>
      <c r="AT71">
        <f t="shared" si="44"/>
        <v>0</v>
      </c>
      <c r="AU71">
        <f t="shared" si="45"/>
        <v>0</v>
      </c>
      <c r="AV71">
        <f t="shared" si="46"/>
        <v>0</v>
      </c>
      <c r="AW71">
        <f t="shared" si="47"/>
        <v>0</v>
      </c>
      <c r="AX71">
        <f t="shared" si="48"/>
        <v>0</v>
      </c>
      <c r="AY71">
        <f t="shared" si="49"/>
        <v>0</v>
      </c>
      <c r="AZ71">
        <f t="shared" si="50"/>
        <v>1.4072357723577233</v>
      </c>
      <c r="BA71">
        <f t="shared" si="51"/>
        <v>0</v>
      </c>
      <c r="BB71">
        <f t="shared" si="52"/>
        <v>0</v>
      </c>
      <c r="BC71">
        <f t="shared" si="53"/>
        <v>0</v>
      </c>
      <c r="BD71">
        <f t="shared" si="54"/>
        <v>0</v>
      </c>
    </row>
    <row r="72" spans="1:56" x14ac:dyDescent="0.3">
      <c r="A72" t="str">
        <f>injury_attenuated!A80</f>
        <v>DeMar DeRozan</v>
      </c>
      <c r="B72">
        <f>injury_attenuated!B80</f>
        <v>1.0351219512195124</v>
      </c>
      <c r="C72">
        <f>injury_attenuated!C80</f>
        <v>2.3439024390243901</v>
      </c>
      <c r="D72">
        <f>injury_attenuated!D80</f>
        <v>-1.4673170731707319</v>
      </c>
      <c r="E72">
        <f>injury_attenuated!E80</f>
        <v>0.84341463414634155</v>
      </c>
      <c r="F72">
        <f>injury_attenuated!F80</f>
        <v>-0.55414634146341468</v>
      </c>
      <c r="G72">
        <f>injury_attenuated!G80</f>
        <v>0.52195121951219525</v>
      </c>
      <c r="H72">
        <f>injury_attenuated!H80</f>
        <v>-0.37804878048780494</v>
      </c>
      <c r="I72">
        <f>injury_attenuated!I80</f>
        <v>-0.83853658536585363</v>
      </c>
      <c r="J72">
        <f>injury_attenuated!J80</f>
        <v>-0.11268292682926831</v>
      </c>
      <c r="K72">
        <f t="shared" si="39"/>
        <v>-0.95024390243902412</v>
      </c>
      <c r="L72">
        <f t="shared" si="40"/>
        <v>1.5063414634146342</v>
      </c>
      <c r="M72">
        <f t="shared" si="41"/>
        <v>0.8717073170731704</v>
      </c>
      <c r="N72">
        <f t="shared" si="42"/>
        <v>1.3936585365853658</v>
      </c>
      <c r="O72">
        <f t="shared" si="43"/>
        <v>1.2953658536585362</v>
      </c>
      <c r="P72" s="1" t="str">
        <f>VLOOKUP($A72, 'auction in'!$A$2:$C$218, 3, FALSE)</f>
        <v>peon</v>
      </c>
      <c r="Q72" s="3">
        <f>VLOOKUP($A72, 'auction in'!$A$2:$B$218, 2, FALSE)</f>
        <v>12</v>
      </c>
      <c r="R72" t="str">
        <f>trueraw!C79</f>
        <v xml:space="preserve"> SG, SF</v>
      </c>
      <c r="S72" t="str">
        <f>trueraw!D79</f>
        <v>CHI</v>
      </c>
      <c r="T72">
        <f>trueraw!E79</f>
        <v>76</v>
      </c>
      <c r="U72">
        <f>trueraw!F79</f>
        <v>32.200000000000003</v>
      </c>
      <c r="V72">
        <v>1</v>
      </c>
      <c r="W72">
        <f t="shared" si="38"/>
        <v>0</v>
      </c>
      <c r="X72">
        <f t="shared" si="38"/>
        <v>0</v>
      </c>
      <c r="Y72">
        <f t="shared" si="38"/>
        <v>0</v>
      </c>
      <c r="Z72">
        <f t="shared" si="38"/>
        <v>0</v>
      </c>
      <c r="AA72">
        <f t="shared" si="38"/>
        <v>0</v>
      </c>
      <c r="AB72">
        <f t="shared" si="38"/>
        <v>0</v>
      </c>
      <c r="AC72">
        <f t="shared" si="38"/>
        <v>0</v>
      </c>
      <c r="AD72">
        <f t="shared" si="38"/>
        <v>0</v>
      </c>
      <c r="AE72">
        <f t="shared" si="38"/>
        <v>0</v>
      </c>
      <c r="AF72">
        <f t="shared" si="38"/>
        <v>0</v>
      </c>
      <c r="AG72">
        <f t="shared" si="38"/>
        <v>0</v>
      </c>
      <c r="AH72">
        <f t="shared" si="38"/>
        <v>0</v>
      </c>
      <c r="AI72">
        <f t="shared" si="38"/>
        <v>1</v>
      </c>
      <c r="AT72">
        <f t="shared" si="44"/>
        <v>0</v>
      </c>
      <c r="AU72">
        <f t="shared" si="45"/>
        <v>0</v>
      </c>
      <c r="AV72">
        <f t="shared" si="46"/>
        <v>0</v>
      </c>
      <c r="AW72">
        <f t="shared" si="47"/>
        <v>0</v>
      </c>
      <c r="AX72">
        <f t="shared" si="48"/>
        <v>0</v>
      </c>
      <c r="AY72">
        <f t="shared" si="49"/>
        <v>0</v>
      </c>
      <c r="AZ72">
        <f t="shared" si="50"/>
        <v>0</v>
      </c>
      <c r="BA72">
        <f t="shared" si="51"/>
        <v>0</v>
      </c>
      <c r="BB72">
        <f t="shared" si="52"/>
        <v>0</v>
      </c>
      <c r="BC72">
        <f t="shared" si="53"/>
        <v>0</v>
      </c>
      <c r="BD72">
        <f t="shared" si="54"/>
        <v>0</v>
      </c>
    </row>
    <row r="73" spans="1:56" x14ac:dyDescent="0.3">
      <c r="A73" t="str">
        <f>injury_attenuated!A73</f>
        <v>Kyle Lowry</v>
      </c>
      <c r="B73">
        <f>injury_attenuated!B73</f>
        <v>-0.48991869918699188</v>
      </c>
      <c r="C73">
        <f>injury_attenuated!C73</f>
        <v>0.94666666666666677</v>
      </c>
      <c r="D73">
        <f>injury_attenuated!D73</f>
        <v>0.83073170731707324</v>
      </c>
      <c r="E73">
        <f>injury_attenuated!E73</f>
        <v>0.20764227642276425</v>
      </c>
      <c r="F73">
        <f>injury_attenuated!F73</f>
        <v>-0.20178861788617886</v>
      </c>
      <c r="G73">
        <f>injury_attenuated!G73</f>
        <v>1.6022764227642277</v>
      </c>
      <c r="H73">
        <f>injury_attenuated!H73</f>
        <v>-7.4634146341463412E-2</v>
      </c>
      <c r="I73">
        <f>injury_attenuated!I73</f>
        <v>-0.61804878048780487</v>
      </c>
      <c r="J73">
        <f>injury_attenuated!J73</f>
        <v>-0.84894308943089425</v>
      </c>
      <c r="K73">
        <f t="shared" si="39"/>
        <v>0.40731707317073168</v>
      </c>
      <c r="L73">
        <f t="shared" si="40"/>
        <v>2.2029268292682924</v>
      </c>
      <c r="M73">
        <f t="shared" si="41"/>
        <v>-0.24829268292682904</v>
      </c>
      <c r="N73">
        <f t="shared" si="42"/>
        <v>1.3539837398373982</v>
      </c>
      <c r="O73">
        <f t="shared" si="43"/>
        <v>1.9079674796747967</v>
      </c>
      <c r="P73" s="1" t="str">
        <f>VLOOKUP($A73, 'auction in'!$A$2:$C$218, 3, FALSE)</f>
        <v>rob</v>
      </c>
      <c r="Q73" s="3">
        <f>VLOOKUP($A73, 'auction in'!$A$2:$B$218, 2, FALSE)</f>
        <v>9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5">IF(EXACT($P73, W$2), 1, 0)</f>
        <v>0</v>
      </c>
      <c r="X73">
        <f t="shared" si="55"/>
        <v>1</v>
      </c>
      <c r="Y73">
        <f t="shared" si="55"/>
        <v>0</v>
      </c>
      <c r="Z73">
        <f t="shared" si="55"/>
        <v>0</v>
      </c>
      <c r="AA73">
        <f t="shared" si="55"/>
        <v>0</v>
      </c>
      <c r="AB73">
        <f t="shared" si="55"/>
        <v>0</v>
      </c>
      <c r="AC73">
        <f t="shared" si="55"/>
        <v>0</v>
      </c>
      <c r="AD73">
        <f t="shared" si="55"/>
        <v>0</v>
      </c>
      <c r="AE73">
        <f t="shared" si="55"/>
        <v>0</v>
      </c>
      <c r="AF73">
        <f t="shared" si="55"/>
        <v>0</v>
      </c>
      <c r="AG73">
        <f t="shared" si="55"/>
        <v>0</v>
      </c>
      <c r="AH73">
        <f t="shared" si="38"/>
        <v>0</v>
      </c>
      <c r="AI73">
        <f t="shared" si="38"/>
        <v>0</v>
      </c>
      <c r="AT73">
        <f t="shared" si="44"/>
        <v>0</v>
      </c>
      <c r="AU73">
        <f t="shared" si="45"/>
        <v>1.3539837398373982</v>
      </c>
      <c r="AV73">
        <f t="shared" si="46"/>
        <v>0</v>
      </c>
      <c r="AW73">
        <f t="shared" si="47"/>
        <v>0</v>
      </c>
      <c r="AX73">
        <f t="shared" si="48"/>
        <v>0</v>
      </c>
      <c r="AY73">
        <f t="shared" si="49"/>
        <v>0</v>
      </c>
      <c r="AZ73">
        <f t="shared" si="50"/>
        <v>0</v>
      </c>
      <c r="BA73">
        <f t="shared" si="51"/>
        <v>0</v>
      </c>
      <c r="BB73">
        <f t="shared" si="52"/>
        <v>0</v>
      </c>
      <c r="BC73">
        <f t="shared" si="53"/>
        <v>0</v>
      </c>
      <c r="BD73">
        <f t="shared" si="54"/>
        <v>0</v>
      </c>
    </row>
    <row r="74" spans="1:56" x14ac:dyDescent="0.3">
      <c r="A74" t="str">
        <f>injury_attenuated!A78</f>
        <v>Jarrett Allen</v>
      </c>
      <c r="B74">
        <f>injury_attenuated!B78</f>
        <v>2.2916260162601625</v>
      </c>
      <c r="C74">
        <f>injury_attenuated!C78</f>
        <v>-1.6256910569105691</v>
      </c>
      <c r="D74">
        <f>injury_attenuated!D78</f>
        <v>-1.6041463414634145</v>
      </c>
      <c r="E74">
        <f>injury_attenuated!E78</f>
        <v>-8.1788617886178833E-2</v>
      </c>
      <c r="F74">
        <f>injury_attenuated!F78</f>
        <v>2.0595934959349598</v>
      </c>
      <c r="G74">
        <f>injury_attenuated!G78</f>
        <v>-0.53715447154471541</v>
      </c>
      <c r="H74">
        <f>injury_attenuated!H78</f>
        <v>-1.0153658536585366</v>
      </c>
      <c r="I74">
        <f>injury_attenuated!I78</f>
        <v>1.8782926829268292</v>
      </c>
      <c r="J74">
        <f>injury_attenuated!J78</f>
        <v>-4.9837398373983766E-2</v>
      </c>
      <c r="K74">
        <f t="shared" si="39"/>
        <v>2.9412195121951221</v>
      </c>
      <c r="L74">
        <f t="shared" si="40"/>
        <v>1.3653658536585369</v>
      </c>
      <c r="M74">
        <f t="shared" si="41"/>
        <v>1.8526829268292686</v>
      </c>
      <c r="N74">
        <f t="shared" si="42"/>
        <v>1.3155284552845532</v>
      </c>
      <c r="O74">
        <f t="shared" si="43"/>
        <v>-0.76943089430894251</v>
      </c>
      <c r="P74" s="1" t="str">
        <f>VLOOKUP($A74, 'auction in'!$A$2:$C$218, 3, FALSE)</f>
        <v>zieg</v>
      </c>
      <c r="Q74" s="3">
        <f>VLOOKUP($A74, 'auction in'!$A$2:$B$218, 2, FALSE)</f>
        <v>7</v>
      </c>
      <c r="R74" t="str">
        <f>trueraw!C77</f>
        <v xml:space="preserve"> C</v>
      </c>
      <c r="S74" t="str">
        <f>trueraw!D77</f>
        <v>CLE</v>
      </c>
      <c r="T74">
        <f>trueraw!E77</f>
        <v>74</v>
      </c>
      <c r="U74">
        <f>trueraw!F77</f>
        <v>31.4</v>
      </c>
      <c r="V74">
        <v>1</v>
      </c>
      <c r="W74">
        <f t="shared" si="55"/>
        <v>0</v>
      </c>
      <c r="X74">
        <f t="shared" si="55"/>
        <v>0</v>
      </c>
      <c r="Y74">
        <f t="shared" si="55"/>
        <v>0</v>
      </c>
      <c r="Z74">
        <f t="shared" si="55"/>
        <v>1</v>
      </c>
      <c r="AA74">
        <f t="shared" si="55"/>
        <v>0</v>
      </c>
      <c r="AB74">
        <f t="shared" si="55"/>
        <v>0</v>
      </c>
      <c r="AC74">
        <f t="shared" si="55"/>
        <v>0</v>
      </c>
      <c r="AD74">
        <f t="shared" si="55"/>
        <v>0</v>
      </c>
      <c r="AE74">
        <f t="shared" si="55"/>
        <v>0</v>
      </c>
      <c r="AF74">
        <f t="shared" si="55"/>
        <v>0</v>
      </c>
      <c r="AG74">
        <f t="shared" si="55"/>
        <v>0</v>
      </c>
      <c r="AH74">
        <f t="shared" si="38"/>
        <v>0</v>
      </c>
      <c r="AI74">
        <f t="shared" si="38"/>
        <v>0</v>
      </c>
      <c r="AT74">
        <f t="shared" si="44"/>
        <v>0</v>
      </c>
      <c r="AU74">
        <f t="shared" si="45"/>
        <v>0</v>
      </c>
      <c r="AV74">
        <f t="shared" si="46"/>
        <v>0</v>
      </c>
      <c r="AW74">
        <f t="shared" si="47"/>
        <v>1.3155284552845532</v>
      </c>
      <c r="AX74">
        <f t="shared" si="48"/>
        <v>0</v>
      </c>
      <c r="AY74">
        <f t="shared" si="49"/>
        <v>0</v>
      </c>
      <c r="AZ74">
        <f t="shared" si="50"/>
        <v>0</v>
      </c>
      <c r="BA74">
        <f t="shared" si="51"/>
        <v>0</v>
      </c>
      <c r="BB74">
        <f t="shared" si="52"/>
        <v>0</v>
      </c>
      <c r="BC74">
        <f t="shared" si="53"/>
        <v>0</v>
      </c>
      <c r="BD74">
        <f t="shared" si="54"/>
        <v>0</v>
      </c>
    </row>
    <row r="75" spans="1:56" x14ac:dyDescent="0.3">
      <c r="A75" t="str">
        <f>injury_attenuated!A65</f>
        <v>Caris LeVert</v>
      </c>
      <c r="B75">
        <f>injury_attenuated!B65</f>
        <v>-0.65691056910569112</v>
      </c>
      <c r="C75">
        <f>injury_attenuated!C65</f>
        <v>0.45382113821138215</v>
      </c>
      <c r="D75">
        <f>injury_attenuated!D65</f>
        <v>-9.3658536585365867E-2</v>
      </c>
      <c r="E75">
        <f>injury_attenuated!E65</f>
        <v>0.59967479674796742</v>
      </c>
      <c r="F75">
        <f>injury_attenuated!F65</f>
        <v>-0.36601626016260164</v>
      </c>
      <c r="G75">
        <f>injury_attenuated!G65</f>
        <v>0.87869918699186988</v>
      </c>
      <c r="H75">
        <f>injury_attenuated!H65</f>
        <v>0.85951219512195132</v>
      </c>
      <c r="I75">
        <f>injury_attenuated!I65</f>
        <v>-4.8780487804878064E-2</v>
      </c>
      <c r="J75">
        <f>injury_attenuated!J65</f>
        <v>-0.40081300813008125</v>
      </c>
      <c r="K75">
        <f t="shared" si="39"/>
        <v>0.77170731707317075</v>
      </c>
      <c r="L75">
        <f t="shared" si="40"/>
        <v>1.626341463414634</v>
      </c>
      <c r="M75">
        <f t="shared" si="41"/>
        <v>0.3468292682926829</v>
      </c>
      <c r="N75">
        <f t="shared" si="42"/>
        <v>1.2255284552845529</v>
      </c>
      <c r="O75">
        <f t="shared" si="43"/>
        <v>1.5783739837398376</v>
      </c>
      <c r="P75" s="1" t="str">
        <f>VLOOKUP($A75, 'auction in'!$A$2:$C$218, 3, FALSE)</f>
        <v>peon</v>
      </c>
      <c r="Q75" s="3">
        <f>VLOOKUP($A75, 'auction in'!$A$2:$B$218, 2, FALSE)</f>
        <v>16</v>
      </c>
      <c r="R75" t="str">
        <f>trueraw!C64</f>
        <v xml:space="preserve"> SG, SF</v>
      </c>
      <c r="S75" t="str">
        <f>trueraw!D64</f>
        <v>IND</v>
      </c>
      <c r="T75">
        <f>trueraw!E64</f>
        <v>68</v>
      </c>
      <c r="U75">
        <f>trueraw!F64</f>
        <v>31.2</v>
      </c>
      <c r="V75">
        <v>1</v>
      </c>
      <c r="W75">
        <f t="shared" si="55"/>
        <v>0</v>
      </c>
      <c r="X75">
        <f t="shared" si="55"/>
        <v>0</v>
      </c>
      <c r="Y75">
        <f t="shared" si="55"/>
        <v>0</v>
      </c>
      <c r="Z75">
        <f t="shared" si="55"/>
        <v>0</v>
      </c>
      <c r="AA75">
        <f t="shared" si="55"/>
        <v>0</v>
      </c>
      <c r="AB75">
        <f t="shared" si="55"/>
        <v>0</v>
      </c>
      <c r="AC75">
        <f t="shared" si="55"/>
        <v>0</v>
      </c>
      <c r="AD75">
        <f t="shared" si="55"/>
        <v>0</v>
      </c>
      <c r="AE75">
        <f t="shared" si="55"/>
        <v>0</v>
      </c>
      <c r="AF75">
        <f t="shared" si="55"/>
        <v>0</v>
      </c>
      <c r="AG75">
        <f t="shared" si="55"/>
        <v>0</v>
      </c>
      <c r="AH75">
        <f t="shared" si="38"/>
        <v>0</v>
      </c>
      <c r="AI75">
        <f t="shared" si="38"/>
        <v>1</v>
      </c>
      <c r="AT75">
        <f t="shared" si="44"/>
        <v>0</v>
      </c>
      <c r="AU75">
        <f t="shared" si="45"/>
        <v>0</v>
      </c>
      <c r="AV75">
        <f t="shared" si="46"/>
        <v>0</v>
      </c>
      <c r="AW75">
        <f t="shared" si="47"/>
        <v>0</v>
      </c>
      <c r="AX75">
        <f t="shared" si="48"/>
        <v>0</v>
      </c>
      <c r="AY75">
        <f t="shared" si="49"/>
        <v>0</v>
      </c>
      <c r="AZ75">
        <f t="shared" si="50"/>
        <v>0</v>
      </c>
      <c r="BA75">
        <f t="shared" si="51"/>
        <v>0</v>
      </c>
      <c r="BB75">
        <f t="shared" si="52"/>
        <v>0</v>
      </c>
      <c r="BC75">
        <f t="shared" si="53"/>
        <v>0</v>
      </c>
      <c r="BD75">
        <f t="shared" si="54"/>
        <v>0</v>
      </c>
    </row>
    <row r="76" spans="1:56" x14ac:dyDescent="0.3">
      <c r="A76" t="str">
        <f>injury_attenuated!A82</f>
        <v>PJ Washington</v>
      </c>
      <c r="B76">
        <f>injury_attenuated!B82</f>
        <v>-0.26227642276422763</v>
      </c>
      <c r="C76">
        <f>injury_attenuated!C82</f>
        <v>-0.25398373983739841</v>
      </c>
      <c r="D76">
        <f>injury_attenuated!D82</f>
        <v>2.9268292682926855E-2</v>
      </c>
      <c r="E76">
        <f>injury_attenuated!E82</f>
        <v>-0.15398373983739833</v>
      </c>
      <c r="F76">
        <f>injury_attenuated!F82</f>
        <v>0.52544715447154478</v>
      </c>
      <c r="G76">
        <f>injury_attenuated!G82</f>
        <v>-0.2032520325203252</v>
      </c>
      <c r="H76">
        <f>injury_attenuated!H82</f>
        <v>0.41951219512195126</v>
      </c>
      <c r="I76">
        <f>injury_attenuated!I82</f>
        <v>1.2826829268292683</v>
      </c>
      <c r="J76">
        <f>injury_attenuated!J82</f>
        <v>-0.37471544715447158</v>
      </c>
      <c r="K76">
        <f t="shared" si="39"/>
        <v>1.2626829268292685</v>
      </c>
      <c r="L76">
        <f t="shared" si="40"/>
        <v>1.3834146341463416</v>
      </c>
      <c r="M76">
        <f t="shared" si="41"/>
        <v>1.2119512195121951</v>
      </c>
      <c r="N76">
        <f t="shared" si="42"/>
        <v>1.00869918699187</v>
      </c>
      <c r="O76">
        <f t="shared" si="43"/>
        <v>0.49849593495934974</v>
      </c>
      <c r="P76" s="1" t="str">
        <f>VLOOKUP($A76, 'auction in'!$A$2:$C$218, 3, FALSE)</f>
        <v>bude</v>
      </c>
      <c r="Q76" s="3">
        <f>VLOOKUP($A76, 'auction in'!$A$2:$B$218, 2, FALSE)</f>
        <v>2</v>
      </c>
      <c r="R76" t="str">
        <f>trueraw!C81</f>
        <v xml:space="preserve"> PF</v>
      </c>
      <c r="S76" t="str">
        <f>trueraw!D81</f>
        <v>CHA</v>
      </c>
      <c r="T76">
        <f>trueraw!E81</f>
        <v>74</v>
      </c>
      <c r="U76">
        <f>trueraw!F81</f>
        <v>30.5</v>
      </c>
      <c r="V76">
        <v>1</v>
      </c>
      <c r="W76">
        <f t="shared" si="55"/>
        <v>0</v>
      </c>
      <c r="X76">
        <f t="shared" si="55"/>
        <v>0</v>
      </c>
      <c r="Y76">
        <f t="shared" si="55"/>
        <v>0</v>
      </c>
      <c r="Z76">
        <f t="shared" si="55"/>
        <v>0</v>
      </c>
      <c r="AA76">
        <f t="shared" si="55"/>
        <v>0</v>
      </c>
      <c r="AB76">
        <f t="shared" si="55"/>
        <v>0</v>
      </c>
      <c r="AC76">
        <f t="shared" si="55"/>
        <v>0</v>
      </c>
      <c r="AD76">
        <f t="shared" si="55"/>
        <v>0</v>
      </c>
      <c r="AE76">
        <f t="shared" si="55"/>
        <v>0</v>
      </c>
      <c r="AF76">
        <f t="shared" si="55"/>
        <v>1</v>
      </c>
      <c r="AG76">
        <f t="shared" si="55"/>
        <v>0</v>
      </c>
      <c r="AH76">
        <f t="shared" si="38"/>
        <v>0</v>
      </c>
      <c r="AI76">
        <f t="shared" si="38"/>
        <v>0</v>
      </c>
      <c r="AT76">
        <f t="shared" si="44"/>
        <v>0</v>
      </c>
      <c r="AU76">
        <f t="shared" si="45"/>
        <v>0</v>
      </c>
      <c r="AV76">
        <f t="shared" si="46"/>
        <v>0</v>
      </c>
      <c r="AW76">
        <f t="shared" si="47"/>
        <v>0</v>
      </c>
      <c r="AX76">
        <f t="shared" si="48"/>
        <v>0</v>
      </c>
      <c r="AY76">
        <f t="shared" si="49"/>
        <v>0</v>
      </c>
      <c r="AZ76">
        <f t="shared" si="50"/>
        <v>0</v>
      </c>
      <c r="BA76">
        <f t="shared" si="51"/>
        <v>0</v>
      </c>
      <c r="BB76">
        <f t="shared" si="52"/>
        <v>0</v>
      </c>
      <c r="BC76">
        <f t="shared" si="53"/>
        <v>1.00869918699187</v>
      </c>
      <c r="BD76">
        <f t="shared" si="54"/>
        <v>0</v>
      </c>
    </row>
    <row r="77" spans="1:56" x14ac:dyDescent="0.3">
      <c r="A77" t="str">
        <f>injury_attenuated!A86</f>
        <v>Norman Powell</v>
      </c>
      <c r="B77">
        <f>injury_attenuated!B86</f>
        <v>0.11715447154471545</v>
      </c>
      <c r="C77">
        <f>injury_attenuated!C86</f>
        <v>1.3616666666666666</v>
      </c>
      <c r="D77">
        <f>injury_attenuated!D86</f>
        <v>0.66756097560975614</v>
      </c>
      <c r="E77">
        <f>injury_attenuated!E86</f>
        <v>0.53959349593495942</v>
      </c>
      <c r="F77">
        <f>injury_attenuated!F86</f>
        <v>-0.83922764227642288</v>
      </c>
      <c r="G77">
        <f>injury_attenuated!G86</f>
        <v>-0.51296747967479672</v>
      </c>
      <c r="H77">
        <f>injury_attenuated!H86</f>
        <v>0.24585365853658536</v>
      </c>
      <c r="I77">
        <f>injury_attenuated!I86</f>
        <v>-0.59134146341463412</v>
      </c>
      <c r="J77">
        <f>injury_attenuated!J86</f>
        <v>-1.2479674796747955E-2</v>
      </c>
      <c r="K77">
        <f t="shared" si="39"/>
        <v>-0.38585365853658526</v>
      </c>
      <c r="L77">
        <f t="shared" si="40"/>
        <v>0.98829268292682926</v>
      </c>
      <c r="M77">
        <f t="shared" si="41"/>
        <v>1.488780487804878</v>
      </c>
      <c r="N77">
        <f t="shared" si="42"/>
        <v>0.97581300813008132</v>
      </c>
      <c r="O77">
        <f t="shared" si="43"/>
        <v>1.2129065040650406</v>
      </c>
      <c r="P77" s="1" t="str">
        <f>VLOOKUP($A77, 'auction in'!$A$2:$C$218, 3, FALSE)</f>
        <v>pete</v>
      </c>
      <c r="Q77" s="3">
        <f>VLOOKUP($A77, 'auction in'!$A$2:$B$218, 2, FALSE)</f>
        <v>1</v>
      </c>
      <c r="R77" t="str">
        <f>trueraw!C85</f>
        <v xml:space="preserve"> SG, SF</v>
      </c>
      <c r="S77" t="str">
        <f>trueraw!D85</f>
        <v>POR</v>
      </c>
      <c r="T77">
        <f>trueraw!E85</f>
        <v>75</v>
      </c>
      <c r="U77">
        <f>trueraw!F85</f>
        <v>32.1</v>
      </c>
      <c r="V77">
        <v>1</v>
      </c>
      <c r="W77">
        <f t="shared" si="55"/>
        <v>0</v>
      </c>
      <c r="X77">
        <f t="shared" si="55"/>
        <v>0</v>
      </c>
      <c r="Y77">
        <f t="shared" si="55"/>
        <v>0</v>
      </c>
      <c r="Z77">
        <f t="shared" si="55"/>
        <v>0</v>
      </c>
      <c r="AA77">
        <f t="shared" si="55"/>
        <v>0</v>
      </c>
      <c r="AB77">
        <f t="shared" si="55"/>
        <v>0</v>
      </c>
      <c r="AC77">
        <f t="shared" si="55"/>
        <v>0</v>
      </c>
      <c r="AD77">
        <f t="shared" si="55"/>
        <v>1</v>
      </c>
      <c r="AE77">
        <f t="shared" si="55"/>
        <v>0</v>
      </c>
      <c r="AF77">
        <f t="shared" si="55"/>
        <v>0</v>
      </c>
      <c r="AG77">
        <f t="shared" si="55"/>
        <v>0</v>
      </c>
      <c r="AH77">
        <f t="shared" si="38"/>
        <v>0</v>
      </c>
      <c r="AI77">
        <f t="shared" si="38"/>
        <v>0</v>
      </c>
      <c r="AT77">
        <f t="shared" si="44"/>
        <v>0</v>
      </c>
      <c r="AU77">
        <f t="shared" si="45"/>
        <v>0</v>
      </c>
      <c r="AV77">
        <f t="shared" si="46"/>
        <v>0</v>
      </c>
      <c r="AW77">
        <f t="shared" si="47"/>
        <v>0</v>
      </c>
      <c r="AX77">
        <f t="shared" si="48"/>
        <v>0</v>
      </c>
      <c r="AY77">
        <f t="shared" si="49"/>
        <v>0</v>
      </c>
      <c r="AZ77">
        <f t="shared" si="50"/>
        <v>0</v>
      </c>
      <c r="BA77">
        <f t="shared" si="51"/>
        <v>0.97581300813008132</v>
      </c>
      <c r="BB77">
        <f t="shared" si="52"/>
        <v>0</v>
      </c>
      <c r="BC77">
        <f t="shared" si="53"/>
        <v>0</v>
      </c>
      <c r="BD77">
        <f t="shared" si="54"/>
        <v>0</v>
      </c>
    </row>
    <row r="78" spans="1:56" x14ac:dyDescent="0.3">
      <c r="A78" t="str">
        <f>injury_attenuated!A91</f>
        <v>Buddy Hield</v>
      </c>
      <c r="B78">
        <f>injury_attenuated!B91</f>
        <v>-1.1058536585365855</v>
      </c>
      <c r="C78">
        <f>injury_attenuated!C91</f>
        <v>0.11951219512195123</v>
      </c>
      <c r="D78">
        <f>injury_attenuated!D91</f>
        <v>2.1565853658536587</v>
      </c>
      <c r="E78">
        <f>injury_attenuated!E91</f>
        <v>0.32439024390243909</v>
      </c>
      <c r="F78">
        <f>injury_attenuated!F91</f>
        <v>-0.22048780487804875</v>
      </c>
      <c r="G78">
        <f>injury_attenuated!G91</f>
        <v>0.31804878048780488</v>
      </c>
      <c r="H78">
        <f>injury_attenuated!H91</f>
        <v>-0.11853658536585365</v>
      </c>
      <c r="I78">
        <f>injury_attenuated!I91</f>
        <v>-0.37512195121951225</v>
      </c>
      <c r="J78">
        <f>injury_attenuated!J91</f>
        <v>-0.14975609756097563</v>
      </c>
      <c r="K78">
        <f t="shared" si="39"/>
        <v>0.82926829268292668</v>
      </c>
      <c r="L78">
        <f t="shared" si="40"/>
        <v>1.098536585365854</v>
      </c>
      <c r="M78">
        <f t="shared" si="41"/>
        <v>0.63073170731707329</v>
      </c>
      <c r="N78">
        <f t="shared" si="42"/>
        <v>0.94878048780487834</v>
      </c>
      <c r="O78">
        <f t="shared" si="43"/>
        <v>1.689268292682927</v>
      </c>
      <c r="P78" s="1" t="str">
        <f>VLOOKUP($A78, 'auction in'!$A$2:$C$218, 3, FALSE)</f>
        <v>peon</v>
      </c>
      <c r="Q78" s="3">
        <f>VLOOKUP($A78, 'auction in'!$A$2:$B$218, 2, FALSE)</f>
        <v>7</v>
      </c>
      <c r="R78" t="str">
        <f>trueraw!C90</f>
        <v xml:space="preserve"> SG, SF</v>
      </c>
      <c r="S78" t="str">
        <f>trueraw!D90</f>
        <v>SAC</v>
      </c>
      <c r="T78">
        <f>trueraw!E90</f>
        <v>76</v>
      </c>
      <c r="U78">
        <f>trueraw!F90</f>
        <v>33.299999999999997</v>
      </c>
      <c r="V78">
        <v>1</v>
      </c>
      <c r="W78">
        <f t="shared" si="55"/>
        <v>0</v>
      </c>
      <c r="X78">
        <f t="shared" si="55"/>
        <v>0</v>
      </c>
      <c r="Y78">
        <f t="shared" si="55"/>
        <v>0</v>
      </c>
      <c r="Z78">
        <f t="shared" si="55"/>
        <v>0</v>
      </c>
      <c r="AA78">
        <f t="shared" si="55"/>
        <v>0</v>
      </c>
      <c r="AB78">
        <f t="shared" si="55"/>
        <v>0</v>
      </c>
      <c r="AC78">
        <f t="shared" si="55"/>
        <v>0</v>
      </c>
      <c r="AD78">
        <f t="shared" si="55"/>
        <v>0</v>
      </c>
      <c r="AE78">
        <f t="shared" si="55"/>
        <v>0</v>
      </c>
      <c r="AF78">
        <f t="shared" si="55"/>
        <v>0</v>
      </c>
      <c r="AG78">
        <f t="shared" si="55"/>
        <v>0</v>
      </c>
      <c r="AH78">
        <f t="shared" si="38"/>
        <v>0</v>
      </c>
      <c r="AI78">
        <f t="shared" si="38"/>
        <v>1</v>
      </c>
      <c r="AT78">
        <f t="shared" si="44"/>
        <v>0</v>
      </c>
      <c r="AU78">
        <f t="shared" si="45"/>
        <v>0</v>
      </c>
      <c r="AV78">
        <f t="shared" si="46"/>
        <v>0</v>
      </c>
      <c r="AW78">
        <f t="shared" si="47"/>
        <v>0</v>
      </c>
      <c r="AX78">
        <f t="shared" si="48"/>
        <v>0</v>
      </c>
      <c r="AY78">
        <f t="shared" si="49"/>
        <v>0</v>
      </c>
      <c r="AZ78">
        <f t="shared" si="50"/>
        <v>0</v>
      </c>
      <c r="BA78">
        <f t="shared" si="51"/>
        <v>0</v>
      </c>
      <c r="BB78">
        <f t="shared" si="52"/>
        <v>0</v>
      </c>
      <c r="BC78">
        <f t="shared" si="53"/>
        <v>0</v>
      </c>
      <c r="BD78">
        <f t="shared" si="54"/>
        <v>0</v>
      </c>
    </row>
    <row r="79" spans="1:56" x14ac:dyDescent="0.3">
      <c r="A79" t="str">
        <f>injury_attenuated!A92</f>
        <v>Saddiq Bey</v>
      </c>
      <c r="B79">
        <f>injury_attenuated!B92</f>
        <v>-0.92048780487804882</v>
      </c>
      <c r="C79">
        <f>injury_attenuated!C92</f>
        <v>0.78682926829268296</v>
      </c>
      <c r="D79">
        <f>injury_attenuated!D92</f>
        <v>1.3965853658536587</v>
      </c>
      <c r="E79">
        <f>injury_attenuated!E92</f>
        <v>0.26878048780487812</v>
      </c>
      <c r="F79">
        <f>injury_attenuated!F92</f>
        <v>0.1965853658536586</v>
      </c>
      <c r="G79">
        <f>injury_attenuated!G92</f>
        <v>-0.55317073170731712</v>
      </c>
      <c r="H79">
        <f>injury_attenuated!H92</f>
        <v>-0.11853658536585365</v>
      </c>
      <c r="I79">
        <f>injury_attenuated!I92</f>
        <v>-0.67170731707317077</v>
      </c>
      <c r="J79">
        <f>injury_attenuated!J92</f>
        <v>0.5639024390243903</v>
      </c>
      <c r="K79">
        <f t="shared" si="39"/>
        <v>0.16195121951219515</v>
      </c>
      <c r="L79">
        <f t="shared" si="40"/>
        <v>0.38487804878048781</v>
      </c>
      <c r="M79">
        <f t="shared" si="41"/>
        <v>1.5019512195121953</v>
      </c>
      <c r="N79">
        <f t="shared" si="42"/>
        <v>0.94878048780487811</v>
      </c>
      <c r="O79">
        <f t="shared" si="43"/>
        <v>1.744878048780488</v>
      </c>
      <c r="P79" s="1" t="str">
        <f>VLOOKUP($A79, 'auction in'!$A$2:$C$218, 3, FALSE)</f>
        <v>bal</v>
      </c>
      <c r="Q79" s="3">
        <f>VLOOKUP($A79, 'auction in'!$A$2:$B$218, 2, FALSE)</f>
        <v>1</v>
      </c>
      <c r="R79" t="str">
        <f>trueraw!C91</f>
        <v xml:space="preserve"> SF</v>
      </c>
      <c r="S79" t="str">
        <f>trueraw!D91</f>
        <v>DET</v>
      </c>
      <c r="T79">
        <f>trueraw!E91</f>
        <v>76</v>
      </c>
      <c r="U79">
        <f>trueraw!F91</f>
        <v>33.5</v>
      </c>
      <c r="V79">
        <v>1</v>
      </c>
      <c r="W79">
        <f t="shared" si="55"/>
        <v>0</v>
      </c>
      <c r="X79">
        <f t="shared" si="55"/>
        <v>0</v>
      </c>
      <c r="Y79">
        <f t="shared" si="55"/>
        <v>0</v>
      </c>
      <c r="Z79">
        <f t="shared" si="55"/>
        <v>0</v>
      </c>
      <c r="AA79">
        <f t="shared" si="55"/>
        <v>0</v>
      </c>
      <c r="AB79">
        <f t="shared" si="55"/>
        <v>0</v>
      </c>
      <c r="AC79">
        <f t="shared" si="55"/>
        <v>0</v>
      </c>
      <c r="AD79">
        <f t="shared" si="55"/>
        <v>0</v>
      </c>
      <c r="AE79">
        <f t="shared" si="55"/>
        <v>0</v>
      </c>
      <c r="AF79">
        <f t="shared" si="55"/>
        <v>0</v>
      </c>
      <c r="AG79">
        <f t="shared" si="55"/>
        <v>1</v>
      </c>
      <c r="AH79">
        <f t="shared" si="55"/>
        <v>0</v>
      </c>
      <c r="AI79">
        <f t="shared" si="55"/>
        <v>0</v>
      </c>
      <c r="AT79">
        <f t="shared" si="44"/>
        <v>0</v>
      </c>
      <c r="AU79">
        <f t="shared" si="45"/>
        <v>0</v>
      </c>
      <c r="AV79">
        <f t="shared" si="46"/>
        <v>0</v>
      </c>
      <c r="AW79">
        <f t="shared" si="47"/>
        <v>0</v>
      </c>
      <c r="AX79">
        <f t="shared" si="48"/>
        <v>0</v>
      </c>
      <c r="AY79">
        <f t="shared" si="49"/>
        <v>0</v>
      </c>
      <c r="AZ79">
        <f t="shared" si="50"/>
        <v>0</v>
      </c>
      <c r="BA79">
        <f t="shared" si="51"/>
        <v>0</v>
      </c>
      <c r="BB79">
        <f t="shared" si="52"/>
        <v>0</v>
      </c>
      <c r="BC79">
        <f t="shared" si="53"/>
        <v>0</v>
      </c>
      <c r="BD79">
        <f t="shared" si="54"/>
        <v>0.94878048780487811</v>
      </c>
    </row>
    <row r="80" spans="1:56" x14ac:dyDescent="0.3">
      <c r="A80" t="str">
        <f>injury_attenuated!A97</f>
        <v>Joe Harris</v>
      </c>
      <c r="B80">
        <f>injury_attenuated!B97</f>
        <v>0.89837398373983735</v>
      </c>
      <c r="C80">
        <f>injury_attenuated!C97</f>
        <v>-1.9674796747967477E-2</v>
      </c>
      <c r="D80">
        <f>injury_attenuated!D97</f>
        <v>1.4548780487804878</v>
      </c>
      <c r="E80">
        <f>injury_attenuated!E97</f>
        <v>9.3739837398374007E-2</v>
      </c>
      <c r="F80">
        <f>injury_attenuated!F97</f>
        <v>-0.57081300813008129</v>
      </c>
      <c r="G80">
        <f>injury_attenuated!G97</f>
        <v>-0.46601626016260161</v>
      </c>
      <c r="H80">
        <f>injury_attenuated!H97</f>
        <v>-0.5356097560975609</v>
      </c>
      <c r="I80">
        <f>injury_attenuated!I97</f>
        <v>-0.78195121951219515</v>
      </c>
      <c r="J80">
        <f>injury_attenuated!J97</f>
        <v>0.8027642276422764</v>
      </c>
      <c r="K80">
        <f t="shared" si="39"/>
        <v>0.89536585365853649</v>
      </c>
      <c r="L80">
        <f t="shared" si="40"/>
        <v>7.2926829268292637E-2</v>
      </c>
      <c r="M80">
        <f t="shared" si="41"/>
        <v>1.3417073170731708</v>
      </c>
      <c r="N80">
        <f t="shared" si="42"/>
        <v>0.87569105691056903</v>
      </c>
      <c r="O80">
        <f t="shared" si="43"/>
        <v>0.81747967479674788</v>
      </c>
      <c r="P80" s="1" t="str">
        <f>VLOOKUP($A80, 'auction in'!$A$2:$C$218, 3, FALSE)</f>
        <v>varg</v>
      </c>
      <c r="Q80" s="3">
        <f>VLOOKUP($A80, 'auction in'!$A$2:$B$218, 2, FALSE)</f>
        <v>1</v>
      </c>
      <c r="R80" t="str">
        <f>trueraw!C96</f>
        <v xml:space="preserve"> SG, SF</v>
      </c>
      <c r="S80" t="str">
        <f>trueraw!D96</f>
        <v>BRO</v>
      </c>
      <c r="T80">
        <f>trueraw!E96</f>
        <v>78</v>
      </c>
      <c r="U80">
        <f>trueraw!F96</f>
        <v>31.2</v>
      </c>
      <c r="V80">
        <v>1</v>
      </c>
      <c r="W80">
        <f t="shared" si="55"/>
        <v>0</v>
      </c>
      <c r="X80">
        <f t="shared" si="55"/>
        <v>0</v>
      </c>
      <c r="Y80">
        <f t="shared" si="55"/>
        <v>0</v>
      </c>
      <c r="Z80">
        <f t="shared" si="55"/>
        <v>0</v>
      </c>
      <c r="AA80">
        <f t="shared" si="55"/>
        <v>0</v>
      </c>
      <c r="AB80">
        <f t="shared" si="55"/>
        <v>0</v>
      </c>
      <c r="AC80">
        <f t="shared" si="55"/>
        <v>1</v>
      </c>
      <c r="AD80">
        <f t="shared" si="55"/>
        <v>0</v>
      </c>
      <c r="AE80">
        <f t="shared" si="55"/>
        <v>0</v>
      </c>
      <c r="AF80">
        <f t="shared" si="55"/>
        <v>0</v>
      </c>
      <c r="AG80">
        <f t="shared" si="55"/>
        <v>0</v>
      </c>
      <c r="AH80">
        <f t="shared" si="55"/>
        <v>0</v>
      </c>
      <c r="AI80">
        <f t="shared" si="55"/>
        <v>0</v>
      </c>
      <c r="AT80">
        <f t="shared" si="44"/>
        <v>0</v>
      </c>
      <c r="AU80">
        <f t="shared" si="45"/>
        <v>0</v>
      </c>
      <c r="AV80">
        <f t="shared" si="46"/>
        <v>0</v>
      </c>
      <c r="AW80">
        <f t="shared" si="47"/>
        <v>0</v>
      </c>
      <c r="AX80">
        <f t="shared" si="48"/>
        <v>0</v>
      </c>
      <c r="AY80">
        <f t="shared" si="49"/>
        <v>0</v>
      </c>
      <c r="AZ80">
        <f t="shared" si="50"/>
        <v>0.87569105691056903</v>
      </c>
      <c r="BA80">
        <f t="shared" si="51"/>
        <v>0</v>
      </c>
      <c r="BB80">
        <f t="shared" si="52"/>
        <v>0</v>
      </c>
      <c r="BC80">
        <f t="shared" si="53"/>
        <v>0</v>
      </c>
      <c r="BD80">
        <f t="shared" si="54"/>
        <v>0</v>
      </c>
    </row>
    <row r="81" spans="1:56" x14ac:dyDescent="0.3">
      <c r="A81" t="str">
        <f>injury_attenuated!A95</f>
        <v>T.J. McConnell</v>
      </c>
      <c r="B81">
        <f>injury_attenuated!B95</f>
        <v>1.3131707317073171</v>
      </c>
      <c r="C81">
        <f>injury_attenuated!C95</f>
        <v>-0.1678048780487805</v>
      </c>
      <c r="D81">
        <f>injury_attenuated!D95</f>
        <v>-1.5507317073170734</v>
      </c>
      <c r="E81">
        <f>injury_attenuated!E95</f>
        <v>-0.88975609756097562</v>
      </c>
      <c r="F81">
        <f>injury_attenuated!F95</f>
        <v>-0.6839024390243903</v>
      </c>
      <c r="G81">
        <f>injury_attenuated!G95</f>
        <v>1.5692682926829269</v>
      </c>
      <c r="H81">
        <f>injury_attenuated!H95</f>
        <v>2.1151219512195123</v>
      </c>
      <c r="I81">
        <f>injury_attenuated!I95</f>
        <v>-0.63463414634146342</v>
      </c>
      <c r="J81">
        <f>injury_attenuated!J95</f>
        <v>-0.2239024390243903</v>
      </c>
      <c r="K81">
        <f t="shared" si="39"/>
        <v>1.014634146341463</v>
      </c>
      <c r="L81">
        <f t="shared" si="40"/>
        <v>1.0707317073170728</v>
      </c>
      <c r="M81">
        <f t="shared" si="41"/>
        <v>-0.72243902439024432</v>
      </c>
      <c r="N81">
        <f t="shared" si="42"/>
        <v>0.84682926829268246</v>
      </c>
      <c r="O81">
        <f t="shared" si="43"/>
        <v>0.50756097560975555</v>
      </c>
      <c r="P81" s="1" t="str">
        <f>VLOOKUP($A81, 'auction in'!$A$2:$C$218, 3, FALSE)</f>
        <v>bal</v>
      </c>
      <c r="Q81" s="3">
        <f>VLOOKUP($A81, 'auction in'!$A$2:$B$218, 2, FALSE)</f>
        <v>1</v>
      </c>
      <c r="R81" t="str">
        <f>trueraw!C94</f>
        <v xml:space="preserve"> PG</v>
      </c>
      <c r="S81" t="str">
        <f>trueraw!D94</f>
        <v>IND</v>
      </c>
      <c r="T81">
        <f>trueraw!E94</f>
        <v>76</v>
      </c>
      <c r="U81">
        <f>trueraw!F94</f>
        <v>23.7</v>
      </c>
      <c r="V81">
        <v>1</v>
      </c>
      <c r="W81">
        <f t="shared" si="55"/>
        <v>0</v>
      </c>
      <c r="X81">
        <f t="shared" si="55"/>
        <v>0</v>
      </c>
      <c r="Y81">
        <f t="shared" si="55"/>
        <v>0</v>
      </c>
      <c r="Z81">
        <f t="shared" si="55"/>
        <v>0</v>
      </c>
      <c r="AA81">
        <f t="shared" si="55"/>
        <v>0</v>
      </c>
      <c r="AB81">
        <f t="shared" si="55"/>
        <v>0</v>
      </c>
      <c r="AC81">
        <f t="shared" si="55"/>
        <v>0</v>
      </c>
      <c r="AD81">
        <f t="shared" si="55"/>
        <v>0</v>
      </c>
      <c r="AE81">
        <f t="shared" si="55"/>
        <v>0</v>
      </c>
      <c r="AF81">
        <f t="shared" si="55"/>
        <v>0</v>
      </c>
      <c r="AG81">
        <f t="shared" si="55"/>
        <v>1</v>
      </c>
      <c r="AH81">
        <f t="shared" si="55"/>
        <v>0</v>
      </c>
      <c r="AI81">
        <f t="shared" si="55"/>
        <v>0</v>
      </c>
      <c r="AT81">
        <f t="shared" si="44"/>
        <v>0</v>
      </c>
      <c r="AU81">
        <f t="shared" si="45"/>
        <v>0</v>
      </c>
      <c r="AV81">
        <f t="shared" si="46"/>
        <v>0</v>
      </c>
      <c r="AW81">
        <f t="shared" si="47"/>
        <v>0</v>
      </c>
      <c r="AX81">
        <f t="shared" si="48"/>
        <v>0</v>
      </c>
      <c r="AY81">
        <f t="shared" si="49"/>
        <v>0</v>
      </c>
      <c r="AZ81">
        <f t="shared" si="50"/>
        <v>0</v>
      </c>
      <c r="BA81">
        <f t="shared" si="51"/>
        <v>0</v>
      </c>
      <c r="BB81">
        <f t="shared" si="52"/>
        <v>0</v>
      </c>
      <c r="BC81">
        <f t="shared" si="53"/>
        <v>0</v>
      </c>
      <c r="BD81">
        <f t="shared" si="54"/>
        <v>0.84682926829268246</v>
      </c>
    </row>
    <row r="82" spans="1:56" x14ac:dyDescent="0.3">
      <c r="A82" t="str">
        <f>injury_attenuated!A72</f>
        <v>Kemba Walker</v>
      </c>
      <c r="B82">
        <f>injury_attenuated!B72</f>
        <v>-1.0218292682926828</v>
      </c>
      <c r="C82">
        <f>injury_attenuated!C72</f>
        <v>1.231341463414634</v>
      </c>
      <c r="D82">
        <f>injury_attenuated!D72</f>
        <v>0.83817073170731704</v>
      </c>
      <c r="E82">
        <f>injury_attenuated!E72</f>
        <v>0.39878048780487807</v>
      </c>
      <c r="F82">
        <f>injury_attenuated!F72</f>
        <v>-0.61768292682926829</v>
      </c>
      <c r="G82">
        <f>injury_attenuated!G72</f>
        <v>0.66353658536585369</v>
      </c>
      <c r="H82">
        <f>injury_attenuated!H72</f>
        <v>9.585365853658534E-2</v>
      </c>
      <c r="I82">
        <f>injury_attenuated!I72</f>
        <v>-0.63207317073170721</v>
      </c>
      <c r="J82">
        <f>injury_attenuated!J72</f>
        <v>-0.12329268292682924</v>
      </c>
      <c r="K82">
        <f t="shared" si="39"/>
        <v>-0.39853658536585368</v>
      </c>
      <c r="L82">
        <f t="shared" si="40"/>
        <v>0.95609756097560961</v>
      </c>
      <c r="M82">
        <f t="shared" si="41"/>
        <v>0.16926829268292676</v>
      </c>
      <c r="N82">
        <f t="shared" si="42"/>
        <v>0.83280487804878034</v>
      </c>
      <c r="O82">
        <f t="shared" si="43"/>
        <v>1.6597560975609758</v>
      </c>
      <c r="P82" s="1" t="str">
        <f>VLOOKUP($A82, 'auction in'!$A$2:$C$218, 3, FALSE)</f>
        <v>sch</v>
      </c>
      <c r="Q82" s="3">
        <f>VLOOKUP($A82, 'auction in'!$A$2:$B$218, 2, FALSE)</f>
        <v>6</v>
      </c>
      <c r="R82" t="str">
        <f>trueraw!C71</f>
        <v xml:space="preserve"> PG</v>
      </c>
      <c r="S82" t="str">
        <f>trueraw!D71</f>
        <v>NYK</v>
      </c>
      <c r="T82">
        <f>trueraw!E71</f>
        <v>67</v>
      </c>
      <c r="U82">
        <f>trueraw!F71</f>
        <v>30.1</v>
      </c>
      <c r="V82">
        <v>1</v>
      </c>
      <c r="W82">
        <f t="shared" si="55"/>
        <v>0</v>
      </c>
      <c r="X82">
        <f t="shared" si="55"/>
        <v>0</v>
      </c>
      <c r="Y82">
        <f t="shared" si="55"/>
        <v>0</v>
      </c>
      <c r="Z82">
        <f t="shared" si="55"/>
        <v>0</v>
      </c>
      <c r="AA82">
        <f t="shared" si="55"/>
        <v>0</v>
      </c>
      <c r="AB82">
        <f t="shared" si="55"/>
        <v>0</v>
      </c>
      <c r="AC82">
        <f t="shared" si="55"/>
        <v>0</v>
      </c>
      <c r="AD82">
        <f t="shared" si="55"/>
        <v>0</v>
      </c>
      <c r="AE82">
        <f t="shared" si="55"/>
        <v>0</v>
      </c>
      <c r="AF82">
        <f t="shared" si="55"/>
        <v>0</v>
      </c>
      <c r="AG82">
        <f t="shared" si="55"/>
        <v>0</v>
      </c>
      <c r="AH82">
        <f t="shared" si="55"/>
        <v>1</v>
      </c>
      <c r="AI82">
        <f t="shared" si="55"/>
        <v>0</v>
      </c>
      <c r="AT82">
        <f t="shared" si="44"/>
        <v>0</v>
      </c>
      <c r="AU82">
        <f t="shared" si="45"/>
        <v>0</v>
      </c>
      <c r="AV82">
        <f t="shared" si="46"/>
        <v>0</v>
      </c>
      <c r="AW82">
        <f t="shared" si="47"/>
        <v>0</v>
      </c>
      <c r="AX82">
        <f t="shared" si="48"/>
        <v>0</v>
      </c>
      <c r="AY82">
        <f t="shared" si="49"/>
        <v>0</v>
      </c>
      <c r="AZ82">
        <f t="shared" si="50"/>
        <v>0</v>
      </c>
      <c r="BA82">
        <f t="shared" si="51"/>
        <v>0</v>
      </c>
      <c r="BB82">
        <f t="shared" si="52"/>
        <v>0</v>
      </c>
      <c r="BC82">
        <f t="shared" si="53"/>
        <v>0</v>
      </c>
      <c r="BD82">
        <f t="shared" si="54"/>
        <v>0</v>
      </c>
    </row>
    <row r="83" spans="1:56" x14ac:dyDescent="0.3">
      <c r="A83" t="str">
        <f>injury_attenuated!A79</f>
        <v>Christian Wood</v>
      </c>
      <c r="B83">
        <f>injury_attenuated!B79</f>
        <v>1.3102439024390244</v>
      </c>
      <c r="C83">
        <f>injury_attenuated!C79</f>
        <v>-2.2726829268292685</v>
      </c>
      <c r="D83">
        <f>injury_attenuated!D79</f>
        <v>-1.9024390243902428E-2</v>
      </c>
      <c r="E83">
        <f>injury_attenuated!E79</f>
        <v>0.71804878048780496</v>
      </c>
      <c r="F83">
        <f>injury_attenuated!F79</f>
        <v>1.3792682926829269</v>
      </c>
      <c r="G83">
        <f>injury_attenuated!G79</f>
        <v>-0.64609756097560977</v>
      </c>
      <c r="H83">
        <f>injury_attenuated!H79</f>
        <v>-0.50170731707317073</v>
      </c>
      <c r="I83">
        <f>injury_attenuated!I79</f>
        <v>1.0495121951219515</v>
      </c>
      <c r="J83">
        <f>injury_attenuated!J79</f>
        <v>-0.20170731707317074</v>
      </c>
      <c r="K83">
        <f t="shared" si="39"/>
        <v>3.0885365853658544</v>
      </c>
      <c r="L83">
        <f t="shared" si="40"/>
        <v>1.0175609756097561</v>
      </c>
      <c r="M83">
        <f t="shared" si="41"/>
        <v>1.4619512195121953</v>
      </c>
      <c r="N83">
        <f t="shared" si="42"/>
        <v>0.81585365853658542</v>
      </c>
      <c r="O83">
        <f t="shared" si="43"/>
        <v>-0.36402439024390226</v>
      </c>
      <c r="P83" s="1" t="str">
        <f>VLOOKUP($A83, 'auction in'!$A$2:$C$218, 3, FALSE)</f>
        <v>peon</v>
      </c>
      <c r="Q83" s="3">
        <f>VLOOKUP($A83, 'auction in'!$A$2:$B$218, 2, FALSE)</f>
        <v>19</v>
      </c>
      <c r="R83" t="str">
        <f>trueraw!C78</f>
        <v xml:space="preserve"> C, PF</v>
      </c>
      <c r="S83" t="str">
        <f>trueraw!D78</f>
        <v>HOU</v>
      </c>
      <c r="T83">
        <f>trueraw!E78</f>
        <v>70</v>
      </c>
      <c r="U83">
        <f>trueraw!F78</f>
        <v>32.5</v>
      </c>
      <c r="V83">
        <v>1</v>
      </c>
      <c r="W83">
        <f t="shared" ref="W83:AI98" si="56">IF(EXACT($P83, W$2), 1, 0)</f>
        <v>0</v>
      </c>
      <c r="X83">
        <f t="shared" si="56"/>
        <v>0</v>
      </c>
      <c r="Y83">
        <f t="shared" si="56"/>
        <v>0</v>
      </c>
      <c r="Z83">
        <f t="shared" si="56"/>
        <v>0</v>
      </c>
      <c r="AA83">
        <f t="shared" si="56"/>
        <v>0</v>
      </c>
      <c r="AB83">
        <f t="shared" si="56"/>
        <v>0</v>
      </c>
      <c r="AC83">
        <f t="shared" si="56"/>
        <v>0</v>
      </c>
      <c r="AD83">
        <f t="shared" si="56"/>
        <v>0</v>
      </c>
      <c r="AE83">
        <f t="shared" si="56"/>
        <v>0</v>
      </c>
      <c r="AF83">
        <f t="shared" si="56"/>
        <v>0</v>
      </c>
      <c r="AG83">
        <f t="shared" si="56"/>
        <v>0</v>
      </c>
      <c r="AH83">
        <f t="shared" si="55"/>
        <v>0</v>
      </c>
      <c r="AI83">
        <f t="shared" si="55"/>
        <v>1</v>
      </c>
      <c r="AT83">
        <f t="shared" si="44"/>
        <v>0</v>
      </c>
      <c r="AU83">
        <f t="shared" si="45"/>
        <v>0</v>
      </c>
      <c r="AV83">
        <f t="shared" si="46"/>
        <v>0</v>
      </c>
      <c r="AW83">
        <f t="shared" si="47"/>
        <v>0</v>
      </c>
      <c r="AX83">
        <f t="shared" si="48"/>
        <v>0</v>
      </c>
      <c r="AY83">
        <f t="shared" si="49"/>
        <v>0</v>
      </c>
      <c r="AZ83">
        <f t="shared" si="50"/>
        <v>0</v>
      </c>
      <c r="BA83">
        <f t="shared" si="51"/>
        <v>0</v>
      </c>
      <c r="BB83">
        <f t="shared" si="52"/>
        <v>0</v>
      </c>
      <c r="BC83">
        <f t="shared" si="53"/>
        <v>0</v>
      </c>
      <c r="BD83">
        <f t="shared" si="54"/>
        <v>0</v>
      </c>
    </row>
    <row r="84" spans="1:56" x14ac:dyDescent="0.3">
      <c r="A84" t="str">
        <f>injury_attenuated!A99</f>
        <v>Miles Bridges</v>
      </c>
      <c r="B84">
        <f>injury_attenuated!B99</f>
        <v>0.70016260162601618</v>
      </c>
      <c r="C84">
        <f>injury_attenuated!C99</f>
        <v>0.68467479674796738</v>
      </c>
      <c r="D84">
        <f>injury_attenuated!D99</f>
        <v>3.1341463414634146E-2</v>
      </c>
      <c r="E84">
        <f>injury_attenuated!E99</f>
        <v>-0.22581300813008126</v>
      </c>
      <c r="F84">
        <f>injury_attenuated!F99</f>
        <v>0.29227642276422766</v>
      </c>
      <c r="G84">
        <f>injury_attenuated!G99</f>
        <v>-0.35983739837398371</v>
      </c>
      <c r="H84">
        <f>injury_attenuated!H99</f>
        <v>-0.85939024390243901</v>
      </c>
      <c r="I84">
        <f>injury_attenuated!I99</f>
        <v>0.4476829268292683</v>
      </c>
      <c r="J84">
        <f>injury_attenuated!J99</f>
        <v>6.662601626016261E-2</v>
      </c>
      <c r="K84">
        <f t="shared" si="39"/>
        <v>9.3048780487804961E-2</v>
      </c>
      <c r="L84">
        <f t="shared" si="40"/>
        <v>0.71109756097560961</v>
      </c>
      <c r="M84">
        <f t="shared" si="41"/>
        <v>1.137560975609756</v>
      </c>
      <c r="N84">
        <f t="shared" si="42"/>
        <v>0.77772357723577223</v>
      </c>
      <c r="O84">
        <f t="shared" si="43"/>
        <v>0.20380081300812986</v>
      </c>
      <c r="P84" s="1" t="str">
        <f>VLOOKUP($A84, 'auction in'!$A$2:$C$218, 3, FALSE)</f>
        <v>koe</v>
      </c>
      <c r="Q84" s="3">
        <f>VLOOKUP($A84, 'auction in'!$A$2:$B$218, 2, FALSE)</f>
        <v>1</v>
      </c>
      <c r="R84" t="str">
        <f>trueraw!C98</f>
        <v xml:space="preserve"> SF, PF</v>
      </c>
      <c r="S84" t="str">
        <f>trueraw!D98</f>
        <v>CHA</v>
      </c>
      <c r="T84">
        <f>trueraw!E98</f>
        <v>77</v>
      </c>
      <c r="U84">
        <f>trueraw!F98</f>
        <v>28.4</v>
      </c>
      <c r="V84">
        <v>1</v>
      </c>
      <c r="W84">
        <f t="shared" si="56"/>
        <v>0</v>
      </c>
      <c r="X84">
        <f t="shared" si="56"/>
        <v>0</v>
      </c>
      <c r="Y84">
        <f t="shared" si="56"/>
        <v>1</v>
      </c>
      <c r="Z84">
        <f t="shared" si="56"/>
        <v>0</v>
      </c>
      <c r="AA84">
        <f t="shared" si="56"/>
        <v>0</v>
      </c>
      <c r="AB84">
        <f t="shared" si="56"/>
        <v>0</v>
      </c>
      <c r="AC84">
        <f t="shared" si="56"/>
        <v>0</v>
      </c>
      <c r="AD84">
        <f t="shared" si="56"/>
        <v>0</v>
      </c>
      <c r="AE84">
        <f t="shared" si="56"/>
        <v>0</v>
      </c>
      <c r="AF84">
        <f t="shared" si="56"/>
        <v>0</v>
      </c>
      <c r="AG84">
        <f t="shared" si="56"/>
        <v>0</v>
      </c>
      <c r="AH84">
        <f t="shared" si="55"/>
        <v>0</v>
      </c>
      <c r="AI84">
        <f t="shared" si="55"/>
        <v>0</v>
      </c>
      <c r="AT84">
        <f t="shared" si="44"/>
        <v>0</v>
      </c>
      <c r="AU84">
        <f t="shared" si="45"/>
        <v>0</v>
      </c>
      <c r="AV84">
        <f t="shared" si="46"/>
        <v>0.77772357723577223</v>
      </c>
      <c r="AW84">
        <f t="shared" si="47"/>
        <v>0</v>
      </c>
      <c r="AX84">
        <f t="shared" si="48"/>
        <v>0</v>
      </c>
      <c r="AY84">
        <f t="shared" si="49"/>
        <v>0</v>
      </c>
      <c r="AZ84">
        <f t="shared" si="50"/>
        <v>0</v>
      </c>
      <c r="BA84">
        <f t="shared" si="51"/>
        <v>0</v>
      </c>
      <c r="BB84">
        <f t="shared" si="52"/>
        <v>0</v>
      </c>
      <c r="BC84">
        <f t="shared" si="53"/>
        <v>0</v>
      </c>
      <c r="BD84">
        <f t="shared" si="54"/>
        <v>0</v>
      </c>
    </row>
    <row r="85" spans="1:56" x14ac:dyDescent="0.3">
      <c r="A85" t="str">
        <f>injury_attenuated!A94</f>
        <v>Bobby Portis</v>
      </c>
      <c r="B85">
        <f>injury_attenuated!B94</f>
        <v>1.0409349593495933</v>
      </c>
      <c r="C85">
        <f>injury_attenuated!C94</f>
        <v>-0.18406504065040652</v>
      </c>
      <c r="D85">
        <f>injury_attenuated!D94</f>
        <v>-0.52146341463414636</v>
      </c>
      <c r="E85">
        <f>injury_attenuated!E94</f>
        <v>-0.22869918699186992</v>
      </c>
      <c r="F85">
        <f>injury_attenuated!F94</f>
        <v>1.0266260162601626</v>
      </c>
      <c r="G85">
        <f>injury_attenuated!G94</f>
        <v>-0.82394308943089445</v>
      </c>
      <c r="H85">
        <f>injury_attenuated!H94</f>
        <v>-8.3414634146341482E-2</v>
      </c>
      <c r="I85">
        <f>injury_attenuated!I94</f>
        <v>-0.28036585365853661</v>
      </c>
      <c r="J85">
        <f>injury_attenuated!J94</f>
        <v>0.82898373983739848</v>
      </c>
      <c r="K85">
        <f t="shared" si="39"/>
        <v>0.95865853658536559</v>
      </c>
      <c r="L85">
        <f t="shared" si="40"/>
        <v>-5.4390243902439461E-2</v>
      </c>
      <c r="M85">
        <f t="shared" si="41"/>
        <v>1.5985365853658535</v>
      </c>
      <c r="N85">
        <f t="shared" si="42"/>
        <v>0.77459349593495896</v>
      </c>
      <c r="O85">
        <f t="shared" si="43"/>
        <v>0.39430894308943076</v>
      </c>
      <c r="P85" s="1" t="str">
        <f>VLOOKUP($A85, 'auction in'!$A$2:$C$218, 3, FALSE)</f>
        <v>varg</v>
      </c>
      <c r="Q85" s="3">
        <f>VLOOKUP($A85, 'auction in'!$A$2:$B$218, 2, FALSE)</f>
        <v>1</v>
      </c>
      <c r="R85" t="str">
        <f>trueraw!C93</f>
        <v xml:space="preserve"> PF</v>
      </c>
      <c r="S85" t="str">
        <f>trueraw!D93</f>
        <v>MIL</v>
      </c>
      <c r="T85">
        <f>trueraw!E93</f>
        <v>75</v>
      </c>
      <c r="U85">
        <f>trueraw!F93</f>
        <v>25.2</v>
      </c>
      <c r="V85">
        <v>1</v>
      </c>
      <c r="W85">
        <f t="shared" si="56"/>
        <v>0</v>
      </c>
      <c r="X85">
        <f t="shared" si="56"/>
        <v>0</v>
      </c>
      <c r="Y85">
        <f t="shared" si="56"/>
        <v>0</v>
      </c>
      <c r="Z85">
        <f t="shared" si="56"/>
        <v>0</v>
      </c>
      <c r="AA85">
        <f t="shared" si="56"/>
        <v>0</v>
      </c>
      <c r="AB85">
        <f t="shared" si="56"/>
        <v>0</v>
      </c>
      <c r="AC85">
        <f t="shared" si="56"/>
        <v>1</v>
      </c>
      <c r="AD85">
        <f t="shared" si="56"/>
        <v>0</v>
      </c>
      <c r="AE85">
        <f t="shared" si="56"/>
        <v>0</v>
      </c>
      <c r="AF85">
        <f t="shared" si="56"/>
        <v>0</v>
      </c>
      <c r="AG85">
        <f t="shared" si="56"/>
        <v>0</v>
      </c>
      <c r="AH85">
        <f t="shared" si="55"/>
        <v>0</v>
      </c>
      <c r="AI85">
        <f t="shared" si="55"/>
        <v>0</v>
      </c>
      <c r="AT85">
        <f t="shared" si="44"/>
        <v>0</v>
      </c>
      <c r="AU85">
        <f t="shared" si="45"/>
        <v>0</v>
      </c>
      <c r="AV85">
        <f t="shared" si="46"/>
        <v>0</v>
      </c>
      <c r="AW85">
        <f t="shared" si="47"/>
        <v>0</v>
      </c>
      <c r="AX85">
        <f t="shared" si="48"/>
        <v>0</v>
      </c>
      <c r="AY85">
        <f t="shared" si="49"/>
        <v>0</v>
      </c>
      <c r="AZ85">
        <f t="shared" si="50"/>
        <v>0.77459349593495896</v>
      </c>
      <c r="BA85">
        <f t="shared" si="51"/>
        <v>0</v>
      </c>
      <c r="BB85">
        <f t="shared" si="52"/>
        <v>0</v>
      </c>
      <c r="BC85">
        <f t="shared" si="53"/>
        <v>0</v>
      </c>
      <c r="BD85">
        <f t="shared" si="54"/>
        <v>0</v>
      </c>
    </row>
    <row r="86" spans="1:56" x14ac:dyDescent="0.3">
      <c r="A86" t="str">
        <f>injury_attenuated!A89</f>
        <v>Collin Sexton</v>
      </c>
      <c r="B86">
        <f>injury_attenuated!B89</f>
        <v>0.34780487804878052</v>
      </c>
      <c r="C86">
        <f>injury_attenuated!C89</f>
        <v>1.0045121951219511</v>
      </c>
      <c r="D86">
        <f>injury_attenuated!D89</f>
        <v>-0.1651219512195122</v>
      </c>
      <c r="E86">
        <f>injury_attenuated!E89</f>
        <v>1.3515853658536585</v>
      </c>
      <c r="F86">
        <f>injury_attenuated!F89</f>
        <v>-0.77317073170731709</v>
      </c>
      <c r="G86">
        <f>injury_attenuated!G89</f>
        <v>0.61426829268292693</v>
      </c>
      <c r="H86">
        <f>injury_attenuated!H89</f>
        <v>0.39195121951219519</v>
      </c>
      <c r="I86">
        <f>injury_attenuated!I89</f>
        <v>-0.78439024390243905</v>
      </c>
      <c r="J86">
        <f>injury_attenuated!J89</f>
        <v>-1.2341463414634148</v>
      </c>
      <c r="K86">
        <f t="shared" si="39"/>
        <v>-0.25121951219512179</v>
      </c>
      <c r="L86">
        <f t="shared" si="40"/>
        <v>1.9874390243902444</v>
      </c>
      <c r="M86">
        <f t="shared" si="41"/>
        <v>0.13902439024390256</v>
      </c>
      <c r="N86">
        <f t="shared" si="42"/>
        <v>0.7532926829268296</v>
      </c>
      <c r="O86">
        <f t="shared" si="43"/>
        <v>0.97158536585365862</v>
      </c>
      <c r="P86" s="1" t="str">
        <f>VLOOKUP($A86, 'auction in'!$A$2:$C$218, 3, FALSE)</f>
        <v>peon</v>
      </c>
      <c r="Q86" s="3">
        <f>VLOOKUP($A86, 'auction in'!$A$2:$B$218, 2, FALSE)</f>
        <v>13</v>
      </c>
      <c r="R86" t="str">
        <f>trueraw!C88</f>
        <v xml:space="preserve"> SG, PG</v>
      </c>
      <c r="S86" t="str">
        <f>trueraw!D88</f>
        <v>CLE</v>
      </c>
      <c r="T86">
        <f>trueraw!E88</f>
        <v>73</v>
      </c>
      <c r="U86">
        <f>trueraw!F88</f>
        <v>35.4</v>
      </c>
      <c r="V86">
        <v>1</v>
      </c>
      <c r="W86">
        <f t="shared" si="56"/>
        <v>0</v>
      </c>
      <c r="X86">
        <f t="shared" si="56"/>
        <v>0</v>
      </c>
      <c r="Y86">
        <f t="shared" si="56"/>
        <v>0</v>
      </c>
      <c r="Z86">
        <f t="shared" si="56"/>
        <v>0</v>
      </c>
      <c r="AA86">
        <f t="shared" si="56"/>
        <v>0</v>
      </c>
      <c r="AB86">
        <f t="shared" si="56"/>
        <v>0</v>
      </c>
      <c r="AC86">
        <f t="shared" si="56"/>
        <v>0</v>
      </c>
      <c r="AD86">
        <f t="shared" si="56"/>
        <v>0</v>
      </c>
      <c r="AE86">
        <f t="shared" si="56"/>
        <v>0</v>
      </c>
      <c r="AF86">
        <f t="shared" si="56"/>
        <v>0</v>
      </c>
      <c r="AG86">
        <f t="shared" si="56"/>
        <v>0</v>
      </c>
      <c r="AH86">
        <f t="shared" si="55"/>
        <v>0</v>
      </c>
      <c r="AI86">
        <f t="shared" si="55"/>
        <v>1</v>
      </c>
      <c r="AT86">
        <f t="shared" si="44"/>
        <v>0</v>
      </c>
      <c r="AU86">
        <f t="shared" si="45"/>
        <v>0</v>
      </c>
      <c r="AV86">
        <f t="shared" si="46"/>
        <v>0</v>
      </c>
      <c r="AW86">
        <f t="shared" si="47"/>
        <v>0</v>
      </c>
      <c r="AX86">
        <f t="shared" si="48"/>
        <v>0</v>
      </c>
      <c r="AY86">
        <f t="shared" si="49"/>
        <v>0</v>
      </c>
      <c r="AZ86">
        <f t="shared" si="50"/>
        <v>0</v>
      </c>
      <c r="BA86">
        <f t="shared" si="51"/>
        <v>0</v>
      </c>
      <c r="BB86">
        <f t="shared" si="52"/>
        <v>0</v>
      </c>
      <c r="BC86">
        <f t="shared" si="53"/>
        <v>0</v>
      </c>
      <c r="BD86">
        <f t="shared" si="54"/>
        <v>0</v>
      </c>
    </row>
    <row r="87" spans="1:56" x14ac:dyDescent="0.3">
      <c r="A87" t="str">
        <f>injury_attenuated!A67</f>
        <v>Derrick Favors</v>
      </c>
      <c r="B87">
        <f>injury_attenuated!B67</f>
        <v>1.6346341463414633</v>
      </c>
      <c r="C87">
        <f>injury_attenuated!C67</f>
        <v>-0.21365853658536588</v>
      </c>
      <c r="D87">
        <f>injury_attenuated!D67</f>
        <v>-1.6404878048780489</v>
      </c>
      <c r="E87">
        <f>injury_attenuated!E67</f>
        <v>-0.75853658536585356</v>
      </c>
      <c r="F87">
        <f>injury_attenuated!F67</f>
        <v>1.1829268292682928</v>
      </c>
      <c r="G87">
        <f>injury_attenuated!G67</f>
        <v>-0.92390243902439029</v>
      </c>
      <c r="H87">
        <f>injury_attenuated!H67</f>
        <v>-0.40243902439024387</v>
      </c>
      <c r="I87">
        <f>injury_attenuated!I67</f>
        <v>0.94390243902439019</v>
      </c>
      <c r="J87">
        <f>injury_attenuated!J67</f>
        <v>0.92926829268292688</v>
      </c>
      <c r="K87">
        <f t="shared" si="39"/>
        <v>0.96536585365853689</v>
      </c>
      <c r="L87">
        <f t="shared" si="40"/>
        <v>-0.17756097560975603</v>
      </c>
      <c r="M87">
        <f t="shared" si="41"/>
        <v>1.6756097560975611</v>
      </c>
      <c r="N87">
        <f t="shared" si="42"/>
        <v>0.75170731707317084</v>
      </c>
      <c r="O87">
        <f t="shared" si="43"/>
        <v>-0.5375609756097558</v>
      </c>
      <c r="P87" s="1" t="str">
        <f>VLOOKUP($A87, 'auction in'!$A$2:$C$218, 3, FALSE)</f>
        <v>_______</v>
      </c>
      <c r="Q87" s="3">
        <f>VLOOKUP($A87, 'auction in'!$A$2:$B$218, 2, FALSE)</f>
        <v>13.475494723869206</v>
      </c>
      <c r="R87" t="str">
        <f>trueraw!C66</f>
        <v>C, PF</v>
      </c>
      <c r="S87" t="str">
        <f>trueraw!D66</f>
        <v>OKL</v>
      </c>
      <c r="T87">
        <f>trueraw!E66</f>
        <v>64</v>
      </c>
      <c r="U87">
        <f>trueraw!F66</f>
        <v>27.1</v>
      </c>
      <c r="V87">
        <v>1</v>
      </c>
      <c r="W87">
        <f t="shared" si="56"/>
        <v>1</v>
      </c>
      <c r="X87">
        <f t="shared" si="56"/>
        <v>0</v>
      </c>
      <c r="Y87">
        <f t="shared" si="56"/>
        <v>0</v>
      </c>
      <c r="Z87">
        <f t="shared" si="56"/>
        <v>0</v>
      </c>
      <c r="AA87">
        <f t="shared" si="56"/>
        <v>0</v>
      </c>
      <c r="AB87">
        <f t="shared" si="56"/>
        <v>0</v>
      </c>
      <c r="AC87">
        <f t="shared" si="56"/>
        <v>0</v>
      </c>
      <c r="AD87">
        <f t="shared" si="56"/>
        <v>0</v>
      </c>
      <c r="AE87">
        <f t="shared" si="56"/>
        <v>0</v>
      </c>
      <c r="AF87">
        <f t="shared" si="56"/>
        <v>0</v>
      </c>
      <c r="AG87">
        <f t="shared" si="56"/>
        <v>0</v>
      </c>
      <c r="AH87">
        <f t="shared" si="55"/>
        <v>0</v>
      </c>
      <c r="AI87">
        <f t="shared" si="55"/>
        <v>0</v>
      </c>
      <c r="AT87">
        <f t="shared" si="44"/>
        <v>0.75170731707317084</v>
      </c>
      <c r="AU87">
        <f t="shared" si="45"/>
        <v>0</v>
      </c>
      <c r="AV87">
        <f t="shared" si="46"/>
        <v>0</v>
      </c>
      <c r="AW87">
        <f t="shared" si="47"/>
        <v>0</v>
      </c>
      <c r="AX87">
        <f t="shared" si="48"/>
        <v>0</v>
      </c>
      <c r="AY87">
        <f t="shared" si="49"/>
        <v>0</v>
      </c>
      <c r="AZ87">
        <f t="shared" si="50"/>
        <v>0</v>
      </c>
      <c r="BA87">
        <f t="shared" si="51"/>
        <v>0</v>
      </c>
      <c r="BB87">
        <f t="shared" si="52"/>
        <v>0</v>
      </c>
      <c r="BC87">
        <f t="shared" si="53"/>
        <v>0</v>
      </c>
      <c r="BD87">
        <f t="shared" si="54"/>
        <v>0</v>
      </c>
    </row>
    <row r="88" spans="1:56" x14ac:dyDescent="0.3">
      <c r="A88" t="str">
        <f>injury_attenuated!A55</f>
        <v>Pascal Siakam</v>
      </c>
      <c r="B88">
        <f>injury_attenuated!B55</f>
        <v>-0.19873983739837398</v>
      </c>
      <c r="C88">
        <f>injury_attenuated!C55</f>
        <v>0.85247967479674791</v>
      </c>
      <c r="D88">
        <f>injury_attenuated!D55</f>
        <v>-0.63317073170731708</v>
      </c>
      <c r="E88">
        <f>injury_attenuated!E55</f>
        <v>0.44382113821138208</v>
      </c>
      <c r="F88">
        <f>injury_attenuated!F55</f>
        <v>0.2426422764227642</v>
      </c>
      <c r="G88">
        <f>injury_attenuated!G55</f>
        <v>0.34577235772357723</v>
      </c>
      <c r="H88">
        <f>injury_attenuated!H55</f>
        <v>-7.3048780487804943E-2</v>
      </c>
      <c r="I88">
        <f>injury_attenuated!I55</f>
        <v>-1.4146341463414647E-2</v>
      </c>
      <c r="J88">
        <f>injury_attenuated!J55</f>
        <v>-0.24032520325203244</v>
      </c>
      <c r="K88">
        <f t="shared" si="39"/>
        <v>-0.12719512195121957</v>
      </c>
      <c r="L88">
        <f t="shared" si="40"/>
        <v>0.96560975609756083</v>
      </c>
      <c r="M88">
        <f t="shared" si="41"/>
        <v>0.37951219512195111</v>
      </c>
      <c r="N88">
        <f t="shared" si="42"/>
        <v>0.7252845528455284</v>
      </c>
      <c r="O88">
        <f t="shared" si="43"/>
        <v>0.83172764227642282</v>
      </c>
      <c r="P88" s="1" t="str">
        <f>VLOOKUP($A88, 'auction in'!$A$2:$C$218, 3, FALSE)</f>
        <v>bude</v>
      </c>
      <c r="Q88" s="3">
        <f>VLOOKUP($A88, 'auction in'!$A$2:$B$218, 2, FALSE)</f>
        <v>9</v>
      </c>
      <c r="R88" t="str">
        <f>trueraw!C54</f>
        <v xml:space="preserve"> PF</v>
      </c>
      <c r="S88" t="str">
        <f>trueraw!D54</f>
        <v>TOR</v>
      </c>
      <c r="T88">
        <f>trueraw!E54</f>
        <v>59</v>
      </c>
      <c r="U88">
        <f>trueraw!F54</f>
        <v>34.5</v>
      </c>
      <c r="V88">
        <v>1</v>
      </c>
      <c r="W88">
        <f t="shared" si="56"/>
        <v>0</v>
      </c>
      <c r="X88">
        <f t="shared" si="56"/>
        <v>0</v>
      </c>
      <c r="Y88">
        <f t="shared" si="56"/>
        <v>0</v>
      </c>
      <c r="Z88">
        <f t="shared" si="56"/>
        <v>0</v>
      </c>
      <c r="AA88">
        <f t="shared" si="56"/>
        <v>0</v>
      </c>
      <c r="AB88">
        <f t="shared" si="56"/>
        <v>0</v>
      </c>
      <c r="AC88">
        <f t="shared" si="56"/>
        <v>0</v>
      </c>
      <c r="AD88">
        <f t="shared" si="56"/>
        <v>0</v>
      </c>
      <c r="AE88">
        <f t="shared" si="56"/>
        <v>0</v>
      </c>
      <c r="AF88">
        <f t="shared" si="56"/>
        <v>1</v>
      </c>
      <c r="AG88">
        <f t="shared" si="56"/>
        <v>0</v>
      </c>
      <c r="AH88">
        <f t="shared" si="55"/>
        <v>0</v>
      </c>
      <c r="AI88">
        <f t="shared" si="55"/>
        <v>0</v>
      </c>
      <c r="AT88">
        <f t="shared" si="44"/>
        <v>0</v>
      </c>
      <c r="AU88">
        <f t="shared" si="45"/>
        <v>0</v>
      </c>
      <c r="AV88">
        <f t="shared" si="46"/>
        <v>0</v>
      </c>
      <c r="AW88">
        <f t="shared" si="47"/>
        <v>0</v>
      </c>
      <c r="AX88">
        <f t="shared" si="48"/>
        <v>0</v>
      </c>
      <c r="AY88">
        <f t="shared" si="49"/>
        <v>0</v>
      </c>
      <c r="AZ88">
        <f t="shared" si="50"/>
        <v>0</v>
      </c>
      <c r="BA88">
        <f t="shared" si="51"/>
        <v>0</v>
      </c>
      <c r="BB88">
        <f t="shared" si="52"/>
        <v>0</v>
      </c>
      <c r="BC88">
        <f t="shared" si="53"/>
        <v>0.7252845528455284</v>
      </c>
      <c r="BD88">
        <f t="shared" si="54"/>
        <v>0</v>
      </c>
    </row>
    <row r="89" spans="1:56" x14ac:dyDescent="0.3">
      <c r="A89" t="str">
        <f>injury_attenuated!A83</f>
        <v>Harrison Barnes</v>
      </c>
      <c r="B89">
        <f>injury_attenuated!B83</f>
        <v>0.6778861788617887</v>
      </c>
      <c r="C89">
        <f>injury_attenuated!C83</f>
        <v>0.77105691056910575</v>
      </c>
      <c r="D89">
        <f>injury_attenuated!D83</f>
        <v>-0.14390243902439023</v>
      </c>
      <c r="E89">
        <f>injury_attenuated!E83</f>
        <v>0.15495934959349597</v>
      </c>
      <c r="F89">
        <f>injury_attenuated!F83</f>
        <v>0.39528455284552855</v>
      </c>
      <c r="G89">
        <f>injury_attenuated!G83</f>
        <v>0.18861788617886177</v>
      </c>
      <c r="H89">
        <f>injury_attenuated!H83</f>
        <v>-0.66292682926829272</v>
      </c>
      <c r="I89">
        <f>injury_attenuated!I83</f>
        <v>-0.80243902439024395</v>
      </c>
      <c r="J89">
        <f>injury_attenuated!J83</f>
        <v>0.1432520325203252</v>
      </c>
      <c r="K89">
        <f t="shared" si="39"/>
        <v>-4.9268292682926651E-2</v>
      </c>
      <c r="L89">
        <f t="shared" si="40"/>
        <v>0.57853658536585395</v>
      </c>
      <c r="M89">
        <f t="shared" si="41"/>
        <v>0.53317073170731777</v>
      </c>
      <c r="N89">
        <f t="shared" si="42"/>
        <v>0.72178861788617921</v>
      </c>
      <c r="O89">
        <f t="shared" si="43"/>
        <v>0.78406504065040639</v>
      </c>
      <c r="P89" s="1" t="str">
        <f>VLOOKUP($A89, 'auction in'!$A$2:$C$218, 3, FALSE)</f>
        <v>bal</v>
      </c>
      <c r="Q89" s="3">
        <f>VLOOKUP($A89, 'auction in'!$A$2:$B$218, 2, FALSE)</f>
        <v>1</v>
      </c>
      <c r="R89" t="str">
        <f>trueraw!C82</f>
        <v xml:space="preserve"> SF, PF</v>
      </c>
      <c r="S89" t="str">
        <f>trueraw!D82</f>
        <v>SAC</v>
      </c>
      <c r="T89">
        <f>trueraw!E82</f>
        <v>72</v>
      </c>
      <c r="U89">
        <f>trueraw!F82</f>
        <v>35.1</v>
      </c>
      <c r="V89">
        <v>1</v>
      </c>
      <c r="W89">
        <f t="shared" si="56"/>
        <v>0</v>
      </c>
      <c r="X89">
        <f t="shared" si="56"/>
        <v>0</v>
      </c>
      <c r="Y89">
        <f t="shared" si="56"/>
        <v>0</v>
      </c>
      <c r="Z89">
        <f t="shared" si="56"/>
        <v>0</v>
      </c>
      <c r="AA89">
        <f t="shared" si="56"/>
        <v>0</v>
      </c>
      <c r="AB89">
        <f t="shared" si="56"/>
        <v>0</v>
      </c>
      <c r="AC89">
        <f t="shared" si="56"/>
        <v>0</v>
      </c>
      <c r="AD89">
        <f t="shared" si="56"/>
        <v>0</v>
      </c>
      <c r="AE89">
        <f t="shared" si="56"/>
        <v>0</v>
      </c>
      <c r="AF89">
        <f t="shared" si="56"/>
        <v>0</v>
      </c>
      <c r="AG89">
        <f t="shared" si="56"/>
        <v>1</v>
      </c>
      <c r="AH89">
        <f t="shared" si="56"/>
        <v>0</v>
      </c>
      <c r="AI89">
        <f t="shared" si="56"/>
        <v>0</v>
      </c>
      <c r="AT89">
        <f t="shared" si="44"/>
        <v>0</v>
      </c>
      <c r="AU89">
        <f t="shared" si="45"/>
        <v>0</v>
      </c>
      <c r="AV89">
        <f t="shared" si="46"/>
        <v>0</v>
      </c>
      <c r="AW89">
        <f t="shared" si="47"/>
        <v>0</v>
      </c>
      <c r="AX89">
        <f t="shared" si="48"/>
        <v>0</v>
      </c>
      <c r="AY89">
        <f t="shared" si="49"/>
        <v>0</v>
      </c>
      <c r="AZ89">
        <f t="shared" si="50"/>
        <v>0</v>
      </c>
      <c r="BA89">
        <f t="shared" si="51"/>
        <v>0</v>
      </c>
      <c r="BB89">
        <f t="shared" si="52"/>
        <v>0</v>
      </c>
      <c r="BC89">
        <f t="shared" si="53"/>
        <v>0</v>
      </c>
      <c r="BD89">
        <f t="shared" si="54"/>
        <v>0.72178861788617921</v>
      </c>
    </row>
    <row r="90" spans="1:56" x14ac:dyDescent="0.3">
      <c r="A90" t="str">
        <f>injury_attenuated!A96</f>
        <v>Kelly Olynyk</v>
      </c>
      <c r="B90">
        <f>injury_attenuated!B96</f>
        <v>9.5121951219512193E-3</v>
      </c>
      <c r="C90">
        <f>injury_attenuated!C96</f>
        <v>0.53268292682926832</v>
      </c>
      <c r="D90">
        <f>injury_attenuated!D96</f>
        <v>-0.1028048780487805</v>
      </c>
      <c r="E90">
        <f>injury_attenuated!E96</f>
        <v>-0.33097560975609752</v>
      </c>
      <c r="F90">
        <f>injury_attenuated!F96</f>
        <v>0.42865853658536596</v>
      </c>
      <c r="G90">
        <f>injury_attenuated!G96</f>
        <v>-0.12463414634146341</v>
      </c>
      <c r="H90">
        <f>injury_attenuated!H96</f>
        <v>0.19609756097560976</v>
      </c>
      <c r="I90">
        <f>injury_attenuated!I96</f>
        <v>-4.5487804878048772E-2</v>
      </c>
      <c r="J90">
        <f>injury_attenuated!J96</f>
        <v>-5.6097560975609806E-3</v>
      </c>
      <c r="K90">
        <f t="shared" si="39"/>
        <v>2.4756097560975784E-2</v>
      </c>
      <c r="L90">
        <f t="shared" si="40"/>
        <v>0.56304878048780516</v>
      </c>
      <c r="M90">
        <f t="shared" si="41"/>
        <v>0.68207317073170759</v>
      </c>
      <c r="N90">
        <f t="shared" si="42"/>
        <v>0.55743902439024418</v>
      </c>
      <c r="O90">
        <f t="shared" si="43"/>
        <v>0.57542682926829292</v>
      </c>
      <c r="P90" s="1" t="str">
        <f>VLOOKUP($A90, 'auction in'!$A$2:$C$218, 3, FALSE)</f>
        <v>_______</v>
      </c>
      <c r="Q90" s="3">
        <f>VLOOKUP($A90, 'auction in'!$A$2:$B$218, 2, FALSE)</f>
        <v>11.532268405868676</v>
      </c>
      <c r="R90" t="str">
        <f>trueraw!C95</f>
        <v xml:space="preserve"> C, PF</v>
      </c>
      <c r="S90" t="str">
        <f>trueraw!D95</f>
        <v>DET</v>
      </c>
      <c r="T90">
        <f>trueraw!E95</f>
        <v>73</v>
      </c>
      <c r="U90">
        <f>trueraw!F95</f>
        <v>27.2</v>
      </c>
      <c r="V90">
        <v>1</v>
      </c>
      <c r="W90">
        <f t="shared" si="56"/>
        <v>1</v>
      </c>
      <c r="X90">
        <f t="shared" si="56"/>
        <v>0</v>
      </c>
      <c r="Y90">
        <f t="shared" si="56"/>
        <v>0</v>
      </c>
      <c r="Z90">
        <f t="shared" si="56"/>
        <v>0</v>
      </c>
      <c r="AA90">
        <f t="shared" si="56"/>
        <v>0</v>
      </c>
      <c r="AB90">
        <f t="shared" si="56"/>
        <v>0</v>
      </c>
      <c r="AC90">
        <f t="shared" si="56"/>
        <v>0</v>
      </c>
      <c r="AD90">
        <f t="shared" si="56"/>
        <v>0</v>
      </c>
      <c r="AE90">
        <f t="shared" si="56"/>
        <v>0</v>
      </c>
      <c r="AF90">
        <f t="shared" si="56"/>
        <v>0</v>
      </c>
      <c r="AG90">
        <f t="shared" si="56"/>
        <v>0</v>
      </c>
      <c r="AH90">
        <f t="shared" si="56"/>
        <v>0</v>
      </c>
      <c r="AI90">
        <f t="shared" si="56"/>
        <v>0</v>
      </c>
      <c r="AT90">
        <f t="shared" si="44"/>
        <v>0.55743902439024418</v>
      </c>
      <c r="AU90">
        <f t="shared" si="45"/>
        <v>0</v>
      </c>
      <c r="AV90">
        <f t="shared" si="46"/>
        <v>0</v>
      </c>
      <c r="AW90">
        <f t="shared" si="47"/>
        <v>0</v>
      </c>
      <c r="AX90">
        <f t="shared" si="48"/>
        <v>0</v>
      </c>
      <c r="AY90">
        <f t="shared" si="49"/>
        <v>0</v>
      </c>
      <c r="AZ90">
        <f t="shared" si="50"/>
        <v>0</v>
      </c>
      <c r="BA90">
        <f t="shared" si="51"/>
        <v>0</v>
      </c>
      <c r="BB90">
        <f t="shared" si="52"/>
        <v>0</v>
      </c>
      <c r="BC90">
        <f t="shared" si="53"/>
        <v>0</v>
      </c>
      <c r="BD90">
        <f t="shared" si="54"/>
        <v>0</v>
      </c>
    </row>
    <row r="91" spans="1:56" x14ac:dyDescent="0.3">
      <c r="A91" t="str">
        <f>injury_attenuated!A84</f>
        <v>Nerlens Noel</v>
      </c>
      <c r="B91">
        <f>injury_attenuated!B84</f>
        <v>0.89195121951219514</v>
      </c>
      <c r="C91">
        <f>injury_attenuated!C84</f>
        <v>-0.23243902439024391</v>
      </c>
      <c r="D91">
        <f>injury_attenuated!D84</f>
        <v>-1.6836585365853658</v>
      </c>
      <c r="E91">
        <f>injury_attenuated!E84</f>
        <v>-1.3392682926829269</v>
      </c>
      <c r="F91">
        <f>injury_attenuated!F84</f>
        <v>0.25243902439024396</v>
      </c>
      <c r="G91">
        <f>injury_attenuated!G84</f>
        <v>-1.0814634146341464</v>
      </c>
      <c r="H91">
        <f>injury_attenuated!H84</f>
        <v>0.18975609756097561</v>
      </c>
      <c r="I91">
        <f>injury_attenuated!I84</f>
        <v>2.748292682926829</v>
      </c>
      <c r="J91">
        <f>injury_attenuated!J84</f>
        <v>0.79707317073170736</v>
      </c>
      <c r="K91">
        <f t="shared" si="39"/>
        <v>0.77512195121951211</v>
      </c>
      <c r="L91">
        <f t="shared" si="40"/>
        <v>-0.25439024390243903</v>
      </c>
      <c r="M91">
        <f t="shared" si="41"/>
        <v>1.624146341463415</v>
      </c>
      <c r="N91">
        <f t="shared" si="42"/>
        <v>0.54268292682926833</v>
      </c>
      <c r="O91">
        <f t="shared" si="43"/>
        <v>-1.277439024390244</v>
      </c>
      <c r="P91" s="1" t="str">
        <f>VLOOKUP($A91, 'auction in'!$A$2:$C$218, 3, FALSE)</f>
        <v>_______</v>
      </c>
      <c r="Q91" s="3">
        <f>VLOOKUP($A91, 'auction in'!$A$2:$B$218, 2, FALSE)</f>
        <v>11.59847123584842</v>
      </c>
      <c r="R91" t="str">
        <f>trueraw!C83</f>
        <v xml:space="preserve"> C</v>
      </c>
      <c r="S91" t="str">
        <f>trueraw!D83</f>
        <v>NYK</v>
      </c>
      <c r="T91">
        <f>trueraw!E83</f>
        <v>70</v>
      </c>
      <c r="U91">
        <f>trueraw!F83</f>
        <v>23.1</v>
      </c>
      <c r="V91">
        <v>1</v>
      </c>
      <c r="W91">
        <f t="shared" si="56"/>
        <v>1</v>
      </c>
      <c r="X91">
        <f t="shared" si="56"/>
        <v>0</v>
      </c>
      <c r="Y91">
        <f t="shared" si="56"/>
        <v>0</v>
      </c>
      <c r="Z91">
        <f t="shared" si="56"/>
        <v>0</v>
      </c>
      <c r="AA91">
        <f t="shared" si="56"/>
        <v>0</v>
      </c>
      <c r="AB91">
        <f t="shared" si="56"/>
        <v>0</v>
      </c>
      <c r="AC91">
        <f t="shared" si="56"/>
        <v>0</v>
      </c>
      <c r="AD91">
        <f t="shared" si="56"/>
        <v>0</v>
      </c>
      <c r="AE91">
        <f t="shared" si="56"/>
        <v>0</v>
      </c>
      <c r="AF91">
        <f t="shared" si="56"/>
        <v>0</v>
      </c>
      <c r="AG91">
        <f t="shared" si="56"/>
        <v>0</v>
      </c>
      <c r="AH91">
        <f t="shared" si="56"/>
        <v>0</v>
      </c>
      <c r="AI91">
        <f t="shared" si="56"/>
        <v>0</v>
      </c>
      <c r="AT91">
        <f t="shared" si="44"/>
        <v>0.54268292682926833</v>
      </c>
      <c r="AU91">
        <f t="shared" si="45"/>
        <v>0</v>
      </c>
      <c r="AV91">
        <f t="shared" si="46"/>
        <v>0</v>
      </c>
      <c r="AW91">
        <f t="shared" si="47"/>
        <v>0</v>
      </c>
      <c r="AX91">
        <f t="shared" si="48"/>
        <v>0</v>
      </c>
      <c r="AY91">
        <f t="shared" si="49"/>
        <v>0</v>
      </c>
      <c r="AZ91">
        <f t="shared" si="50"/>
        <v>0</v>
      </c>
      <c r="BA91">
        <f t="shared" si="51"/>
        <v>0</v>
      </c>
      <c r="BB91">
        <f t="shared" si="52"/>
        <v>0</v>
      </c>
      <c r="BC91">
        <f t="shared" si="53"/>
        <v>0</v>
      </c>
      <c r="BD91">
        <f t="shared" si="54"/>
        <v>0</v>
      </c>
    </row>
    <row r="92" spans="1:56" x14ac:dyDescent="0.3">
      <c r="A92" t="str">
        <f>injury_attenuated!A102</f>
        <v>Reggie Jackson</v>
      </c>
      <c r="B92">
        <f>injury_attenuated!B102</f>
        <v>-0.48650406504065047</v>
      </c>
      <c r="C92">
        <f>injury_attenuated!C102</f>
        <v>0.34642276422764229</v>
      </c>
      <c r="D92">
        <f>injury_attenuated!D102</f>
        <v>0.8139024390243903</v>
      </c>
      <c r="E92">
        <f>injury_attenuated!E102</f>
        <v>0.16459349593495937</v>
      </c>
      <c r="F92">
        <f>injury_attenuated!F102</f>
        <v>-0.39105691056910574</v>
      </c>
      <c r="G92">
        <f>injury_attenuated!G102</f>
        <v>1.1059349593495937</v>
      </c>
      <c r="H92">
        <f>injury_attenuated!H102</f>
        <v>-0.19317073170731708</v>
      </c>
      <c r="I92">
        <f>injury_attenuated!I102</f>
        <v>-0.90231707317073173</v>
      </c>
      <c r="J92">
        <f>injury_attenuated!J102</f>
        <v>6.9837398373983756E-2</v>
      </c>
      <c r="K92">
        <f t="shared" si="39"/>
        <v>0.18121951219512211</v>
      </c>
      <c r="L92">
        <f t="shared" si="40"/>
        <v>0.45780487804878067</v>
      </c>
      <c r="M92">
        <f t="shared" si="41"/>
        <v>-0.57829268292682934</v>
      </c>
      <c r="N92">
        <f t="shared" si="42"/>
        <v>0.5276422764227644</v>
      </c>
      <c r="O92">
        <f t="shared" si="43"/>
        <v>1.2220528455284556</v>
      </c>
      <c r="P92" s="1" t="str">
        <f>VLOOKUP($A92, 'auction in'!$A$2:$C$218, 3, FALSE)</f>
        <v>zieg</v>
      </c>
      <c r="Q92" s="3">
        <f>VLOOKUP($A92, 'auction in'!$A$2:$B$218, 2, FALSE)</f>
        <v>1</v>
      </c>
      <c r="R92" t="str">
        <f>trueraw!C101</f>
        <v xml:space="preserve"> PG</v>
      </c>
      <c r="S92" t="str">
        <f>trueraw!D101</f>
        <v>LAC</v>
      </c>
      <c r="T92">
        <f>trueraw!E101</f>
        <v>75</v>
      </c>
      <c r="U92">
        <f>trueraw!F101</f>
        <v>30.2</v>
      </c>
      <c r="V92">
        <v>1</v>
      </c>
      <c r="W92">
        <f t="shared" si="56"/>
        <v>0</v>
      </c>
      <c r="X92">
        <f t="shared" si="56"/>
        <v>0</v>
      </c>
      <c r="Y92">
        <f t="shared" si="56"/>
        <v>0</v>
      </c>
      <c r="Z92">
        <f t="shared" si="56"/>
        <v>1</v>
      </c>
      <c r="AA92">
        <f t="shared" si="56"/>
        <v>0</v>
      </c>
      <c r="AB92">
        <f t="shared" si="56"/>
        <v>0</v>
      </c>
      <c r="AC92">
        <f t="shared" si="56"/>
        <v>0</v>
      </c>
      <c r="AD92">
        <f t="shared" si="56"/>
        <v>0</v>
      </c>
      <c r="AE92">
        <f t="shared" si="56"/>
        <v>0</v>
      </c>
      <c r="AF92">
        <f t="shared" si="56"/>
        <v>0</v>
      </c>
      <c r="AG92">
        <f t="shared" si="56"/>
        <v>0</v>
      </c>
      <c r="AH92">
        <f t="shared" si="56"/>
        <v>0</v>
      </c>
      <c r="AI92">
        <f t="shared" si="56"/>
        <v>0</v>
      </c>
      <c r="AT92">
        <f t="shared" si="44"/>
        <v>0</v>
      </c>
      <c r="AU92">
        <f t="shared" si="45"/>
        <v>0</v>
      </c>
      <c r="AV92">
        <f t="shared" si="46"/>
        <v>0</v>
      </c>
      <c r="AW92">
        <f t="shared" si="47"/>
        <v>0.5276422764227644</v>
      </c>
      <c r="AX92">
        <f t="shared" si="48"/>
        <v>0</v>
      </c>
      <c r="AY92">
        <f t="shared" si="49"/>
        <v>0</v>
      </c>
      <c r="AZ92">
        <f t="shared" si="50"/>
        <v>0</v>
      </c>
      <c r="BA92">
        <f t="shared" si="51"/>
        <v>0</v>
      </c>
      <c r="BB92">
        <f t="shared" si="52"/>
        <v>0</v>
      </c>
      <c r="BC92">
        <f t="shared" si="53"/>
        <v>0</v>
      </c>
      <c r="BD92">
        <f t="shared" si="54"/>
        <v>0</v>
      </c>
    </row>
    <row r="93" spans="1:56" x14ac:dyDescent="0.3">
      <c r="A93" t="str">
        <f>injury_attenuated!A88</f>
        <v>Evan Fournier</v>
      </c>
      <c r="B93">
        <f>injury_attenuated!B88</f>
        <v>-0.17512195121951218</v>
      </c>
      <c r="C93">
        <f>injury_attenuated!C88</f>
        <v>0.31390243902439025</v>
      </c>
      <c r="D93">
        <f>injury_attenuated!D88</f>
        <v>0.88585365853658549</v>
      </c>
      <c r="E93">
        <f>injury_attenuated!E88</f>
        <v>0.22292682926829271</v>
      </c>
      <c r="F93">
        <f>injury_attenuated!F88</f>
        <v>-0.87439024390243902</v>
      </c>
      <c r="G93">
        <f>injury_attenuated!G88</f>
        <v>2.6829268292683228E-3</v>
      </c>
      <c r="H93">
        <f>injury_attenuated!H88</f>
        <v>0.29219512195121955</v>
      </c>
      <c r="I93">
        <f>injury_attenuated!I88</f>
        <v>-0.21390243902439021</v>
      </c>
      <c r="J93">
        <f>injury_attenuated!J88</f>
        <v>2.8780487804878047E-2</v>
      </c>
      <c r="K93">
        <f t="shared" si="39"/>
        <v>0.16902439024390264</v>
      </c>
      <c r="L93">
        <f t="shared" si="40"/>
        <v>0.45414634146341493</v>
      </c>
      <c r="M93">
        <f t="shared" si="41"/>
        <v>0.48024390243902471</v>
      </c>
      <c r="N93">
        <f t="shared" si="42"/>
        <v>0.482926829268293</v>
      </c>
      <c r="O93">
        <f t="shared" si="43"/>
        <v>0.67743902439024406</v>
      </c>
      <c r="P93" s="1" t="str">
        <f>VLOOKUP($A93, 'auction in'!$A$2:$C$218, 3, FALSE)</f>
        <v>koe</v>
      </c>
      <c r="Q93" s="3">
        <f>VLOOKUP($A93, 'auction in'!$A$2:$B$218, 2, FALSE)</f>
        <v>1</v>
      </c>
      <c r="R93" t="str">
        <f>trueraw!C87</f>
        <v xml:space="preserve"> SG, SF</v>
      </c>
      <c r="S93" t="str">
        <f>trueraw!D87</f>
        <v>NYK</v>
      </c>
      <c r="T93">
        <f>trueraw!E87</f>
        <v>70</v>
      </c>
      <c r="U93">
        <f>trueraw!F87</f>
        <v>31</v>
      </c>
      <c r="V93">
        <v>1</v>
      </c>
      <c r="W93">
        <f t="shared" ref="W93:AI108" si="57">IF(EXACT($P93, W$2), 1, 0)</f>
        <v>0</v>
      </c>
      <c r="X93">
        <f t="shared" si="57"/>
        <v>0</v>
      </c>
      <c r="Y93">
        <f t="shared" si="57"/>
        <v>1</v>
      </c>
      <c r="Z93">
        <f t="shared" si="57"/>
        <v>0</v>
      </c>
      <c r="AA93">
        <f t="shared" si="57"/>
        <v>0</v>
      </c>
      <c r="AB93">
        <f t="shared" si="57"/>
        <v>0</v>
      </c>
      <c r="AC93">
        <f t="shared" si="57"/>
        <v>0</v>
      </c>
      <c r="AD93">
        <f t="shared" si="57"/>
        <v>0</v>
      </c>
      <c r="AE93">
        <f t="shared" si="57"/>
        <v>0</v>
      </c>
      <c r="AF93">
        <f t="shared" si="57"/>
        <v>0</v>
      </c>
      <c r="AG93">
        <f t="shared" si="57"/>
        <v>0</v>
      </c>
      <c r="AH93">
        <f t="shared" si="56"/>
        <v>0</v>
      </c>
      <c r="AI93">
        <f t="shared" si="56"/>
        <v>0</v>
      </c>
      <c r="AT93">
        <f t="shared" si="44"/>
        <v>0</v>
      </c>
      <c r="AU93">
        <f t="shared" si="45"/>
        <v>0</v>
      </c>
      <c r="AV93">
        <f t="shared" si="46"/>
        <v>0.482926829268293</v>
      </c>
      <c r="AW93">
        <f t="shared" si="47"/>
        <v>0</v>
      </c>
      <c r="AX93">
        <f t="shared" si="48"/>
        <v>0</v>
      </c>
      <c r="AY93">
        <f t="shared" si="49"/>
        <v>0</v>
      </c>
      <c r="AZ93">
        <f t="shared" si="50"/>
        <v>0</v>
      </c>
      <c r="BA93">
        <f t="shared" si="51"/>
        <v>0</v>
      </c>
      <c r="BB93">
        <f t="shared" si="52"/>
        <v>0</v>
      </c>
      <c r="BC93">
        <f t="shared" si="53"/>
        <v>0</v>
      </c>
      <c r="BD93">
        <f t="shared" si="54"/>
        <v>0</v>
      </c>
    </row>
    <row r="94" spans="1:56" x14ac:dyDescent="0.3">
      <c r="A94" t="str">
        <f>injury_attenuated!A87</f>
        <v>Darius Garland</v>
      </c>
      <c r="B94">
        <f>injury_attenuated!B87</f>
        <v>-0.15804878048780488</v>
      </c>
      <c r="C94">
        <f>injury_attenuated!C87</f>
        <v>0.84317073170731704</v>
      </c>
      <c r="D94">
        <f>injury_attenuated!D87</f>
        <v>0.35658536585365858</v>
      </c>
      <c r="E94">
        <f>injury_attenuated!E87</f>
        <v>0.69243902439024396</v>
      </c>
      <c r="F94">
        <f>injury_attenuated!F87</f>
        <v>-1.0536585365853659</v>
      </c>
      <c r="G94">
        <f>injury_attenuated!G87</f>
        <v>1.5563414634146342</v>
      </c>
      <c r="H94">
        <f>injury_attenuated!H87</f>
        <v>0.66780487804878053</v>
      </c>
      <c r="I94">
        <f>injury_attenuated!I87</f>
        <v>-0.97365853658536583</v>
      </c>
      <c r="J94">
        <f>injury_attenuated!J87</f>
        <v>-1.4565853658536585</v>
      </c>
      <c r="K94">
        <f t="shared" si="39"/>
        <v>-0.36878048780487782</v>
      </c>
      <c r="L94">
        <f t="shared" si="40"/>
        <v>1.9309756097560982</v>
      </c>
      <c r="M94">
        <f t="shared" si="41"/>
        <v>-1.0819512195121948</v>
      </c>
      <c r="N94">
        <f t="shared" si="42"/>
        <v>0.47439024390243967</v>
      </c>
      <c r="O94">
        <f t="shared" si="43"/>
        <v>1.0402439024390251</v>
      </c>
      <c r="P94" s="1" t="str">
        <f>VLOOKUP($A94, 'auction in'!$A$2:$C$218, 3, FALSE)</f>
        <v>sch</v>
      </c>
      <c r="Q94" s="3">
        <f>VLOOKUP($A94, 'auction in'!$A$2:$B$218, 2, FALSE)</f>
        <v>3</v>
      </c>
      <c r="R94" t="str">
        <f>trueraw!C86</f>
        <v xml:space="preserve"> PG, SG</v>
      </c>
      <c r="S94" t="str">
        <f>trueraw!D86</f>
        <v>CLE</v>
      </c>
      <c r="T94">
        <f>trueraw!E86</f>
        <v>70</v>
      </c>
      <c r="U94">
        <f>trueraw!F86</f>
        <v>33.700000000000003</v>
      </c>
      <c r="V94">
        <v>1</v>
      </c>
      <c r="W94">
        <f t="shared" si="57"/>
        <v>0</v>
      </c>
      <c r="X94">
        <f t="shared" si="57"/>
        <v>0</v>
      </c>
      <c r="Y94">
        <f t="shared" si="57"/>
        <v>0</v>
      </c>
      <c r="Z94">
        <f t="shared" si="57"/>
        <v>0</v>
      </c>
      <c r="AA94">
        <f t="shared" si="57"/>
        <v>0</v>
      </c>
      <c r="AB94">
        <f t="shared" si="57"/>
        <v>0</v>
      </c>
      <c r="AC94">
        <f t="shared" si="57"/>
        <v>0</v>
      </c>
      <c r="AD94">
        <f t="shared" si="57"/>
        <v>0</v>
      </c>
      <c r="AE94">
        <f t="shared" si="57"/>
        <v>0</v>
      </c>
      <c r="AF94">
        <f t="shared" si="57"/>
        <v>0</v>
      </c>
      <c r="AG94">
        <f t="shared" si="57"/>
        <v>0</v>
      </c>
      <c r="AH94">
        <f t="shared" si="56"/>
        <v>1</v>
      </c>
      <c r="AI94">
        <f t="shared" si="56"/>
        <v>0</v>
      </c>
      <c r="AT94">
        <f t="shared" si="44"/>
        <v>0</v>
      </c>
      <c r="AU94">
        <f t="shared" si="45"/>
        <v>0</v>
      </c>
      <c r="AV94">
        <f t="shared" si="46"/>
        <v>0</v>
      </c>
      <c r="AW94">
        <f t="shared" si="47"/>
        <v>0</v>
      </c>
      <c r="AX94">
        <f t="shared" si="48"/>
        <v>0</v>
      </c>
      <c r="AY94">
        <f t="shared" si="49"/>
        <v>0</v>
      </c>
      <c r="AZ94">
        <f t="shared" si="50"/>
        <v>0</v>
      </c>
      <c r="BA94">
        <f t="shared" si="51"/>
        <v>0</v>
      </c>
      <c r="BB94">
        <f t="shared" si="52"/>
        <v>0</v>
      </c>
      <c r="BC94">
        <f t="shared" si="53"/>
        <v>0</v>
      </c>
      <c r="BD94">
        <f t="shared" si="54"/>
        <v>0</v>
      </c>
    </row>
    <row r="95" spans="1:56" x14ac:dyDescent="0.3">
      <c r="A95" t="str">
        <f>injury_attenuated!A90</f>
        <v>Marcus Smart</v>
      </c>
      <c r="B95">
        <f>injury_attenuated!B90</f>
        <v>-0.84097560975609753</v>
      </c>
      <c r="C95">
        <f>injury_attenuated!C90</f>
        <v>0.16878048780487806</v>
      </c>
      <c r="D95">
        <f>injury_attenuated!D90</f>
        <v>0.10048780487804881</v>
      </c>
      <c r="E95">
        <f>injury_attenuated!E90</f>
        <v>-0.17829268292682923</v>
      </c>
      <c r="F95">
        <f>injury_attenuated!F90</f>
        <v>-0.72926829268292681</v>
      </c>
      <c r="G95">
        <f>injury_attenuated!G90</f>
        <v>1.2490243902439024</v>
      </c>
      <c r="H95">
        <f>injury_attenuated!H90</f>
        <v>1.1458536585365855</v>
      </c>
      <c r="I95">
        <f>injury_attenuated!I90</f>
        <v>-0.23951219512195121</v>
      </c>
      <c r="J95">
        <f>injury_attenuated!J90</f>
        <v>-0.23585365853658535</v>
      </c>
      <c r="K95">
        <f t="shared" si="39"/>
        <v>0.27146341463414647</v>
      </c>
      <c r="L95">
        <f t="shared" si="40"/>
        <v>0.67609756097561013</v>
      </c>
      <c r="M95">
        <f t="shared" si="41"/>
        <v>-0.80878048780487766</v>
      </c>
      <c r="N95">
        <f t="shared" si="42"/>
        <v>0.44024390243902478</v>
      </c>
      <c r="O95">
        <f t="shared" si="43"/>
        <v>0.98048780487804921</v>
      </c>
      <c r="P95" s="1" t="str">
        <f>VLOOKUP($A95, 'auction in'!$A$2:$C$218, 3, FALSE)</f>
        <v>varg</v>
      </c>
      <c r="Q95" s="3">
        <f>VLOOKUP($A95, 'auction in'!$A$2:$B$218, 2, FALSE)</f>
        <v>1</v>
      </c>
      <c r="R95" t="str">
        <f>trueraw!C89</f>
        <v xml:space="preserve"> SG, PG</v>
      </c>
      <c r="S95" t="str">
        <f>trueraw!D89</f>
        <v>BOS</v>
      </c>
      <c r="T95">
        <f>trueraw!E89</f>
        <v>70</v>
      </c>
      <c r="U95">
        <f>trueraw!F89</f>
        <v>32</v>
      </c>
      <c r="V95">
        <v>1</v>
      </c>
      <c r="W95">
        <f t="shared" si="57"/>
        <v>0</v>
      </c>
      <c r="X95">
        <f t="shared" si="57"/>
        <v>0</v>
      </c>
      <c r="Y95">
        <f t="shared" si="57"/>
        <v>0</v>
      </c>
      <c r="Z95">
        <f t="shared" si="57"/>
        <v>0</v>
      </c>
      <c r="AA95">
        <f t="shared" si="57"/>
        <v>0</v>
      </c>
      <c r="AB95">
        <f t="shared" si="57"/>
        <v>0</v>
      </c>
      <c r="AC95">
        <f t="shared" si="57"/>
        <v>1</v>
      </c>
      <c r="AD95">
        <f t="shared" si="57"/>
        <v>0</v>
      </c>
      <c r="AE95">
        <f t="shared" si="57"/>
        <v>0</v>
      </c>
      <c r="AF95">
        <f t="shared" si="57"/>
        <v>0</v>
      </c>
      <c r="AG95">
        <f t="shared" si="57"/>
        <v>0</v>
      </c>
      <c r="AH95">
        <f t="shared" si="56"/>
        <v>0</v>
      </c>
      <c r="AI95">
        <f t="shared" si="56"/>
        <v>0</v>
      </c>
      <c r="AT95">
        <f t="shared" si="44"/>
        <v>0</v>
      </c>
      <c r="AU95">
        <f t="shared" si="45"/>
        <v>0</v>
      </c>
      <c r="AV95">
        <f t="shared" si="46"/>
        <v>0</v>
      </c>
      <c r="AW95">
        <f t="shared" si="47"/>
        <v>0</v>
      </c>
      <c r="AX95">
        <f t="shared" si="48"/>
        <v>0</v>
      </c>
      <c r="AY95">
        <f t="shared" si="49"/>
        <v>0</v>
      </c>
      <c r="AZ95">
        <f t="shared" si="50"/>
        <v>0.44024390243902478</v>
      </c>
      <c r="BA95">
        <f t="shared" si="51"/>
        <v>0</v>
      </c>
      <c r="BB95">
        <f t="shared" si="52"/>
        <v>0</v>
      </c>
      <c r="BC95">
        <f t="shared" si="53"/>
        <v>0</v>
      </c>
      <c r="BD95">
        <f t="shared" si="54"/>
        <v>0</v>
      </c>
    </row>
    <row r="96" spans="1:56" x14ac:dyDescent="0.3">
      <c r="A96" t="str">
        <f>injury_attenuated!A101</f>
        <v>Keldon Johnson</v>
      </c>
      <c r="B96">
        <f>injury_attenuated!B101</f>
        <v>0.29723577235772364</v>
      </c>
      <c r="C96">
        <f>injury_attenuated!C101</f>
        <v>-0.37130081300813006</v>
      </c>
      <c r="D96">
        <f>injury_attenuated!D101</f>
        <v>-0.33170731707317069</v>
      </c>
      <c r="E96">
        <f>injury_attenuated!E101</f>
        <v>0.32430894308943092</v>
      </c>
      <c r="F96">
        <f>injury_attenuated!F101</f>
        <v>0.48032520325203265</v>
      </c>
      <c r="G96">
        <f>injury_attenuated!G101</f>
        <v>-0.34764227642276424</v>
      </c>
      <c r="H96">
        <f>injury_attenuated!H101</f>
        <v>0.19390243902439028</v>
      </c>
      <c r="I96">
        <f>injury_attenuated!I101</f>
        <v>-0.30560975609756097</v>
      </c>
      <c r="J96">
        <f>injury_attenuated!J101</f>
        <v>0.49162601626016256</v>
      </c>
      <c r="K96">
        <f t="shared" si="39"/>
        <v>0.80243902439024417</v>
      </c>
      <c r="L96">
        <f t="shared" si="40"/>
        <v>-6.0487804878048473E-2</v>
      </c>
      <c r="M96">
        <f t="shared" si="41"/>
        <v>0.7787804878048783</v>
      </c>
      <c r="N96">
        <f t="shared" si="42"/>
        <v>0.43113821138211406</v>
      </c>
      <c r="O96">
        <f t="shared" si="43"/>
        <v>0.43532520325203272</v>
      </c>
      <c r="P96" s="1" t="str">
        <f>VLOOKUP($A96, 'auction in'!$A$2:$C$218, 3, FALSE)</f>
        <v>diaz</v>
      </c>
      <c r="Q96" s="3">
        <f>VLOOKUP($A96, 'auction in'!$A$2:$B$218, 2, FALSE)</f>
        <v>1</v>
      </c>
      <c r="R96" t="str">
        <f>trueraw!C100</f>
        <v xml:space="preserve"> SF, PF</v>
      </c>
      <c r="S96" t="str">
        <f>trueraw!D100</f>
        <v>SAS</v>
      </c>
      <c r="T96">
        <f>trueraw!E100</f>
        <v>74</v>
      </c>
      <c r="U96">
        <f>trueraw!F100</f>
        <v>31.2</v>
      </c>
      <c r="V96">
        <v>1</v>
      </c>
      <c r="W96">
        <f t="shared" si="57"/>
        <v>0</v>
      </c>
      <c r="X96">
        <f t="shared" si="57"/>
        <v>0</v>
      </c>
      <c r="Y96">
        <f t="shared" si="57"/>
        <v>0</v>
      </c>
      <c r="Z96">
        <f t="shared" si="57"/>
        <v>0</v>
      </c>
      <c r="AA96">
        <f t="shared" si="57"/>
        <v>1</v>
      </c>
      <c r="AB96">
        <f t="shared" si="57"/>
        <v>0</v>
      </c>
      <c r="AC96">
        <f t="shared" si="57"/>
        <v>0</v>
      </c>
      <c r="AD96">
        <f t="shared" si="57"/>
        <v>0</v>
      </c>
      <c r="AE96">
        <f t="shared" si="57"/>
        <v>0</v>
      </c>
      <c r="AF96">
        <f t="shared" si="57"/>
        <v>0</v>
      </c>
      <c r="AG96">
        <f t="shared" si="57"/>
        <v>0</v>
      </c>
      <c r="AH96">
        <f t="shared" si="56"/>
        <v>0</v>
      </c>
      <c r="AI96">
        <f t="shared" si="56"/>
        <v>0</v>
      </c>
      <c r="AT96">
        <f t="shared" si="44"/>
        <v>0</v>
      </c>
      <c r="AU96">
        <f t="shared" si="45"/>
        <v>0</v>
      </c>
      <c r="AV96">
        <f t="shared" si="46"/>
        <v>0</v>
      </c>
      <c r="AW96">
        <f t="shared" si="47"/>
        <v>0</v>
      </c>
      <c r="AX96">
        <f t="shared" si="48"/>
        <v>0.43113821138211406</v>
      </c>
      <c r="AY96">
        <f t="shared" si="49"/>
        <v>0</v>
      </c>
      <c r="AZ96">
        <f t="shared" si="50"/>
        <v>0</v>
      </c>
      <c r="BA96">
        <f t="shared" si="51"/>
        <v>0</v>
      </c>
      <c r="BB96">
        <f t="shared" si="52"/>
        <v>0</v>
      </c>
      <c r="BC96">
        <f t="shared" si="53"/>
        <v>0</v>
      </c>
      <c r="BD96">
        <f t="shared" si="54"/>
        <v>0</v>
      </c>
    </row>
    <row r="97" spans="1:56" x14ac:dyDescent="0.3">
      <c r="A97" t="str">
        <f>injury_attenuated!A98</f>
        <v>Ja Morant</v>
      </c>
      <c r="B97">
        <f>injury_attenuated!B98</f>
        <v>0.1074390243902439</v>
      </c>
      <c r="C97">
        <f>injury_attenuated!C98</f>
        <v>-0.2329268292682927</v>
      </c>
      <c r="D97">
        <f>injury_attenuated!D98</f>
        <v>-0.34317073170731704</v>
      </c>
      <c r="E97">
        <f>injury_attenuated!E98</f>
        <v>0.96878048780487824</v>
      </c>
      <c r="F97">
        <f>injury_attenuated!F98</f>
        <v>-0.29243902439024388</v>
      </c>
      <c r="G97">
        <f>injury_attenuated!G98</f>
        <v>2.3502439024390243</v>
      </c>
      <c r="H97">
        <f>injury_attenuated!H98</f>
        <v>0.16939024390243906</v>
      </c>
      <c r="I97">
        <f>injury_attenuated!I98</f>
        <v>-0.53512195121951223</v>
      </c>
      <c r="J97">
        <f>injury_attenuated!J98</f>
        <v>-1.7682926829268295</v>
      </c>
      <c r="K97">
        <f t="shared" si="39"/>
        <v>0.65682926829268284</v>
      </c>
      <c r="L97">
        <f t="shared" si="40"/>
        <v>2.1921951219512197</v>
      </c>
      <c r="M97">
        <f t="shared" si="41"/>
        <v>-1.9263414634146341</v>
      </c>
      <c r="N97">
        <f t="shared" si="42"/>
        <v>0.42390243902439018</v>
      </c>
      <c r="O97">
        <f t="shared" si="43"/>
        <v>0.63774390243902435</v>
      </c>
      <c r="P97" s="1" t="str">
        <f>VLOOKUP($A97, 'auction in'!$A$2:$C$218, 3, FALSE)</f>
        <v>diaz</v>
      </c>
      <c r="Q97" s="3">
        <f>VLOOKUP($A97, 'auction in'!$A$2:$B$218, 2, FALSE)</f>
        <v>14</v>
      </c>
      <c r="R97" t="str">
        <f>trueraw!C97</f>
        <v xml:space="preserve"> PG</v>
      </c>
      <c r="S97" t="str">
        <f>trueraw!D97</f>
        <v>MEM</v>
      </c>
      <c r="T97">
        <f>trueraw!E97</f>
        <v>73</v>
      </c>
      <c r="U97">
        <f>trueraw!F97</f>
        <v>33.6</v>
      </c>
      <c r="V97">
        <v>1</v>
      </c>
      <c r="W97">
        <f t="shared" si="57"/>
        <v>0</v>
      </c>
      <c r="X97">
        <f t="shared" si="57"/>
        <v>0</v>
      </c>
      <c r="Y97">
        <f t="shared" si="57"/>
        <v>0</v>
      </c>
      <c r="Z97">
        <f t="shared" si="57"/>
        <v>0</v>
      </c>
      <c r="AA97">
        <f t="shared" si="57"/>
        <v>1</v>
      </c>
      <c r="AB97">
        <f t="shared" si="57"/>
        <v>0</v>
      </c>
      <c r="AC97">
        <f t="shared" si="57"/>
        <v>0</v>
      </c>
      <c r="AD97">
        <f t="shared" si="57"/>
        <v>0</v>
      </c>
      <c r="AE97">
        <f t="shared" si="57"/>
        <v>0</v>
      </c>
      <c r="AF97">
        <f t="shared" si="57"/>
        <v>0</v>
      </c>
      <c r="AG97">
        <f t="shared" si="57"/>
        <v>0</v>
      </c>
      <c r="AH97">
        <f t="shared" si="56"/>
        <v>0</v>
      </c>
      <c r="AI97">
        <f t="shared" si="56"/>
        <v>0</v>
      </c>
      <c r="AT97">
        <f t="shared" si="44"/>
        <v>0</v>
      </c>
      <c r="AU97">
        <f t="shared" si="45"/>
        <v>0</v>
      </c>
      <c r="AV97">
        <f t="shared" si="46"/>
        <v>0</v>
      </c>
      <c r="AW97">
        <f t="shared" si="47"/>
        <v>0</v>
      </c>
      <c r="AX97">
        <f t="shared" si="48"/>
        <v>0.42390243902439018</v>
      </c>
      <c r="AY97">
        <f t="shared" si="49"/>
        <v>0</v>
      </c>
      <c r="AZ97">
        <f t="shared" si="50"/>
        <v>0</v>
      </c>
      <c r="BA97">
        <f t="shared" si="51"/>
        <v>0</v>
      </c>
      <c r="BB97">
        <f t="shared" si="52"/>
        <v>0</v>
      </c>
      <c r="BC97">
        <f t="shared" si="53"/>
        <v>0</v>
      </c>
      <c r="BD97">
        <f t="shared" si="54"/>
        <v>0</v>
      </c>
    </row>
    <row r="98" spans="1:56" x14ac:dyDescent="0.3">
      <c r="A98" t="str">
        <f>injury_attenuated!A93</f>
        <v>Nickeil Alexander-Walker</v>
      </c>
      <c r="B98">
        <f>injury_attenuated!B93</f>
        <v>-0.5858130081300813</v>
      </c>
      <c r="C98">
        <f>injury_attenuated!C93</f>
        <v>-0.1056910569105691</v>
      </c>
      <c r="D98">
        <f>injury_attenuated!D93</f>
        <v>0.57768292682926825</v>
      </c>
      <c r="E98">
        <f>injury_attenuated!E93</f>
        <v>0.13345528455284555</v>
      </c>
      <c r="F98">
        <f>injury_attenuated!F93</f>
        <v>-0.41711382113821138</v>
      </c>
      <c r="G98">
        <f>injury_attenuated!G93</f>
        <v>-6.910569105690878E-4</v>
      </c>
      <c r="H98">
        <f>injury_attenuated!H93</f>
        <v>0.9948780487804878</v>
      </c>
      <c r="I98">
        <f>injury_attenuated!I93</f>
        <v>0.16707317073170735</v>
      </c>
      <c r="J98">
        <f>injury_attenuated!J93</f>
        <v>-0.36093495934959352</v>
      </c>
      <c r="K98">
        <f t="shared" si="39"/>
        <v>0.508536585365854</v>
      </c>
      <c r="L98">
        <f t="shared" si="40"/>
        <v>0.76378048780487806</v>
      </c>
      <c r="M98">
        <f t="shared" si="41"/>
        <v>0.40353658536585374</v>
      </c>
      <c r="N98">
        <f t="shared" si="42"/>
        <v>0.40284552845528454</v>
      </c>
      <c r="O98">
        <f t="shared" si="43"/>
        <v>0.61221544715447151</v>
      </c>
      <c r="P98" s="1" t="str">
        <f>VLOOKUP($A98, 'auction in'!$A$2:$C$218, 3, FALSE)</f>
        <v>sch</v>
      </c>
      <c r="Q98" s="3">
        <f>VLOOKUP($A98, 'auction in'!$A$2:$B$218, 2, FALSE)</f>
        <v>3</v>
      </c>
      <c r="R98" t="str">
        <f>trueraw!C92</f>
        <v xml:space="preserve"> SG</v>
      </c>
      <c r="S98" t="str">
        <f>trueraw!D92</f>
        <v>NOP</v>
      </c>
      <c r="T98">
        <f>trueraw!E92</f>
        <v>71</v>
      </c>
      <c r="U98">
        <f>trueraw!F92</f>
        <v>28.5</v>
      </c>
      <c r="V98">
        <v>1</v>
      </c>
      <c r="W98">
        <f t="shared" si="57"/>
        <v>0</v>
      </c>
      <c r="X98">
        <f t="shared" si="57"/>
        <v>0</v>
      </c>
      <c r="Y98">
        <f t="shared" si="57"/>
        <v>0</v>
      </c>
      <c r="Z98">
        <f t="shared" si="57"/>
        <v>0</v>
      </c>
      <c r="AA98">
        <f t="shared" si="57"/>
        <v>0</v>
      </c>
      <c r="AB98">
        <f t="shared" si="57"/>
        <v>0</v>
      </c>
      <c r="AC98">
        <f t="shared" si="57"/>
        <v>0</v>
      </c>
      <c r="AD98">
        <f t="shared" si="57"/>
        <v>0</v>
      </c>
      <c r="AE98">
        <f t="shared" si="57"/>
        <v>0</v>
      </c>
      <c r="AF98">
        <f t="shared" si="57"/>
        <v>0</v>
      </c>
      <c r="AG98">
        <f t="shared" si="57"/>
        <v>0</v>
      </c>
      <c r="AH98">
        <f t="shared" si="56"/>
        <v>1</v>
      </c>
      <c r="AI98">
        <f t="shared" si="56"/>
        <v>0</v>
      </c>
      <c r="AT98">
        <f t="shared" si="44"/>
        <v>0</v>
      </c>
      <c r="AU98">
        <f t="shared" si="45"/>
        <v>0</v>
      </c>
      <c r="AV98">
        <f t="shared" si="46"/>
        <v>0</v>
      </c>
      <c r="AW98">
        <f t="shared" si="47"/>
        <v>0</v>
      </c>
      <c r="AX98">
        <f t="shared" si="48"/>
        <v>0</v>
      </c>
      <c r="AY98">
        <f t="shared" si="49"/>
        <v>0</v>
      </c>
      <c r="AZ98">
        <f t="shared" si="50"/>
        <v>0</v>
      </c>
      <c r="BA98">
        <f t="shared" si="51"/>
        <v>0</v>
      </c>
      <c r="BB98">
        <f t="shared" si="52"/>
        <v>0</v>
      </c>
      <c r="BC98">
        <f t="shared" si="53"/>
        <v>0</v>
      </c>
      <c r="BD98">
        <f t="shared" si="54"/>
        <v>0</v>
      </c>
    </row>
    <row r="99" spans="1:56" x14ac:dyDescent="0.3">
      <c r="A99" t="str">
        <f>injury_attenuated!A118</f>
        <v>Ivica Zubac</v>
      </c>
      <c r="B99">
        <f>injury_attenuated!B118</f>
        <v>2.3057317073170731</v>
      </c>
      <c r="C99">
        <f>injury_attenuated!C118</f>
        <v>0.10548780487804878</v>
      </c>
      <c r="D99">
        <f>injury_attenuated!D118</f>
        <v>-1.7484146341463414</v>
      </c>
      <c r="E99">
        <f>injury_attenuated!E118</f>
        <v>-0.58085365853658533</v>
      </c>
      <c r="F99">
        <f>injury_attenuated!F118</f>
        <v>1.1060975609756096</v>
      </c>
      <c r="G99">
        <f>injury_attenuated!G118</f>
        <v>-0.71963414634146339</v>
      </c>
      <c r="H99">
        <f>injury_attenuated!H118</f>
        <v>-1.5429268292682927</v>
      </c>
      <c r="I99">
        <f>injury_attenuated!I118</f>
        <v>0.89487804878048771</v>
      </c>
      <c r="J99">
        <f>injury_attenuated!J118</f>
        <v>0.47914634146341462</v>
      </c>
      <c r="K99">
        <f t="shared" ref="K99:K130" si="58">(SUM($D99:$J99) + $B99)</f>
        <v>0.19402439024390228</v>
      </c>
      <c r="L99">
        <f t="shared" ref="L99:L130" si="59">SUM($B99:$I99)</f>
        <v>-0.17963414634146369</v>
      </c>
      <c r="M99">
        <f t="shared" ref="M99:M130" si="60">(SUM($B99:$F99) + SUM($H99:$J99))</f>
        <v>1.0191463414634145</v>
      </c>
      <c r="N99">
        <f t="shared" ref="N99:N130" si="61">SUM($B99:$J99)</f>
        <v>0.29951219512195093</v>
      </c>
      <c r="O99">
        <f t="shared" ref="O99:O130" si="62">SUMPRODUCT($B99:$J99, $B$1:$J$1)</f>
        <v>-1.3007926829268297</v>
      </c>
      <c r="P99" s="1" t="str">
        <f>VLOOKUP($A99, 'auction in'!$A$2:$C$218, 3, FALSE)</f>
        <v>me</v>
      </c>
      <c r="Q99" s="3">
        <f>VLOOKUP($A99, 'auction in'!$A$2:$B$218, 2, FALSE)</f>
        <v>1</v>
      </c>
      <c r="R99" t="str">
        <f>trueraw!C117</f>
        <v xml:space="preserve"> C</v>
      </c>
      <c r="S99" t="str">
        <f>trueraw!D117</f>
        <v>LAC</v>
      </c>
      <c r="T99">
        <f>trueraw!E117</f>
        <v>79</v>
      </c>
      <c r="U99">
        <f>trueraw!F117</f>
        <v>22.9</v>
      </c>
      <c r="V99">
        <v>1</v>
      </c>
      <c r="W99">
        <f t="shared" si="57"/>
        <v>0</v>
      </c>
      <c r="X99">
        <f t="shared" si="57"/>
        <v>0</v>
      </c>
      <c r="Y99">
        <f t="shared" si="57"/>
        <v>0</v>
      </c>
      <c r="Z99">
        <f t="shared" si="57"/>
        <v>0</v>
      </c>
      <c r="AA99">
        <f t="shared" si="57"/>
        <v>0</v>
      </c>
      <c r="AB99">
        <f t="shared" si="57"/>
        <v>0</v>
      </c>
      <c r="AC99">
        <f t="shared" si="57"/>
        <v>0</v>
      </c>
      <c r="AD99">
        <f t="shared" si="57"/>
        <v>0</v>
      </c>
      <c r="AE99">
        <f t="shared" si="57"/>
        <v>1</v>
      </c>
      <c r="AF99">
        <f t="shared" si="57"/>
        <v>0</v>
      </c>
      <c r="AG99">
        <f t="shared" si="57"/>
        <v>0</v>
      </c>
      <c r="AH99">
        <f t="shared" si="57"/>
        <v>0</v>
      </c>
      <c r="AI99">
        <f t="shared" si="57"/>
        <v>0</v>
      </c>
      <c r="AT99">
        <f t="shared" ref="AT99:AT130" si="63">IF(EXACT($P99, W$2), $N99, 0)</f>
        <v>0</v>
      </c>
      <c r="AU99">
        <f t="shared" ref="AU99:AU130" si="64">IF(EXACT($P99, X$2), $N99, 0)</f>
        <v>0</v>
      </c>
      <c r="AV99">
        <f t="shared" ref="AV99:AV130" si="65">IF(EXACT($P99, Y$2), $N99, 0)</f>
        <v>0</v>
      </c>
      <c r="AW99">
        <f t="shared" ref="AW99:AW130" si="66">IF(EXACT($P99, Z$2), $N99, 0)</f>
        <v>0</v>
      </c>
      <c r="AX99">
        <f t="shared" ref="AX99:AX130" si="67">IF(EXACT($P99, AA$2), $N99, 0)</f>
        <v>0</v>
      </c>
      <c r="AY99">
        <f t="shared" ref="AY99:AY130" si="68">IF(EXACT($P99, AB$2), $N99, 0)</f>
        <v>0</v>
      </c>
      <c r="AZ99">
        <f t="shared" ref="AZ99:AZ130" si="69">IF(EXACT($P99, AC$2), $N99, 0)</f>
        <v>0</v>
      </c>
      <c r="BA99">
        <f t="shared" ref="BA99:BA130" si="70">IF(EXACT($P99, AD$2), $N99, 0)</f>
        <v>0</v>
      </c>
      <c r="BB99">
        <f t="shared" ref="BB99:BB130" si="71">IF(EXACT($P99, AE$2), $N99, 0)</f>
        <v>0.29951219512195093</v>
      </c>
      <c r="BC99">
        <f t="shared" ref="BC99:BC130" si="72">IF(EXACT($P99, AF$2), $N99, 0)</f>
        <v>0</v>
      </c>
      <c r="BD99">
        <f t="shared" ref="BD99:BD130" si="73">IF(EXACT($P99, AG$2), $N99, 0)</f>
        <v>0</v>
      </c>
    </row>
    <row r="100" spans="1:56" x14ac:dyDescent="0.3">
      <c r="A100" t="str">
        <f>injury_attenuated!A112</f>
        <v>Russell Westbrook</v>
      </c>
      <c r="B100">
        <f>injury_attenuated!B112</f>
        <v>0.15463414634146344</v>
      </c>
      <c r="C100">
        <f>injury_attenuated!C112</f>
        <v>-1.5024390243902441</v>
      </c>
      <c r="D100">
        <f>injury_attenuated!D112</f>
        <v>-0.61463414634146341</v>
      </c>
      <c r="E100">
        <f>injury_attenuated!E112</f>
        <v>0.78780487804878052</v>
      </c>
      <c r="F100">
        <f>injury_attenuated!F112</f>
        <v>1.1975609756097563</v>
      </c>
      <c r="G100">
        <f>injury_attenuated!G112</f>
        <v>2.5146341463414634</v>
      </c>
      <c r="H100">
        <f>injury_attenuated!H112</f>
        <v>0.73414634146341473</v>
      </c>
      <c r="I100">
        <f>injury_attenuated!I112</f>
        <v>-0.50487804878048781</v>
      </c>
      <c r="J100">
        <f>injury_attenuated!J112</f>
        <v>-2.6151219512195123</v>
      </c>
      <c r="K100">
        <f t="shared" si="58"/>
        <v>1.6541463414634152</v>
      </c>
      <c r="L100">
        <f t="shared" si="59"/>
        <v>2.7668292682926827</v>
      </c>
      <c r="M100">
        <f t="shared" si="60"/>
        <v>-2.362926829268293</v>
      </c>
      <c r="N100">
        <f t="shared" si="61"/>
        <v>0.15170731707317042</v>
      </c>
      <c r="O100">
        <f t="shared" si="62"/>
        <v>0.32682926829268277</v>
      </c>
      <c r="P100" s="1" t="str">
        <f>VLOOKUP($A100, 'auction in'!$A$2:$C$218, 3, FALSE)</f>
        <v>bal</v>
      </c>
      <c r="Q100" s="3">
        <f>VLOOKUP($A100, 'auction in'!$A$2:$B$218, 2, FALSE)</f>
        <v>26</v>
      </c>
      <c r="R100" t="str">
        <f>trueraw!C111</f>
        <v xml:space="preserve"> PG</v>
      </c>
      <c r="S100" t="str">
        <f>trueraw!D111</f>
        <v>LAL</v>
      </c>
      <c r="T100">
        <f>trueraw!E111</f>
        <v>76</v>
      </c>
      <c r="U100">
        <f>trueraw!F111</f>
        <v>34.1</v>
      </c>
      <c r="V100">
        <v>1</v>
      </c>
      <c r="W100">
        <f t="shared" si="57"/>
        <v>0</v>
      </c>
      <c r="X100">
        <f t="shared" si="57"/>
        <v>0</v>
      </c>
      <c r="Y100">
        <f t="shared" si="57"/>
        <v>0</v>
      </c>
      <c r="Z100">
        <f t="shared" si="57"/>
        <v>0</v>
      </c>
      <c r="AA100">
        <f t="shared" si="57"/>
        <v>0</v>
      </c>
      <c r="AB100">
        <f t="shared" si="57"/>
        <v>0</v>
      </c>
      <c r="AC100">
        <f t="shared" si="57"/>
        <v>0</v>
      </c>
      <c r="AD100">
        <f t="shared" si="57"/>
        <v>0</v>
      </c>
      <c r="AE100">
        <f t="shared" si="57"/>
        <v>0</v>
      </c>
      <c r="AF100">
        <f t="shared" si="57"/>
        <v>0</v>
      </c>
      <c r="AG100">
        <f t="shared" si="57"/>
        <v>1</v>
      </c>
      <c r="AH100">
        <f t="shared" si="57"/>
        <v>0</v>
      </c>
      <c r="AI100">
        <f t="shared" si="57"/>
        <v>0</v>
      </c>
      <c r="AT100">
        <f t="shared" si="63"/>
        <v>0</v>
      </c>
      <c r="AU100">
        <f t="shared" si="64"/>
        <v>0</v>
      </c>
      <c r="AV100">
        <f t="shared" si="65"/>
        <v>0</v>
      </c>
      <c r="AW100">
        <f t="shared" si="66"/>
        <v>0</v>
      </c>
      <c r="AX100">
        <f t="shared" si="67"/>
        <v>0</v>
      </c>
      <c r="AY100">
        <f t="shared" si="68"/>
        <v>0</v>
      </c>
      <c r="AZ100">
        <f t="shared" si="69"/>
        <v>0</v>
      </c>
      <c r="BA100">
        <f t="shared" si="70"/>
        <v>0</v>
      </c>
      <c r="BB100">
        <f t="shared" si="71"/>
        <v>0</v>
      </c>
      <c r="BC100">
        <f t="shared" si="72"/>
        <v>0</v>
      </c>
      <c r="BD100">
        <f t="shared" si="73"/>
        <v>0.15170731707317042</v>
      </c>
    </row>
    <row r="101" spans="1:56" x14ac:dyDescent="0.3">
      <c r="A101" t="str">
        <f>injury_attenuated!A100</f>
        <v>De'Andre Hunter</v>
      </c>
      <c r="B101">
        <f>injury_attenuated!B100</f>
        <v>0.30292682926829273</v>
      </c>
      <c r="C101">
        <f>injury_attenuated!C100</f>
        <v>1.1504878048780489</v>
      </c>
      <c r="D101">
        <f>injury_attenuated!D100</f>
        <v>-0.4031707317073171</v>
      </c>
      <c r="E101">
        <f>injury_attenuated!E100</f>
        <v>2.6585365853658588E-2</v>
      </c>
      <c r="F101">
        <f>injury_attenuated!F100</f>
        <v>-0.23414634146341459</v>
      </c>
      <c r="G101">
        <f>injury_attenuated!G100</f>
        <v>-0.52658536585365856</v>
      </c>
      <c r="H101">
        <f>injury_attenuated!H100</f>
        <v>-0.42487804878048779</v>
      </c>
      <c r="I101">
        <f>injury_attenuated!I100</f>
        <v>-0.19682926829268291</v>
      </c>
      <c r="J101">
        <f>injury_attenuated!J100</f>
        <v>0.43853658536585366</v>
      </c>
      <c r="K101">
        <f t="shared" si="58"/>
        <v>-1.0175609756097559</v>
      </c>
      <c r="L101">
        <f t="shared" si="59"/>
        <v>-0.30560975609756091</v>
      </c>
      <c r="M101">
        <f t="shared" si="60"/>
        <v>0.65951219512195136</v>
      </c>
      <c r="N101">
        <f t="shared" si="61"/>
        <v>0.13292682926829275</v>
      </c>
      <c r="O101">
        <f t="shared" si="62"/>
        <v>7.9878048780488098E-2</v>
      </c>
      <c r="P101" s="1" t="str">
        <f>VLOOKUP($A101, 'auction in'!$A$2:$C$218, 3, FALSE)</f>
        <v>_______</v>
      </c>
      <c r="Q101" s="3">
        <f>VLOOKUP($A101, 'auction in'!$A$2:$B$218, 2, FALSE)</f>
        <v>9.6939088295715958</v>
      </c>
      <c r="R101" t="str">
        <f>trueraw!C99</f>
        <v xml:space="preserve"> SF, PF</v>
      </c>
      <c r="S101" t="str">
        <f>trueraw!D99</f>
        <v>ATL</v>
      </c>
      <c r="T101">
        <f>trueraw!E99</f>
        <v>70</v>
      </c>
      <c r="U101">
        <f>trueraw!F99</f>
        <v>29.4</v>
      </c>
      <c r="V101">
        <v>1</v>
      </c>
      <c r="W101">
        <f t="shared" si="57"/>
        <v>1</v>
      </c>
      <c r="X101">
        <f t="shared" si="57"/>
        <v>0</v>
      </c>
      <c r="Y101">
        <f t="shared" si="57"/>
        <v>0</v>
      </c>
      <c r="Z101">
        <f t="shared" si="57"/>
        <v>0</v>
      </c>
      <c r="AA101">
        <f t="shared" si="57"/>
        <v>0</v>
      </c>
      <c r="AB101">
        <f t="shared" si="57"/>
        <v>0</v>
      </c>
      <c r="AC101">
        <f t="shared" si="57"/>
        <v>0</v>
      </c>
      <c r="AD101">
        <f t="shared" si="57"/>
        <v>0</v>
      </c>
      <c r="AE101">
        <f t="shared" si="57"/>
        <v>0</v>
      </c>
      <c r="AF101">
        <f t="shared" si="57"/>
        <v>0</v>
      </c>
      <c r="AG101">
        <f t="shared" si="57"/>
        <v>0</v>
      </c>
      <c r="AH101">
        <f t="shared" si="57"/>
        <v>0</v>
      </c>
      <c r="AI101">
        <f t="shared" si="57"/>
        <v>0</v>
      </c>
      <c r="AT101">
        <f t="shared" si="63"/>
        <v>0.13292682926829275</v>
      </c>
      <c r="AU101">
        <f t="shared" si="64"/>
        <v>0</v>
      </c>
      <c r="AV101">
        <f t="shared" si="65"/>
        <v>0</v>
      </c>
      <c r="AW101">
        <f t="shared" si="66"/>
        <v>0</v>
      </c>
      <c r="AX101">
        <f t="shared" si="67"/>
        <v>0</v>
      </c>
      <c r="AY101">
        <f t="shared" si="68"/>
        <v>0</v>
      </c>
      <c r="AZ101">
        <f t="shared" si="69"/>
        <v>0</v>
      </c>
      <c r="BA101">
        <f t="shared" si="70"/>
        <v>0</v>
      </c>
      <c r="BB101">
        <f t="shared" si="71"/>
        <v>0</v>
      </c>
      <c r="BC101">
        <f t="shared" si="72"/>
        <v>0</v>
      </c>
      <c r="BD101">
        <f t="shared" si="73"/>
        <v>0</v>
      </c>
    </row>
    <row r="102" spans="1:56" x14ac:dyDescent="0.3">
      <c r="A102" t="str">
        <f>injury_attenuated!A106</f>
        <v>Matisse Thybulle</v>
      </c>
      <c r="B102">
        <f>injury_attenuated!B106</f>
        <v>-0.17203252032520328</v>
      </c>
      <c r="C102">
        <f>injury_attenuated!C106</f>
        <v>-0.29910569105691059</v>
      </c>
      <c r="D102">
        <f>injury_attenuated!D106</f>
        <v>-0.80097560975609761</v>
      </c>
      <c r="E102">
        <f>injury_attenuated!E106</f>
        <v>-1.1556910569105692</v>
      </c>
      <c r="F102">
        <f>injury_attenuated!F106</f>
        <v>-1.1530894308943089</v>
      </c>
      <c r="G102">
        <f>injury_attenuated!G106</f>
        <v>-0.85300813008130083</v>
      </c>
      <c r="H102">
        <f>injury_attenuated!H106</f>
        <v>1.9356097560975611</v>
      </c>
      <c r="I102">
        <f>injury_attenuated!I106</f>
        <v>1.4</v>
      </c>
      <c r="J102">
        <f>injury_attenuated!J106</f>
        <v>1.177479674796748</v>
      </c>
      <c r="K102">
        <f t="shared" si="58"/>
        <v>0.37829268292682899</v>
      </c>
      <c r="L102">
        <f t="shared" si="59"/>
        <v>-1.0982926829268291</v>
      </c>
      <c r="M102">
        <f t="shared" si="60"/>
        <v>0.9321951219512199</v>
      </c>
      <c r="N102">
        <f t="shared" si="61"/>
        <v>7.9186991869918844E-2</v>
      </c>
      <c r="O102">
        <f t="shared" si="62"/>
        <v>-0.53479674796747956</v>
      </c>
      <c r="P102" s="1" t="str">
        <f>VLOOKUP($A102, 'auction in'!$A$2:$C$218, 3, FALSE)</f>
        <v>_______</v>
      </c>
      <c r="Q102" s="3">
        <f>VLOOKUP($A102, 'auction in'!$A$2:$B$218, 2, FALSE)</f>
        <v>9.3718311498354208</v>
      </c>
      <c r="R102" t="str">
        <f>trueraw!C105</f>
        <v xml:space="preserve"> SF, SG</v>
      </c>
      <c r="S102" t="str">
        <f>trueraw!D105</f>
        <v>PHI</v>
      </c>
      <c r="T102">
        <f>trueraw!E105</f>
        <v>74</v>
      </c>
      <c r="U102">
        <f>trueraw!F105</f>
        <v>24.6</v>
      </c>
      <c r="V102">
        <v>1</v>
      </c>
      <c r="W102">
        <f t="shared" si="57"/>
        <v>1</v>
      </c>
      <c r="X102">
        <f t="shared" si="57"/>
        <v>0</v>
      </c>
      <c r="Y102">
        <f t="shared" si="57"/>
        <v>0</v>
      </c>
      <c r="Z102">
        <f t="shared" si="57"/>
        <v>0</v>
      </c>
      <c r="AA102">
        <f t="shared" si="57"/>
        <v>0</v>
      </c>
      <c r="AB102">
        <f t="shared" si="57"/>
        <v>0</v>
      </c>
      <c r="AC102">
        <f t="shared" si="57"/>
        <v>0</v>
      </c>
      <c r="AD102">
        <f t="shared" si="57"/>
        <v>0</v>
      </c>
      <c r="AE102">
        <f t="shared" si="57"/>
        <v>0</v>
      </c>
      <c r="AF102">
        <f t="shared" si="57"/>
        <v>0</v>
      </c>
      <c r="AG102">
        <f t="shared" si="57"/>
        <v>0</v>
      </c>
      <c r="AH102">
        <f t="shared" si="57"/>
        <v>0</v>
      </c>
      <c r="AI102">
        <f t="shared" si="57"/>
        <v>0</v>
      </c>
      <c r="AT102">
        <f t="shared" si="63"/>
        <v>7.9186991869918844E-2</v>
      </c>
      <c r="AU102">
        <f t="shared" si="64"/>
        <v>0</v>
      </c>
      <c r="AV102">
        <f t="shared" si="65"/>
        <v>0</v>
      </c>
      <c r="AW102">
        <f t="shared" si="66"/>
        <v>0</v>
      </c>
      <c r="AX102">
        <f t="shared" si="67"/>
        <v>0</v>
      </c>
      <c r="AY102">
        <f t="shared" si="68"/>
        <v>0</v>
      </c>
      <c r="AZ102">
        <f t="shared" si="69"/>
        <v>0</v>
      </c>
      <c r="BA102">
        <f t="shared" si="70"/>
        <v>0</v>
      </c>
      <c r="BB102">
        <f t="shared" si="71"/>
        <v>0</v>
      </c>
      <c r="BC102">
        <f t="shared" si="72"/>
        <v>0</v>
      </c>
      <c r="BD102">
        <f t="shared" si="73"/>
        <v>0</v>
      </c>
    </row>
    <row r="103" spans="1:56" x14ac:dyDescent="0.3">
      <c r="A103" t="str">
        <f>injury_attenuated!A107</f>
        <v>Danny Green</v>
      </c>
      <c r="B103">
        <f>injury_attenuated!B107</f>
        <v>-0.59617886178861801</v>
      </c>
      <c r="C103">
        <f>injury_attenuated!C107</f>
        <v>0.11601626016260164</v>
      </c>
      <c r="D103">
        <f>injury_attenuated!D107</f>
        <v>0.63390243902439025</v>
      </c>
      <c r="E103">
        <f>injury_attenuated!E107</f>
        <v>-0.65934959349593492</v>
      </c>
      <c r="F103">
        <f>injury_attenuated!F107</f>
        <v>-0.53040650406504064</v>
      </c>
      <c r="G103">
        <f>injury_attenuated!G107</f>
        <v>-0.58227642276422764</v>
      </c>
      <c r="H103">
        <f>injury_attenuated!H107</f>
        <v>0.75341463414634147</v>
      </c>
      <c r="I103">
        <f>injury_attenuated!I107</f>
        <v>0.2087804878048781</v>
      </c>
      <c r="J103">
        <f>injury_attenuated!J107</f>
        <v>0.71723577235772362</v>
      </c>
      <c r="K103">
        <f t="shared" si="58"/>
        <v>-5.4878048780487854E-2</v>
      </c>
      <c r="L103">
        <f t="shared" si="59"/>
        <v>-0.65609756097560978</v>
      </c>
      <c r="M103">
        <f t="shared" si="60"/>
        <v>0.64341463414634159</v>
      </c>
      <c r="N103">
        <f t="shared" si="61"/>
        <v>6.1138211382113838E-2</v>
      </c>
      <c r="O103">
        <f t="shared" si="62"/>
        <v>0.25483739837398373</v>
      </c>
      <c r="P103" s="1" t="str">
        <f>VLOOKUP($A103, 'auction in'!$A$2:$C$218, 3, FALSE)</f>
        <v>_______</v>
      </c>
      <c r="Q103" s="3">
        <f>VLOOKUP($A103, 'auction in'!$A$2:$B$218, 2, FALSE)</f>
        <v>9.3623475488465875</v>
      </c>
      <c r="R103" t="str">
        <f>trueraw!C106</f>
        <v xml:space="preserve"> SG, SF</v>
      </c>
      <c r="S103" t="str">
        <f>trueraw!D106</f>
        <v>PHI</v>
      </c>
      <c r="T103">
        <f>trueraw!E106</f>
        <v>74</v>
      </c>
      <c r="U103">
        <f>trueraw!F106</f>
        <v>28.2</v>
      </c>
      <c r="V103">
        <v>1</v>
      </c>
      <c r="W103">
        <f t="shared" ref="W103:AI118" si="74">IF(EXACT($P103, W$2), 1, 0)</f>
        <v>1</v>
      </c>
      <c r="X103">
        <f t="shared" si="74"/>
        <v>0</v>
      </c>
      <c r="Y103">
        <f t="shared" si="74"/>
        <v>0</v>
      </c>
      <c r="Z103">
        <f t="shared" si="74"/>
        <v>0</v>
      </c>
      <c r="AA103">
        <f t="shared" si="74"/>
        <v>0</v>
      </c>
      <c r="AB103">
        <f t="shared" si="74"/>
        <v>0</v>
      </c>
      <c r="AC103">
        <f t="shared" si="74"/>
        <v>0</v>
      </c>
      <c r="AD103">
        <f t="shared" si="74"/>
        <v>0</v>
      </c>
      <c r="AE103">
        <f t="shared" si="74"/>
        <v>0</v>
      </c>
      <c r="AF103">
        <f t="shared" si="74"/>
        <v>0</v>
      </c>
      <c r="AG103">
        <f t="shared" si="74"/>
        <v>0</v>
      </c>
      <c r="AH103">
        <f t="shared" si="57"/>
        <v>0</v>
      </c>
      <c r="AI103">
        <f t="shared" si="57"/>
        <v>0</v>
      </c>
      <c r="AT103">
        <f t="shared" si="63"/>
        <v>6.1138211382113838E-2</v>
      </c>
      <c r="AU103">
        <f t="shared" si="64"/>
        <v>0</v>
      </c>
      <c r="AV103">
        <f t="shared" si="65"/>
        <v>0</v>
      </c>
      <c r="AW103">
        <f t="shared" si="66"/>
        <v>0</v>
      </c>
      <c r="AX103">
        <f t="shared" si="67"/>
        <v>0</v>
      </c>
      <c r="AY103">
        <f t="shared" si="68"/>
        <v>0</v>
      </c>
      <c r="AZ103">
        <f t="shared" si="69"/>
        <v>0</v>
      </c>
      <c r="BA103">
        <f t="shared" si="70"/>
        <v>0</v>
      </c>
      <c r="BB103">
        <f t="shared" si="71"/>
        <v>0</v>
      </c>
      <c r="BC103">
        <f t="shared" si="72"/>
        <v>0</v>
      </c>
      <c r="BD103">
        <f t="shared" si="73"/>
        <v>0</v>
      </c>
    </row>
    <row r="104" spans="1:56" x14ac:dyDescent="0.3">
      <c r="A104" t="str">
        <f>injury_attenuated!A117</f>
        <v>Jae'Sean Tate</v>
      </c>
      <c r="B104">
        <f>injury_attenuated!B117</f>
        <v>0.80341463414634151</v>
      </c>
      <c r="C104">
        <f>injury_attenuated!C117</f>
        <v>-0.54780487804878053</v>
      </c>
      <c r="D104">
        <f>injury_attenuated!D117</f>
        <v>-0.8</v>
      </c>
      <c r="E104">
        <f>injury_attenuated!E117</f>
        <v>-0.32439024390243898</v>
      </c>
      <c r="F104">
        <f>injury_attenuated!F117</f>
        <v>0.13170731707317077</v>
      </c>
      <c r="G104">
        <f>injury_attenuated!G117</f>
        <v>-0.1453658536585366</v>
      </c>
      <c r="H104">
        <f>injury_attenuated!H117</f>
        <v>0.84536585365853667</v>
      </c>
      <c r="I104">
        <f>injury_attenuated!I117</f>
        <v>-0.10634146341463414</v>
      </c>
      <c r="J104">
        <f>injury_attenuated!J117</f>
        <v>0.20243902439024392</v>
      </c>
      <c r="K104">
        <f t="shared" si="58"/>
        <v>0.60682926829268302</v>
      </c>
      <c r="L104">
        <f t="shared" si="59"/>
        <v>-0.14341463414634137</v>
      </c>
      <c r="M104">
        <f t="shared" si="60"/>
        <v>0.20439024390243921</v>
      </c>
      <c r="N104">
        <f t="shared" si="61"/>
        <v>5.9024390243902547E-2</v>
      </c>
      <c r="O104">
        <f t="shared" si="62"/>
        <v>-0.28951219512195114</v>
      </c>
      <c r="P104" s="1" t="str">
        <f>VLOOKUP($A104, 'auction in'!$A$2:$C$218, 3, FALSE)</f>
        <v>_______</v>
      </c>
      <c r="Q104" s="3">
        <f>VLOOKUP($A104, 'auction in'!$A$2:$B$218, 2, FALSE)</f>
        <v>9.250368106401508</v>
      </c>
      <c r="R104" t="str">
        <f>trueraw!C116</f>
        <v xml:space="preserve"> SF</v>
      </c>
      <c r="S104" t="str">
        <f>trueraw!D116</f>
        <v>HOU</v>
      </c>
      <c r="T104">
        <f>trueraw!E116</f>
        <v>76</v>
      </c>
      <c r="U104">
        <f>trueraw!F116</f>
        <v>30.1</v>
      </c>
      <c r="V104">
        <v>1</v>
      </c>
      <c r="W104">
        <f t="shared" si="74"/>
        <v>1</v>
      </c>
      <c r="X104">
        <f t="shared" si="74"/>
        <v>0</v>
      </c>
      <c r="Y104">
        <f t="shared" si="74"/>
        <v>0</v>
      </c>
      <c r="Z104">
        <f t="shared" si="74"/>
        <v>0</v>
      </c>
      <c r="AA104">
        <f t="shared" si="74"/>
        <v>0</v>
      </c>
      <c r="AB104">
        <f t="shared" si="74"/>
        <v>0</v>
      </c>
      <c r="AC104">
        <f t="shared" si="74"/>
        <v>0</v>
      </c>
      <c r="AD104">
        <f t="shared" si="74"/>
        <v>0</v>
      </c>
      <c r="AE104">
        <f t="shared" si="74"/>
        <v>0</v>
      </c>
      <c r="AF104">
        <f t="shared" si="74"/>
        <v>0</v>
      </c>
      <c r="AG104">
        <f t="shared" si="74"/>
        <v>0</v>
      </c>
      <c r="AH104">
        <f t="shared" si="57"/>
        <v>0</v>
      </c>
      <c r="AI104">
        <f t="shared" si="57"/>
        <v>0</v>
      </c>
      <c r="AT104">
        <f t="shared" si="63"/>
        <v>5.9024390243902547E-2</v>
      </c>
      <c r="AU104">
        <f t="shared" si="64"/>
        <v>0</v>
      </c>
      <c r="AV104">
        <f t="shared" si="65"/>
        <v>0</v>
      </c>
      <c r="AW104">
        <f t="shared" si="66"/>
        <v>0</v>
      </c>
      <c r="AX104">
        <f t="shared" si="67"/>
        <v>0</v>
      </c>
      <c r="AY104">
        <f t="shared" si="68"/>
        <v>0</v>
      </c>
      <c r="AZ104">
        <f t="shared" si="69"/>
        <v>0</v>
      </c>
      <c r="BA104">
        <f t="shared" si="70"/>
        <v>0</v>
      </c>
      <c r="BB104">
        <f t="shared" si="71"/>
        <v>0</v>
      </c>
      <c r="BC104">
        <f t="shared" si="72"/>
        <v>0</v>
      </c>
      <c r="BD104">
        <f t="shared" si="73"/>
        <v>0</v>
      </c>
    </row>
    <row r="105" spans="1:56" x14ac:dyDescent="0.3">
      <c r="A105" t="str">
        <f>injury_attenuated!A109</f>
        <v>Joe Ingles</v>
      </c>
      <c r="B105">
        <f>injury_attenuated!B109</f>
        <v>0.44162601626016262</v>
      </c>
      <c r="C105">
        <f>injury_attenuated!C109</f>
        <v>0.3326016260162602</v>
      </c>
      <c r="D105">
        <f>injury_attenuated!D109</f>
        <v>0.84146341463414642</v>
      </c>
      <c r="E105">
        <f>injury_attenuated!E109</f>
        <v>-0.3434959349593496</v>
      </c>
      <c r="F105">
        <f>injury_attenuated!F109</f>
        <v>-0.64772357723577234</v>
      </c>
      <c r="G105">
        <f>injury_attenuated!G109</f>
        <v>0.84357723577235777</v>
      </c>
      <c r="H105">
        <f>injury_attenuated!H109</f>
        <v>-0.63634146341463416</v>
      </c>
      <c r="I105">
        <f>injury_attenuated!I109</f>
        <v>-0.80195121951219517</v>
      </c>
      <c r="J105">
        <f>injury_attenuated!J109</f>
        <v>4.308943089430875E-3</v>
      </c>
      <c r="K105">
        <f t="shared" si="58"/>
        <v>-0.29853658536585359</v>
      </c>
      <c r="L105">
        <f t="shared" si="59"/>
        <v>2.9756097560975747E-2</v>
      </c>
      <c r="M105">
        <f t="shared" si="60"/>
        <v>-0.80951219512195127</v>
      </c>
      <c r="N105">
        <f t="shared" si="61"/>
        <v>3.4065040650406622E-2</v>
      </c>
      <c r="O105">
        <f t="shared" si="62"/>
        <v>0.21422764227642299</v>
      </c>
      <c r="P105" s="1" t="str">
        <f>VLOOKUP($A105, 'auction in'!$A$2:$C$218, 3, FALSE)</f>
        <v>sch</v>
      </c>
      <c r="Q105" s="3">
        <f>VLOOKUP($A105, 'auction in'!$A$2:$B$218, 2, FALSE)</f>
        <v>1</v>
      </c>
      <c r="R105" t="str">
        <f>trueraw!C108</f>
        <v xml:space="preserve"> SF, SG, PF</v>
      </c>
      <c r="S105" t="str">
        <f>trueraw!D108</f>
        <v>UTA</v>
      </c>
      <c r="T105">
        <f>trueraw!E108</f>
        <v>74</v>
      </c>
      <c r="U105">
        <f>trueraw!F108</f>
        <v>27.1</v>
      </c>
      <c r="V105">
        <v>1</v>
      </c>
      <c r="W105">
        <f t="shared" si="74"/>
        <v>0</v>
      </c>
      <c r="X105">
        <f t="shared" si="74"/>
        <v>0</v>
      </c>
      <c r="Y105">
        <f t="shared" si="74"/>
        <v>0</v>
      </c>
      <c r="Z105">
        <f t="shared" si="74"/>
        <v>0</v>
      </c>
      <c r="AA105">
        <f t="shared" si="74"/>
        <v>0</v>
      </c>
      <c r="AB105">
        <f t="shared" si="74"/>
        <v>0</v>
      </c>
      <c r="AC105">
        <f t="shared" si="74"/>
        <v>0</v>
      </c>
      <c r="AD105">
        <f t="shared" si="74"/>
        <v>0</v>
      </c>
      <c r="AE105">
        <f t="shared" si="74"/>
        <v>0</v>
      </c>
      <c r="AF105">
        <f t="shared" si="74"/>
        <v>0</v>
      </c>
      <c r="AG105">
        <f t="shared" si="74"/>
        <v>0</v>
      </c>
      <c r="AH105">
        <f t="shared" si="57"/>
        <v>1</v>
      </c>
      <c r="AI105">
        <f t="shared" si="57"/>
        <v>0</v>
      </c>
      <c r="AT105">
        <f t="shared" si="63"/>
        <v>0</v>
      </c>
      <c r="AU105">
        <f t="shared" si="64"/>
        <v>0</v>
      </c>
      <c r="AV105">
        <f t="shared" si="65"/>
        <v>0</v>
      </c>
      <c r="AW105">
        <f t="shared" si="66"/>
        <v>0</v>
      </c>
      <c r="AX105">
        <f t="shared" si="67"/>
        <v>0</v>
      </c>
      <c r="AY105">
        <f t="shared" si="68"/>
        <v>0</v>
      </c>
      <c r="AZ105">
        <f t="shared" si="69"/>
        <v>0</v>
      </c>
      <c r="BA105">
        <f t="shared" si="70"/>
        <v>0</v>
      </c>
      <c r="BB105">
        <f t="shared" si="71"/>
        <v>0</v>
      </c>
      <c r="BC105">
        <f t="shared" si="72"/>
        <v>0</v>
      </c>
      <c r="BD105">
        <f t="shared" si="73"/>
        <v>0</v>
      </c>
    </row>
    <row r="106" spans="1:56" x14ac:dyDescent="0.3">
      <c r="A106" t="str">
        <f>injury_attenuated!A110</f>
        <v>Jordan Clarkson</v>
      </c>
      <c r="B106">
        <f>injury_attenuated!B110</f>
        <v>-1.1015447154471545</v>
      </c>
      <c r="C106">
        <f>injury_attenuated!C110</f>
        <v>1.0094308943089434</v>
      </c>
      <c r="D106">
        <f>injury_attenuated!D110</f>
        <v>1.2926829268292686</v>
      </c>
      <c r="E106">
        <f>injury_attenuated!E110</f>
        <v>0.59504065040650422</v>
      </c>
      <c r="F106">
        <f>injury_attenuated!F110</f>
        <v>-0.46723577235772357</v>
      </c>
      <c r="G106">
        <f>injury_attenuated!G110</f>
        <v>-0.2032520325203252</v>
      </c>
      <c r="H106">
        <f>injury_attenuated!H110</f>
        <v>-8.5853658536585359E-2</v>
      </c>
      <c r="I106">
        <f>injury_attenuated!I110</f>
        <v>-0.98243902439024389</v>
      </c>
      <c r="J106">
        <f>injury_attenuated!J110</f>
        <v>-4.0813008130081319E-2</v>
      </c>
      <c r="K106">
        <f t="shared" si="58"/>
        <v>-0.99341463414634101</v>
      </c>
      <c r="L106">
        <f t="shared" si="59"/>
        <v>5.6829268292683643E-2</v>
      </c>
      <c r="M106">
        <f t="shared" si="60"/>
        <v>0.21926829268292747</v>
      </c>
      <c r="N106">
        <f t="shared" si="61"/>
        <v>1.6016260162602325E-2</v>
      </c>
      <c r="O106">
        <f t="shared" si="62"/>
        <v>1.0580081300813016</v>
      </c>
      <c r="P106" s="1" t="str">
        <f>VLOOKUP($A106, 'auction in'!$A$2:$C$218, 3, FALSE)</f>
        <v>pete</v>
      </c>
      <c r="Q106" s="3">
        <f>VLOOKUP($A106, 'auction in'!$A$2:$B$218, 2, FALSE)</f>
        <v>1</v>
      </c>
      <c r="R106" t="str">
        <f>trueraw!C109</f>
        <v xml:space="preserve"> SG</v>
      </c>
      <c r="S106" t="str">
        <f>trueraw!D109</f>
        <v>UTA</v>
      </c>
      <c r="T106">
        <f>trueraw!E109</f>
        <v>74</v>
      </c>
      <c r="U106">
        <f>trueraw!F109</f>
        <v>26.7</v>
      </c>
      <c r="V106">
        <v>1</v>
      </c>
      <c r="W106">
        <f t="shared" si="74"/>
        <v>0</v>
      </c>
      <c r="X106">
        <f t="shared" si="74"/>
        <v>0</v>
      </c>
      <c r="Y106">
        <f t="shared" si="74"/>
        <v>0</v>
      </c>
      <c r="Z106">
        <f t="shared" si="74"/>
        <v>0</v>
      </c>
      <c r="AA106">
        <f t="shared" si="74"/>
        <v>0</v>
      </c>
      <c r="AB106">
        <f t="shared" si="74"/>
        <v>0</v>
      </c>
      <c r="AC106">
        <f t="shared" si="74"/>
        <v>0</v>
      </c>
      <c r="AD106">
        <f t="shared" si="74"/>
        <v>1</v>
      </c>
      <c r="AE106">
        <f t="shared" si="74"/>
        <v>0</v>
      </c>
      <c r="AF106">
        <f t="shared" si="74"/>
        <v>0</v>
      </c>
      <c r="AG106">
        <f t="shared" si="74"/>
        <v>0</v>
      </c>
      <c r="AH106">
        <f t="shared" si="57"/>
        <v>0</v>
      </c>
      <c r="AI106">
        <f t="shared" si="57"/>
        <v>0</v>
      </c>
      <c r="AT106">
        <f t="shared" si="63"/>
        <v>0</v>
      </c>
      <c r="AU106">
        <f t="shared" si="64"/>
        <v>0</v>
      </c>
      <c r="AV106">
        <f t="shared" si="65"/>
        <v>0</v>
      </c>
      <c r="AW106">
        <f t="shared" si="66"/>
        <v>0</v>
      </c>
      <c r="AX106">
        <f t="shared" si="67"/>
        <v>0</v>
      </c>
      <c r="AY106">
        <f t="shared" si="68"/>
        <v>0</v>
      </c>
      <c r="AZ106">
        <f t="shared" si="69"/>
        <v>0</v>
      </c>
      <c r="BA106">
        <f t="shared" si="70"/>
        <v>1.6016260162602325E-2</v>
      </c>
      <c r="BB106">
        <f t="shared" si="71"/>
        <v>0</v>
      </c>
      <c r="BC106">
        <f t="shared" si="72"/>
        <v>0</v>
      </c>
      <c r="BD106">
        <f t="shared" si="73"/>
        <v>0</v>
      </c>
    </row>
    <row r="107" spans="1:56" x14ac:dyDescent="0.3">
      <c r="A107" t="str">
        <f>injury_attenuated!A108</f>
        <v>Khem Birch</v>
      </c>
      <c r="B107">
        <f>injury_attenuated!B108</f>
        <v>0.57699186991869922</v>
      </c>
      <c r="C107">
        <f>injury_attenuated!C108</f>
        <v>-0.6600813008130082</v>
      </c>
      <c r="D107">
        <f>injury_attenuated!D108</f>
        <v>-1.4597560975609758</v>
      </c>
      <c r="E107">
        <f>injury_attenuated!E108</f>
        <v>-0.62325203252032524</v>
      </c>
      <c r="F107">
        <f>injury_attenuated!F108</f>
        <v>0.89544715447154477</v>
      </c>
      <c r="G107">
        <f>injury_attenuated!G108</f>
        <v>-0.59130081300813009</v>
      </c>
      <c r="H107">
        <f>injury_attenuated!H108</f>
        <v>-0.15804878048780488</v>
      </c>
      <c r="I107">
        <f>injury_attenuated!I108</f>
        <v>1.2375609756097561</v>
      </c>
      <c r="J107">
        <f>injury_attenuated!J108</f>
        <v>0.79845528455284553</v>
      </c>
      <c r="K107">
        <f t="shared" si="58"/>
        <v>0.67609756097560991</v>
      </c>
      <c r="L107">
        <f t="shared" si="59"/>
        <v>-0.78243902439024393</v>
      </c>
      <c r="M107">
        <f t="shared" si="60"/>
        <v>0.6073170731707318</v>
      </c>
      <c r="N107">
        <f t="shared" si="61"/>
        <v>1.6016260162601603E-2</v>
      </c>
      <c r="O107">
        <f t="shared" si="62"/>
        <v>-0.89126016260162666</v>
      </c>
      <c r="P107" s="1" t="str">
        <f>VLOOKUP($A107, 'auction in'!$A$2:$C$218, 3, FALSE)</f>
        <v>_______</v>
      </c>
      <c r="Q107" s="3">
        <f>VLOOKUP($A107, 'auction in'!$A$2:$B$218, 2, FALSE)</f>
        <v>8.8604462042067524</v>
      </c>
      <c r="R107" t="str">
        <f>trueraw!C107</f>
        <v xml:space="preserve"> C</v>
      </c>
      <c r="S107" t="str">
        <f>trueraw!D107</f>
        <v>TOR</v>
      </c>
      <c r="T107">
        <f>trueraw!E107</f>
        <v>74</v>
      </c>
      <c r="U107">
        <f>trueraw!F107</f>
        <v>29.8</v>
      </c>
      <c r="V107">
        <v>1</v>
      </c>
      <c r="W107">
        <f t="shared" si="74"/>
        <v>1</v>
      </c>
      <c r="X107">
        <f t="shared" si="74"/>
        <v>0</v>
      </c>
      <c r="Y107">
        <f t="shared" si="74"/>
        <v>0</v>
      </c>
      <c r="Z107">
        <f t="shared" si="74"/>
        <v>0</v>
      </c>
      <c r="AA107">
        <f t="shared" si="74"/>
        <v>0</v>
      </c>
      <c r="AB107">
        <f t="shared" si="74"/>
        <v>0</v>
      </c>
      <c r="AC107">
        <f t="shared" si="74"/>
        <v>0</v>
      </c>
      <c r="AD107">
        <f t="shared" si="74"/>
        <v>0</v>
      </c>
      <c r="AE107">
        <f t="shared" si="74"/>
        <v>0</v>
      </c>
      <c r="AF107">
        <f t="shared" si="74"/>
        <v>0</v>
      </c>
      <c r="AG107">
        <f t="shared" si="74"/>
        <v>0</v>
      </c>
      <c r="AH107">
        <f t="shared" si="57"/>
        <v>0</v>
      </c>
      <c r="AI107">
        <f t="shared" si="57"/>
        <v>0</v>
      </c>
      <c r="AT107">
        <f t="shared" si="63"/>
        <v>1.6016260162601603E-2</v>
      </c>
      <c r="AU107">
        <f t="shared" si="64"/>
        <v>0</v>
      </c>
      <c r="AV107">
        <f t="shared" si="65"/>
        <v>0</v>
      </c>
      <c r="AW107">
        <f t="shared" si="66"/>
        <v>0</v>
      </c>
      <c r="AX107">
        <f t="shared" si="67"/>
        <v>0</v>
      </c>
      <c r="AY107">
        <f t="shared" si="68"/>
        <v>0</v>
      </c>
      <c r="AZ107">
        <f t="shared" si="69"/>
        <v>0</v>
      </c>
      <c r="BA107">
        <f t="shared" si="70"/>
        <v>0</v>
      </c>
      <c r="BB107">
        <f t="shared" si="71"/>
        <v>0</v>
      </c>
      <c r="BC107">
        <f t="shared" si="72"/>
        <v>0</v>
      </c>
      <c r="BD107">
        <f t="shared" si="73"/>
        <v>0</v>
      </c>
    </row>
    <row r="108" spans="1:56" x14ac:dyDescent="0.3">
      <c r="A108" t="str">
        <f>injury_attenuated!A77</f>
        <v>Jonathan Isaac</v>
      </c>
      <c r="B108">
        <f>injury_attenuated!B77</f>
        <v>-8.6504065040650405E-2</v>
      </c>
      <c r="C108">
        <f>injury_attenuated!C77</f>
        <v>-9.13821138211382E-2</v>
      </c>
      <c r="D108">
        <f>injury_attenuated!D77</f>
        <v>-0.92390243902439018</v>
      </c>
      <c r="E108">
        <f>injury_attenuated!E77</f>
        <v>-0.71772357723577229</v>
      </c>
      <c r="F108">
        <f>injury_attenuated!F77</f>
        <v>-0.19105691056910568</v>
      </c>
      <c r="G108">
        <f>injury_attenuated!G77</f>
        <v>-0.89040650406504063</v>
      </c>
      <c r="H108">
        <f>injury_attenuated!H77</f>
        <v>0.40682926829268284</v>
      </c>
      <c r="I108">
        <f>injury_attenuated!I77</f>
        <v>1.7336585365853658</v>
      </c>
      <c r="J108">
        <f>injury_attenuated!J77</f>
        <v>0.70764227642276423</v>
      </c>
      <c r="K108">
        <f t="shared" si="58"/>
        <v>3.8536585365853956E-2</v>
      </c>
      <c r="L108">
        <f t="shared" si="59"/>
        <v>-0.76048780487804835</v>
      </c>
      <c r="M108">
        <f t="shared" si="60"/>
        <v>0.8375609756097564</v>
      </c>
      <c r="N108">
        <f t="shared" si="61"/>
        <v>-5.2845528455284119E-2</v>
      </c>
      <c r="O108">
        <f t="shared" si="62"/>
        <v>-0.8764227642276422</v>
      </c>
      <c r="P108" s="1" t="str">
        <f>VLOOKUP($A108, 'auction in'!$A$2:$C$218, 3, FALSE)</f>
        <v>peon</v>
      </c>
      <c r="Q108" s="3">
        <f>VLOOKUP($A108, 'auction in'!$A$2:$B$218, 2, FALSE)</f>
        <v>4</v>
      </c>
      <c r="R108" t="str">
        <f>trueraw!C76</f>
        <v xml:space="preserve"> PF, SF</v>
      </c>
      <c r="S108" t="str">
        <f>trueraw!D76</f>
        <v>ORL</v>
      </c>
      <c r="T108">
        <f>trueraw!E76</f>
        <v>60</v>
      </c>
      <c r="U108">
        <f>trueraw!F76</f>
        <v>28.8</v>
      </c>
      <c r="V108">
        <v>1</v>
      </c>
      <c r="W108">
        <f t="shared" si="74"/>
        <v>0</v>
      </c>
      <c r="X108">
        <f t="shared" si="74"/>
        <v>0</v>
      </c>
      <c r="Y108">
        <f t="shared" si="74"/>
        <v>0</v>
      </c>
      <c r="Z108">
        <f t="shared" si="74"/>
        <v>0</v>
      </c>
      <c r="AA108">
        <f t="shared" si="74"/>
        <v>0</v>
      </c>
      <c r="AB108">
        <f t="shared" si="74"/>
        <v>0</v>
      </c>
      <c r="AC108">
        <f t="shared" si="74"/>
        <v>0</v>
      </c>
      <c r="AD108">
        <f t="shared" si="74"/>
        <v>0</v>
      </c>
      <c r="AE108">
        <f t="shared" si="74"/>
        <v>0</v>
      </c>
      <c r="AF108">
        <f t="shared" si="74"/>
        <v>0</v>
      </c>
      <c r="AG108">
        <f t="shared" si="74"/>
        <v>0</v>
      </c>
      <c r="AH108">
        <f t="shared" si="57"/>
        <v>0</v>
      </c>
      <c r="AI108">
        <f t="shared" si="57"/>
        <v>1</v>
      </c>
      <c r="AT108">
        <f t="shared" si="63"/>
        <v>0</v>
      </c>
      <c r="AU108">
        <f t="shared" si="64"/>
        <v>0</v>
      </c>
      <c r="AV108">
        <f t="shared" si="65"/>
        <v>0</v>
      </c>
      <c r="AW108">
        <f t="shared" si="66"/>
        <v>0</v>
      </c>
      <c r="AX108">
        <f t="shared" si="67"/>
        <v>0</v>
      </c>
      <c r="AY108">
        <f t="shared" si="68"/>
        <v>0</v>
      </c>
      <c r="AZ108">
        <f t="shared" si="69"/>
        <v>0</v>
      </c>
      <c r="BA108">
        <f t="shared" si="70"/>
        <v>0</v>
      </c>
      <c r="BB108">
        <f t="shared" si="71"/>
        <v>0</v>
      </c>
      <c r="BC108">
        <f t="shared" si="72"/>
        <v>0</v>
      </c>
      <c r="BD108">
        <f t="shared" si="73"/>
        <v>0</v>
      </c>
    </row>
    <row r="109" spans="1:56" x14ac:dyDescent="0.3">
      <c r="A109" t="str">
        <f>injury_attenuated!A103</f>
        <v>Chuma Okeke</v>
      </c>
      <c r="B109">
        <f>injury_attenuated!B103</f>
        <v>-0.41642276422764229</v>
      </c>
      <c r="C109">
        <f>injury_attenuated!C103</f>
        <v>-6.0325203252032521E-2</v>
      </c>
      <c r="D109">
        <f>injury_attenuated!D103</f>
        <v>-0.42536585365853663</v>
      </c>
      <c r="E109">
        <f>injury_attenuated!E103</f>
        <v>-0.61934959349593499</v>
      </c>
      <c r="F109">
        <f>injury_attenuated!F103</f>
        <v>-0.15869918699186991</v>
      </c>
      <c r="G109">
        <f>injury_attenuated!G103</f>
        <v>-0.13300813008130083</v>
      </c>
      <c r="H109">
        <f>injury_attenuated!H103</f>
        <v>0.9258536585365853</v>
      </c>
      <c r="I109">
        <f>injury_attenuated!I103</f>
        <v>5.073170731707316E-2</v>
      </c>
      <c r="J109">
        <f>injury_attenuated!J103</f>
        <v>0.73528455284552852</v>
      </c>
      <c r="K109">
        <f t="shared" si="58"/>
        <v>-4.0975609756097819E-2</v>
      </c>
      <c r="L109">
        <f t="shared" si="59"/>
        <v>-0.83658536585365861</v>
      </c>
      <c r="M109">
        <f t="shared" si="60"/>
        <v>3.170731707317076E-2</v>
      </c>
      <c r="N109">
        <f t="shared" si="61"/>
        <v>-0.1013008130081301</v>
      </c>
      <c r="O109">
        <f t="shared" si="62"/>
        <v>8.1544715447154248E-2</v>
      </c>
      <c r="P109" s="1" t="str">
        <f>VLOOKUP($A109, 'auction in'!$A$2:$C$218, 3, FALSE)</f>
        <v>_______</v>
      </c>
      <c r="Q109" s="3">
        <f>VLOOKUP($A109, 'auction in'!$A$2:$B$218, 2, FALSE)</f>
        <v>8.6430528892319369</v>
      </c>
      <c r="R109" t="str">
        <f>trueraw!C102</f>
        <v>PF</v>
      </c>
      <c r="S109" t="str">
        <f>trueraw!D102</f>
        <v>ORL</v>
      </c>
      <c r="T109">
        <f>trueraw!E102</f>
        <v>68</v>
      </c>
      <c r="U109">
        <f>trueraw!F102</f>
        <v>30.1</v>
      </c>
      <c r="V109">
        <v>1</v>
      </c>
      <c r="W109">
        <f t="shared" si="74"/>
        <v>1</v>
      </c>
      <c r="X109">
        <f t="shared" si="74"/>
        <v>0</v>
      </c>
      <c r="Y109">
        <f t="shared" si="74"/>
        <v>0</v>
      </c>
      <c r="Z109">
        <f t="shared" si="74"/>
        <v>0</v>
      </c>
      <c r="AA109">
        <f t="shared" si="74"/>
        <v>0</v>
      </c>
      <c r="AB109">
        <f t="shared" si="74"/>
        <v>0</v>
      </c>
      <c r="AC109">
        <f t="shared" si="74"/>
        <v>0</v>
      </c>
      <c r="AD109">
        <f t="shared" si="74"/>
        <v>0</v>
      </c>
      <c r="AE109">
        <f t="shared" si="74"/>
        <v>0</v>
      </c>
      <c r="AF109">
        <f t="shared" si="74"/>
        <v>0</v>
      </c>
      <c r="AG109">
        <f t="shared" si="74"/>
        <v>0</v>
      </c>
      <c r="AH109">
        <f t="shared" si="74"/>
        <v>0</v>
      </c>
      <c r="AI109">
        <f t="shared" si="74"/>
        <v>0</v>
      </c>
      <c r="AT109">
        <f t="shared" si="63"/>
        <v>-0.1013008130081301</v>
      </c>
      <c r="AU109">
        <f t="shared" si="64"/>
        <v>0</v>
      </c>
      <c r="AV109">
        <f t="shared" si="65"/>
        <v>0</v>
      </c>
      <c r="AW109">
        <f t="shared" si="66"/>
        <v>0</v>
      </c>
      <c r="AX109">
        <f t="shared" si="67"/>
        <v>0</v>
      </c>
      <c r="AY109">
        <f t="shared" si="68"/>
        <v>0</v>
      </c>
      <c r="AZ109">
        <f t="shared" si="69"/>
        <v>0</v>
      </c>
      <c r="BA109">
        <f t="shared" si="70"/>
        <v>0</v>
      </c>
      <c r="BB109">
        <f t="shared" si="71"/>
        <v>0</v>
      </c>
      <c r="BC109">
        <f t="shared" si="72"/>
        <v>0</v>
      </c>
      <c r="BD109">
        <f t="shared" si="73"/>
        <v>0</v>
      </c>
    </row>
    <row r="110" spans="1:56" x14ac:dyDescent="0.3">
      <c r="A110" t="str">
        <f>injury_attenuated!A119</f>
        <v>Jordan Poole</v>
      </c>
      <c r="B110">
        <f>injury_attenuated!B119</f>
        <v>-0.43373983739837396</v>
      </c>
      <c r="C110">
        <f>injury_attenuated!C119</f>
        <v>1.4606504065040653</v>
      </c>
      <c r="D110">
        <f>injury_attenuated!D119</f>
        <v>0.77829268292682929</v>
      </c>
      <c r="E110">
        <f>injury_attenuated!E119</f>
        <v>0.28821138211382114</v>
      </c>
      <c r="F110">
        <f>injury_attenuated!F119</f>
        <v>-1.0628455284552847</v>
      </c>
      <c r="G110">
        <f>injury_attenuated!G119</f>
        <v>-0.17617886178861786</v>
      </c>
      <c r="H110">
        <f>injury_attenuated!H119</f>
        <v>-0.66341463414634161</v>
      </c>
      <c r="I110">
        <f>injury_attenuated!I119</f>
        <v>-0.63951219512195123</v>
      </c>
      <c r="J110">
        <f>injury_attenuated!J119</f>
        <v>0.32918699186991873</v>
      </c>
      <c r="K110">
        <f t="shared" si="58"/>
        <v>-1.58</v>
      </c>
      <c r="L110">
        <f t="shared" si="59"/>
        <v>-0.44853658536585361</v>
      </c>
      <c r="M110">
        <f t="shared" si="60"/>
        <v>5.6829268292682866E-2</v>
      </c>
      <c r="N110">
        <f t="shared" si="61"/>
        <v>-0.11934959349593488</v>
      </c>
      <c r="O110">
        <f t="shared" si="62"/>
        <v>0.41727642276422755</v>
      </c>
      <c r="P110" s="1" t="str">
        <f>VLOOKUP($A110, 'auction in'!$A$2:$C$218, 3, FALSE)</f>
        <v>_______</v>
      </c>
      <c r="Q110" s="3">
        <f>VLOOKUP($A110, 'auction in'!$A$2:$B$218, 2, FALSE)</f>
        <v>8.3171452937118087</v>
      </c>
      <c r="R110" t="str">
        <f>trueraw!C118</f>
        <v xml:space="preserve"> SG, PG</v>
      </c>
      <c r="S110" t="str">
        <f>trueraw!D118</f>
        <v>GSW</v>
      </c>
      <c r="T110">
        <f>trueraw!E118</f>
        <v>74</v>
      </c>
      <c r="U110">
        <f>trueraw!F118</f>
        <v>26.1</v>
      </c>
      <c r="V110">
        <v>1</v>
      </c>
      <c r="W110">
        <f t="shared" si="74"/>
        <v>1</v>
      </c>
      <c r="X110">
        <f t="shared" si="74"/>
        <v>0</v>
      </c>
      <c r="Y110">
        <f t="shared" si="74"/>
        <v>0</v>
      </c>
      <c r="Z110">
        <f t="shared" si="74"/>
        <v>0</v>
      </c>
      <c r="AA110">
        <f t="shared" si="74"/>
        <v>0</v>
      </c>
      <c r="AB110">
        <f t="shared" si="74"/>
        <v>0</v>
      </c>
      <c r="AC110">
        <f t="shared" si="74"/>
        <v>0</v>
      </c>
      <c r="AD110">
        <f t="shared" si="74"/>
        <v>0</v>
      </c>
      <c r="AE110">
        <f t="shared" si="74"/>
        <v>0</v>
      </c>
      <c r="AF110">
        <f t="shared" si="74"/>
        <v>0</v>
      </c>
      <c r="AG110">
        <f t="shared" si="74"/>
        <v>0</v>
      </c>
      <c r="AH110">
        <f t="shared" si="74"/>
        <v>0</v>
      </c>
      <c r="AI110">
        <f t="shared" si="74"/>
        <v>0</v>
      </c>
      <c r="AT110">
        <f t="shared" si="63"/>
        <v>-0.11934959349593488</v>
      </c>
      <c r="AU110">
        <f t="shared" si="64"/>
        <v>0</v>
      </c>
      <c r="AV110">
        <f t="shared" si="65"/>
        <v>0</v>
      </c>
      <c r="AW110">
        <f t="shared" si="66"/>
        <v>0</v>
      </c>
      <c r="AX110">
        <f t="shared" si="67"/>
        <v>0</v>
      </c>
      <c r="AY110">
        <f t="shared" si="68"/>
        <v>0</v>
      </c>
      <c r="AZ110">
        <f t="shared" si="69"/>
        <v>0</v>
      </c>
      <c r="BA110">
        <f t="shared" si="70"/>
        <v>0</v>
      </c>
      <c r="BB110">
        <f t="shared" si="71"/>
        <v>0</v>
      </c>
      <c r="BC110">
        <f t="shared" si="72"/>
        <v>0</v>
      </c>
      <c r="BD110">
        <f t="shared" si="73"/>
        <v>0</v>
      </c>
    </row>
    <row r="111" spans="1:56" x14ac:dyDescent="0.3">
      <c r="A111" t="str">
        <f>injury_attenuated!A105</f>
        <v>Daniel Gafford</v>
      </c>
      <c r="B111">
        <f>injury_attenuated!B105</f>
        <v>2.3109349593495931</v>
      </c>
      <c r="C111">
        <f>injury_attenuated!C105</f>
        <v>-1.2727235772357723</v>
      </c>
      <c r="D111">
        <f>injury_attenuated!D105</f>
        <v>-1.6764634146341462</v>
      </c>
      <c r="E111">
        <f>injury_attenuated!E105</f>
        <v>-0.70052845528455276</v>
      </c>
      <c r="F111">
        <f>injury_attenuated!F105</f>
        <v>6.943089430894317E-2</v>
      </c>
      <c r="G111">
        <f>injury_attenuated!G105</f>
        <v>-1.079918699186992</v>
      </c>
      <c r="H111">
        <f>injury_attenuated!H105</f>
        <v>-0.72804878048780486</v>
      </c>
      <c r="I111">
        <f>injury_attenuated!I105</f>
        <v>2.2345121951219511</v>
      </c>
      <c r="J111">
        <f>injury_attenuated!J105</f>
        <v>0.66886178861788625</v>
      </c>
      <c r="K111">
        <f t="shared" si="58"/>
        <v>1.0987804878048779</v>
      </c>
      <c r="L111">
        <f t="shared" si="59"/>
        <v>-0.8428048780487809</v>
      </c>
      <c r="M111">
        <f t="shared" si="60"/>
        <v>0.90597560975609759</v>
      </c>
      <c r="N111">
        <f t="shared" si="61"/>
        <v>-0.17394308943089465</v>
      </c>
      <c r="O111">
        <f t="shared" si="62"/>
        <v>-2.4466666666666663</v>
      </c>
      <c r="P111" s="1" t="str">
        <f>VLOOKUP($A111, 'auction in'!$A$2:$C$218, 3, FALSE)</f>
        <v>_______</v>
      </c>
      <c r="Q111" s="3">
        <f>VLOOKUP($A111, 'auction in'!$A$2:$B$218, 2, FALSE)</f>
        <v>8.5620775269426623</v>
      </c>
      <c r="R111" t="str">
        <f>trueraw!C104</f>
        <v xml:space="preserve"> C, PF</v>
      </c>
      <c r="S111" t="str">
        <f>trueraw!D104</f>
        <v>WAS</v>
      </c>
      <c r="T111">
        <f>trueraw!E104</f>
        <v>69</v>
      </c>
      <c r="U111">
        <f>trueraw!F104</f>
        <v>20.2</v>
      </c>
      <c r="V111">
        <v>1</v>
      </c>
      <c r="W111">
        <f t="shared" si="74"/>
        <v>1</v>
      </c>
      <c r="X111">
        <f t="shared" si="74"/>
        <v>0</v>
      </c>
      <c r="Y111">
        <f t="shared" si="74"/>
        <v>0</v>
      </c>
      <c r="Z111">
        <f t="shared" si="74"/>
        <v>0</v>
      </c>
      <c r="AA111">
        <f t="shared" si="74"/>
        <v>0</v>
      </c>
      <c r="AB111">
        <f t="shared" si="74"/>
        <v>0</v>
      </c>
      <c r="AC111">
        <f t="shared" si="74"/>
        <v>0</v>
      </c>
      <c r="AD111">
        <f t="shared" si="74"/>
        <v>0</v>
      </c>
      <c r="AE111">
        <f t="shared" si="74"/>
        <v>0</v>
      </c>
      <c r="AF111">
        <f t="shared" si="74"/>
        <v>0</v>
      </c>
      <c r="AG111">
        <f t="shared" si="74"/>
        <v>0</v>
      </c>
      <c r="AH111">
        <f t="shared" si="74"/>
        <v>0</v>
      </c>
      <c r="AI111">
        <f t="shared" si="74"/>
        <v>0</v>
      </c>
      <c r="AT111">
        <f t="shared" si="63"/>
        <v>-0.17394308943089465</v>
      </c>
      <c r="AU111">
        <f t="shared" si="64"/>
        <v>0</v>
      </c>
      <c r="AV111">
        <f t="shared" si="65"/>
        <v>0</v>
      </c>
      <c r="AW111">
        <f t="shared" si="66"/>
        <v>0</v>
      </c>
      <c r="AX111">
        <f t="shared" si="67"/>
        <v>0</v>
      </c>
      <c r="AY111">
        <f t="shared" si="68"/>
        <v>0</v>
      </c>
      <c r="AZ111">
        <f t="shared" si="69"/>
        <v>0</v>
      </c>
      <c r="BA111">
        <f t="shared" si="70"/>
        <v>0</v>
      </c>
      <c r="BB111">
        <f t="shared" si="71"/>
        <v>0</v>
      </c>
      <c r="BC111">
        <f t="shared" si="72"/>
        <v>0</v>
      </c>
      <c r="BD111">
        <f t="shared" si="73"/>
        <v>0</v>
      </c>
    </row>
    <row r="112" spans="1:56" x14ac:dyDescent="0.3">
      <c r="A112" t="str">
        <f>injury_attenuated!A120</f>
        <v>Evan Mobley</v>
      </c>
      <c r="B112">
        <f>injury_attenuated!B120</f>
        <v>0.26768292682926831</v>
      </c>
      <c r="C112">
        <f>injury_attenuated!C120</f>
        <v>-0.80268292682926834</v>
      </c>
      <c r="D112">
        <f>injury_attenuated!D120</f>
        <v>-1.1176829268292683</v>
      </c>
      <c r="E112">
        <f>injury_attenuated!E120</f>
        <v>-0.30426829268292682</v>
      </c>
      <c r="F112">
        <f>injury_attenuated!F120</f>
        <v>0.83817073170731726</v>
      </c>
      <c r="G112">
        <f>injury_attenuated!G120</f>
        <v>-0.49853658536585366</v>
      </c>
      <c r="H112">
        <f>injury_attenuated!H120</f>
        <v>-0.60512195121951218</v>
      </c>
      <c r="I112">
        <f>injury_attenuated!I120</f>
        <v>2.2869512195121953</v>
      </c>
      <c r="J112">
        <f>injury_attenuated!J120</f>
        <v>-0.36170731707317078</v>
      </c>
      <c r="K112">
        <f t="shared" si="58"/>
        <v>0.50548780487804934</v>
      </c>
      <c r="L112">
        <f t="shared" si="59"/>
        <v>6.451219512195161E-2</v>
      </c>
      <c r="M112">
        <f t="shared" si="60"/>
        <v>0.20134146341463444</v>
      </c>
      <c r="N112">
        <f t="shared" si="61"/>
        <v>-0.29719512195121917</v>
      </c>
      <c r="O112">
        <f t="shared" si="62"/>
        <v>-1.574512195121951</v>
      </c>
      <c r="P112" s="1" t="str">
        <f>VLOOKUP($A112, 'auction in'!$A$2:$C$218, 3, FALSE)</f>
        <v>_______</v>
      </c>
      <c r="Q112" s="3">
        <f>VLOOKUP($A112, 'auction in'!$A$2:$B$218, 2, FALSE)</f>
        <v>7.7023526219164298</v>
      </c>
      <c r="R112" t="str">
        <f>trueraw!C119</f>
        <v xml:space="preserve"> PF, C</v>
      </c>
      <c r="S112" t="str">
        <f>trueraw!D119</f>
        <v>CLE</v>
      </c>
      <c r="T112">
        <f>trueraw!E119</f>
        <v>73</v>
      </c>
      <c r="U112">
        <f>trueraw!F119</f>
        <v>28.5</v>
      </c>
      <c r="V112">
        <v>1</v>
      </c>
      <c r="W112">
        <f t="shared" si="74"/>
        <v>1</v>
      </c>
      <c r="X112">
        <f t="shared" si="74"/>
        <v>0</v>
      </c>
      <c r="Y112">
        <f t="shared" si="74"/>
        <v>0</v>
      </c>
      <c r="Z112">
        <f t="shared" si="74"/>
        <v>0</v>
      </c>
      <c r="AA112">
        <f t="shared" si="74"/>
        <v>0</v>
      </c>
      <c r="AB112">
        <f t="shared" si="74"/>
        <v>0</v>
      </c>
      <c r="AC112">
        <f t="shared" si="74"/>
        <v>0</v>
      </c>
      <c r="AD112">
        <f t="shared" si="74"/>
        <v>0</v>
      </c>
      <c r="AE112">
        <f t="shared" si="74"/>
        <v>0</v>
      </c>
      <c r="AF112">
        <f t="shared" si="74"/>
        <v>0</v>
      </c>
      <c r="AG112">
        <f t="shared" si="74"/>
        <v>0</v>
      </c>
      <c r="AH112">
        <f t="shared" si="74"/>
        <v>0</v>
      </c>
      <c r="AI112">
        <f t="shared" si="74"/>
        <v>0</v>
      </c>
      <c r="AT112">
        <f t="shared" si="63"/>
        <v>-0.29719512195121917</v>
      </c>
      <c r="AU112">
        <f t="shared" si="64"/>
        <v>0</v>
      </c>
      <c r="AV112">
        <f t="shared" si="65"/>
        <v>0</v>
      </c>
      <c r="AW112">
        <f t="shared" si="66"/>
        <v>0</v>
      </c>
      <c r="AX112">
        <f t="shared" si="67"/>
        <v>0</v>
      </c>
      <c r="AY112">
        <f t="shared" si="68"/>
        <v>0</v>
      </c>
      <c r="AZ112">
        <f t="shared" si="69"/>
        <v>0</v>
      </c>
      <c r="BA112">
        <f t="shared" si="70"/>
        <v>0</v>
      </c>
      <c r="BB112">
        <f t="shared" si="71"/>
        <v>0</v>
      </c>
      <c r="BC112">
        <f t="shared" si="72"/>
        <v>0</v>
      </c>
      <c r="BD112">
        <f t="shared" si="73"/>
        <v>0</v>
      </c>
    </row>
    <row r="113" spans="1:56" x14ac:dyDescent="0.3">
      <c r="A113" t="str">
        <f>injury_attenuated!A111</f>
        <v>D'Angelo Russell</v>
      </c>
      <c r="B113">
        <f>injury_attenuated!B111</f>
        <v>-0.85804878048780486</v>
      </c>
      <c r="C113">
        <f>injury_attenuated!C111</f>
        <v>-0.40317073170731704</v>
      </c>
      <c r="D113">
        <f>injury_attenuated!D111</f>
        <v>1.0821951219512196</v>
      </c>
      <c r="E113">
        <f>injury_attenuated!E111</f>
        <v>0.70951219512195129</v>
      </c>
      <c r="F113">
        <f>injury_attenuated!F111</f>
        <v>-0.92560975609756091</v>
      </c>
      <c r="G113">
        <f>injury_attenuated!G111</f>
        <v>1.4112195121951221</v>
      </c>
      <c r="H113">
        <f>injury_attenuated!H111</f>
        <v>0.18975609756097561</v>
      </c>
      <c r="I113">
        <f>injury_attenuated!I111</f>
        <v>-0.35048780487804876</v>
      </c>
      <c r="J113">
        <f>injury_attenuated!J111</f>
        <v>-1.1663414634146343</v>
      </c>
      <c r="K113">
        <f t="shared" si="58"/>
        <v>9.2195121951219927E-2</v>
      </c>
      <c r="L113">
        <f t="shared" si="59"/>
        <v>0.85536585365853701</v>
      </c>
      <c r="M113">
        <f t="shared" si="60"/>
        <v>-1.7221951219512195</v>
      </c>
      <c r="N113">
        <f t="shared" si="61"/>
        <v>-0.31097560975609728</v>
      </c>
      <c r="O113">
        <f t="shared" si="62"/>
        <v>0.29329268292682942</v>
      </c>
      <c r="P113" s="1" t="str">
        <f>VLOOKUP($A113, 'auction in'!$A$2:$C$218, 3, FALSE)</f>
        <v>bude</v>
      </c>
      <c r="Q113" s="3">
        <f>VLOOKUP($A113, 'auction in'!$A$2:$B$218, 2, FALSE)</f>
        <v>5</v>
      </c>
      <c r="R113" t="str">
        <f>trueraw!C110</f>
        <v xml:space="preserve"> PG, SG</v>
      </c>
      <c r="S113" t="str">
        <f>trueraw!D110</f>
        <v>MIN</v>
      </c>
      <c r="T113">
        <f>trueraw!E110</f>
        <v>70</v>
      </c>
      <c r="U113">
        <f>trueraw!F110</f>
        <v>30.2</v>
      </c>
      <c r="V113">
        <v>1</v>
      </c>
      <c r="W113">
        <f t="shared" ref="W113:AI128" si="75">IF(EXACT($P113, W$2), 1, 0)</f>
        <v>0</v>
      </c>
      <c r="X113">
        <f t="shared" si="75"/>
        <v>0</v>
      </c>
      <c r="Y113">
        <f t="shared" si="75"/>
        <v>0</v>
      </c>
      <c r="Z113">
        <f t="shared" si="75"/>
        <v>0</v>
      </c>
      <c r="AA113">
        <f t="shared" si="75"/>
        <v>0</v>
      </c>
      <c r="AB113">
        <f t="shared" si="75"/>
        <v>0</v>
      </c>
      <c r="AC113">
        <f t="shared" si="75"/>
        <v>0</v>
      </c>
      <c r="AD113">
        <f t="shared" si="75"/>
        <v>0</v>
      </c>
      <c r="AE113">
        <f t="shared" si="75"/>
        <v>0</v>
      </c>
      <c r="AF113">
        <f t="shared" si="75"/>
        <v>1</v>
      </c>
      <c r="AG113">
        <f t="shared" si="75"/>
        <v>0</v>
      </c>
      <c r="AH113">
        <f t="shared" si="74"/>
        <v>0</v>
      </c>
      <c r="AI113">
        <f t="shared" si="74"/>
        <v>0</v>
      </c>
      <c r="AT113">
        <f t="shared" si="63"/>
        <v>0</v>
      </c>
      <c r="AU113">
        <f t="shared" si="64"/>
        <v>0</v>
      </c>
      <c r="AV113">
        <f t="shared" si="65"/>
        <v>0</v>
      </c>
      <c r="AW113">
        <f t="shared" si="66"/>
        <v>0</v>
      </c>
      <c r="AX113">
        <f t="shared" si="67"/>
        <v>0</v>
      </c>
      <c r="AY113">
        <f t="shared" si="68"/>
        <v>0</v>
      </c>
      <c r="AZ113">
        <f t="shared" si="69"/>
        <v>0</v>
      </c>
      <c r="BA113">
        <f t="shared" si="70"/>
        <v>0</v>
      </c>
      <c r="BB113">
        <f t="shared" si="71"/>
        <v>0</v>
      </c>
      <c r="BC113">
        <f t="shared" si="72"/>
        <v>-0.31097560975609728</v>
      </c>
      <c r="BD113">
        <f t="shared" si="73"/>
        <v>0</v>
      </c>
    </row>
    <row r="114" spans="1:56" x14ac:dyDescent="0.3">
      <c r="A114" t="str">
        <f>injury_attenuated!A134</f>
        <v>Duncan Robinson</v>
      </c>
      <c r="B114">
        <f>injury_attenuated!B134</f>
        <v>-0.37837398373983738</v>
      </c>
      <c r="C114">
        <f>injury_attenuated!C134</f>
        <v>0.49723577235772359</v>
      </c>
      <c r="D114">
        <f>injury_attenuated!D134</f>
        <v>1.7468292682926829</v>
      </c>
      <c r="E114">
        <f>injury_attenuated!E134</f>
        <v>-0.14130081300813008</v>
      </c>
      <c r="F114">
        <f>injury_attenuated!F134</f>
        <v>-0.66747967479674797</v>
      </c>
      <c r="G114">
        <f>injury_attenuated!G134</f>
        <v>-0.55056910569105688</v>
      </c>
      <c r="H114">
        <f>injury_attenuated!H134</f>
        <v>-0.85902439024390242</v>
      </c>
      <c r="I114">
        <f>injury_attenuated!I134</f>
        <v>-0.57609756097560971</v>
      </c>
      <c r="J114">
        <f>injury_attenuated!J134</f>
        <v>0.61577235772357719</v>
      </c>
      <c r="K114">
        <f t="shared" si="58"/>
        <v>-0.81024390243902444</v>
      </c>
      <c r="L114">
        <f t="shared" si="59"/>
        <v>-0.92878048780487799</v>
      </c>
      <c r="M114">
        <f t="shared" si="60"/>
        <v>0.23756097560975609</v>
      </c>
      <c r="N114">
        <f t="shared" si="61"/>
        <v>-0.31300813008130079</v>
      </c>
      <c r="O114">
        <f t="shared" si="62"/>
        <v>0.16422764227642256</v>
      </c>
      <c r="P114" s="1" t="str">
        <f>VLOOKUP($A114, 'auction in'!$A$2:$C$218, 3, FALSE)</f>
        <v>ul</v>
      </c>
      <c r="Q114" s="3">
        <f>VLOOKUP($A114, 'auction in'!$A$2:$B$218, 2, FALSE)</f>
        <v>1</v>
      </c>
      <c r="R114" t="str">
        <f>trueraw!C133</f>
        <v xml:space="preserve"> SG, SF</v>
      </c>
      <c r="S114" t="str">
        <f>trueraw!D133</f>
        <v>MIA</v>
      </c>
      <c r="T114">
        <f>trueraw!E133</f>
        <v>80</v>
      </c>
      <c r="U114">
        <f>trueraw!F133</f>
        <v>30</v>
      </c>
      <c r="V114">
        <v>1</v>
      </c>
      <c r="W114">
        <f t="shared" si="75"/>
        <v>0</v>
      </c>
      <c r="X114">
        <f t="shared" si="75"/>
        <v>0</v>
      </c>
      <c r="Y114">
        <f t="shared" si="75"/>
        <v>0</v>
      </c>
      <c r="Z114">
        <f t="shared" si="75"/>
        <v>0</v>
      </c>
      <c r="AA114">
        <f t="shared" si="75"/>
        <v>0</v>
      </c>
      <c r="AB114">
        <f t="shared" si="75"/>
        <v>1</v>
      </c>
      <c r="AC114">
        <f t="shared" si="75"/>
        <v>0</v>
      </c>
      <c r="AD114">
        <f t="shared" si="75"/>
        <v>0</v>
      </c>
      <c r="AE114">
        <f t="shared" si="75"/>
        <v>0</v>
      </c>
      <c r="AF114">
        <f t="shared" si="75"/>
        <v>0</v>
      </c>
      <c r="AG114">
        <f t="shared" si="75"/>
        <v>0</v>
      </c>
      <c r="AH114">
        <f t="shared" si="74"/>
        <v>0</v>
      </c>
      <c r="AI114">
        <f t="shared" si="74"/>
        <v>0</v>
      </c>
      <c r="AT114">
        <f t="shared" si="63"/>
        <v>0</v>
      </c>
      <c r="AU114">
        <f t="shared" si="64"/>
        <v>0</v>
      </c>
      <c r="AV114">
        <f t="shared" si="65"/>
        <v>0</v>
      </c>
      <c r="AW114">
        <f t="shared" si="66"/>
        <v>0</v>
      </c>
      <c r="AX114">
        <f t="shared" si="67"/>
        <v>0</v>
      </c>
      <c r="AY114">
        <f t="shared" si="68"/>
        <v>-0.31300813008130079</v>
      </c>
      <c r="AZ114">
        <f t="shared" si="69"/>
        <v>0</v>
      </c>
      <c r="BA114">
        <f t="shared" si="70"/>
        <v>0</v>
      </c>
      <c r="BB114">
        <f t="shared" si="71"/>
        <v>0</v>
      </c>
      <c r="BC114">
        <f t="shared" si="72"/>
        <v>0</v>
      </c>
      <c r="BD114">
        <f t="shared" si="73"/>
        <v>0</v>
      </c>
    </row>
    <row r="115" spans="1:56" x14ac:dyDescent="0.3">
      <c r="A115" t="str">
        <f>injury_attenuated!A133</f>
        <v>Tim Hardaway Jr.</v>
      </c>
      <c r="B115">
        <f>injury_attenuated!B133</f>
        <v>-0.40788617886178857</v>
      </c>
      <c r="C115">
        <f>injury_attenuated!C133</f>
        <v>0.22455284552845525</v>
      </c>
      <c r="D115">
        <f>injury_attenuated!D133</f>
        <v>1.4962195121951218</v>
      </c>
      <c r="E115">
        <f>injury_attenuated!E133</f>
        <v>0.57235772357723569</v>
      </c>
      <c r="F115">
        <f>injury_attenuated!F133</f>
        <v>-0.61857723577235768</v>
      </c>
      <c r="G115">
        <f>injury_attenuated!G133</f>
        <v>-0.47252032520325199</v>
      </c>
      <c r="H115">
        <f>injury_attenuated!H133</f>
        <v>-1.2537804878048782</v>
      </c>
      <c r="I115">
        <f>injury_attenuated!I133</f>
        <v>-0.75426829268292683</v>
      </c>
      <c r="J115">
        <f>injury_attenuated!J133</f>
        <v>0.74272357723577231</v>
      </c>
      <c r="K115">
        <f t="shared" si="58"/>
        <v>-0.69573170731707334</v>
      </c>
      <c r="L115">
        <f t="shared" si="59"/>
        <v>-1.2139024390243902</v>
      </c>
      <c r="M115">
        <f t="shared" si="60"/>
        <v>1.3414634146338145E-3</v>
      </c>
      <c r="N115">
        <f t="shared" si="61"/>
        <v>-0.4711788617886179</v>
      </c>
      <c r="O115">
        <f t="shared" si="62"/>
        <v>0.10989837398373936</v>
      </c>
      <c r="P115" s="1" t="str">
        <f>VLOOKUP($A115, 'auction in'!$A$2:$C$218, 3, FALSE)</f>
        <v>varg</v>
      </c>
      <c r="Q115" s="3">
        <f>VLOOKUP($A115, 'auction in'!$A$2:$B$218, 2, FALSE)</f>
        <v>1</v>
      </c>
      <c r="R115" t="str">
        <f>trueraw!C132</f>
        <v xml:space="preserve"> SG, SF</v>
      </c>
      <c r="S115" t="str">
        <f>trueraw!D132</f>
        <v>DAL</v>
      </c>
      <c r="T115">
        <f>trueraw!E132</f>
        <v>77</v>
      </c>
      <c r="U115">
        <f>trueraw!F132</f>
        <v>30.2</v>
      </c>
      <c r="V115">
        <v>1</v>
      </c>
      <c r="W115">
        <f t="shared" si="75"/>
        <v>0</v>
      </c>
      <c r="X115">
        <f t="shared" si="75"/>
        <v>0</v>
      </c>
      <c r="Y115">
        <f t="shared" si="75"/>
        <v>0</v>
      </c>
      <c r="Z115">
        <f t="shared" si="75"/>
        <v>0</v>
      </c>
      <c r="AA115">
        <f t="shared" si="75"/>
        <v>0</v>
      </c>
      <c r="AB115">
        <f t="shared" si="75"/>
        <v>0</v>
      </c>
      <c r="AC115">
        <f t="shared" si="75"/>
        <v>1</v>
      </c>
      <c r="AD115">
        <f t="shared" si="75"/>
        <v>0</v>
      </c>
      <c r="AE115">
        <f t="shared" si="75"/>
        <v>0</v>
      </c>
      <c r="AF115">
        <f t="shared" si="75"/>
        <v>0</v>
      </c>
      <c r="AG115">
        <f t="shared" si="75"/>
        <v>0</v>
      </c>
      <c r="AH115">
        <f t="shared" si="74"/>
        <v>0</v>
      </c>
      <c r="AI115">
        <f t="shared" si="74"/>
        <v>0</v>
      </c>
      <c r="AT115">
        <f t="shared" si="63"/>
        <v>0</v>
      </c>
      <c r="AU115">
        <f t="shared" si="64"/>
        <v>0</v>
      </c>
      <c r="AV115">
        <f t="shared" si="65"/>
        <v>0</v>
      </c>
      <c r="AW115">
        <f t="shared" si="66"/>
        <v>0</v>
      </c>
      <c r="AX115">
        <f t="shared" si="67"/>
        <v>0</v>
      </c>
      <c r="AY115">
        <f t="shared" si="68"/>
        <v>0</v>
      </c>
      <c r="AZ115">
        <f t="shared" si="69"/>
        <v>-0.4711788617886179</v>
      </c>
      <c r="BA115">
        <f t="shared" si="70"/>
        <v>0</v>
      </c>
      <c r="BB115">
        <f t="shared" si="71"/>
        <v>0</v>
      </c>
      <c r="BC115">
        <f t="shared" si="72"/>
        <v>0</v>
      </c>
      <c r="BD115">
        <f t="shared" si="73"/>
        <v>0</v>
      </c>
    </row>
    <row r="116" spans="1:56" x14ac:dyDescent="0.3">
      <c r="A116" t="str">
        <f>injury_attenuated!A113</f>
        <v>Mason Plumlee</v>
      </c>
      <c r="B116">
        <f>injury_attenuated!B113</f>
        <v>1.7811382113821137</v>
      </c>
      <c r="C116">
        <f>injury_attenuated!C113</f>
        <v>-1.2627642276422764</v>
      </c>
      <c r="D116">
        <f>injury_attenuated!D113</f>
        <v>-1.6692682926829268</v>
      </c>
      <c r="E116">
        <f>injury_attenuated!E113</f>
        <v>-0.65252032520325198</v>
      </c>
      <c r="F116">
        <f>injury_attenuated!F113</f>
        <v>1.2095934959349592</v>
      </c>
      <c r="G116">
        <f>injury_attenuated!G113</f>
        <v>0.16552845528455284</v>
      </c>
      <c r="H116">
        <f>injury_attenuated!H113</f>
        <v>-0.48390243902439023</v>
      </c>
      <c r="I116">
        <f>injury_attenuated!I113</f>
        <v>0.48195121951219511</v>
      </c>
      <c r="J116">
        <f>injury_attenuated!J113</f>
        <v>-8.5691056910569052E-2</v>
      </c>
      <c r="K116">
        <f t="shared" si="58"/>
        <v>0.7468292682926827</v>
      </c>
      <c r="L116">
        <f t="shared" si="59"/>
        <v>-0.43024390243902433</v>
      </c>
      <c r="M116">
        <f t="shared" si="60"/>
        <v>-0.68146341463414628</v>
      </c>
      <c r="N116">
        <f t="shared" si="61"/>
        <v>-0.51593495934959344</v>
      </c>
      <c r="O116">
        <f t="shared" si="62"/>
        <v>-1.647479674796748</v>
      </c>
      <c r="P116" s="1" t="str">
        <f>VLOOKUP($A116, 'auction in'!$A$2:$C$218, 3, FALSE)</f>
        <v>me</v>
      </c>
      <c r="Q116" s="3">
        <f>VLOOKUP($A116, 'auction in'!$A$2:$B$218, 2, FALSE)</f>
        <v>1</v>
      </c>
      <c r="R116" t="str">
        <f>trueraw!C112</f>
        <v xml:space="preserve"> C</v>
      </c>
      <c r="S116" t="str">
        <f>trueraw!D112</f>
        <v>CHA</v>
      </c>
      <c r="T116">
        <f>trueraw!E112</f>
        <v>68</v>
      </c>
      <c r="U116">
        <f>trueraw!F112</f>
        <v>28.1</v>
      </c>
      <c r="V116">
        <v>1</v>
      </c>
      <c r="W116">
        <f t="shared" si="75"/>
        <v>0</v>
      </c>
      <c r="X116">
        <f t="shared" si="75"/>
        <v>0</v>
      </c>
      <c r="Y116">
        <f t="shared" si="75"/>
        <v>0</v>
      </c>
      <c r="Z116">
        <f t="shared" si="75"/>
        <v>0</v>
      </c>
      <c r="AA116">
        <f t="shared" si="75"/>
        <v>0</v>
      </c>
      <c r="AB116">
        <f t="shared" si="75"/>
        <v>0</v>
      </c>
      <c r="AC116">
        <f t="shared" si="75"/>
        <v>0</v>
      </c>
      <c r="AD116">
        <f t="shared" si="75"/>
        <v>0</v>
      </c>
      <c r="AE116">
        <f t="shared" si="75"/>
        <v>1</v>
      </c>
      <c r="AF116">
        <f t="shared" si="75"/>
        <v>0</v>
      </c>
      <c r="AG116">
        <f t="shared" si="75"/>
        <v>0</v>
      </c>
      <c r="AH116">
        <f t="shared" si="74"/>
        <v>0</v>
      </c>
      <c r="AI116">
        <f t="shared" si="74"/>
        <v>0</v>
      </c>
      <c r="AT116">
        <f t="shared" si="63"/>
        <v>0</v>
      </c>
      <c r="AU116">
        <f t="shared" si="64"/>
        <v>0</v>
      </c>
      <c r="AV116">
        <f t="shared" si="65"/>
        <v>0</v>
      </c>
      <c r="AW116">
        <f t="shared" si="66"/>
        <v>0</v>
      </c>
      <c r="AX116">
        <f t="shared" si="67"/>
        <v>0</v>
      </c>
      <c r="AY116">
        <f t="shared" si="68"/>
        <v>0</v>
      </c>
      <c r="AZ116">
        <f t="shared" si="69"/>
        <v>0</v>
      </c>
      <c r="BA116">
        <f t="shared" si="70"/>
        <v>0</v>
      </c>
      <c r="BB116">
        <f t="shared" si="71"/>
        <v>-0.51593495934959344</v>
      </c>
      <c r="BC116">
        <f t="shared" si="72"/>
        <v>0</v>
      </c>
      <c r="BD116">
        <f t="shared" si="73"/>
        <v>0</v>
      </c>
    </row>
    <row r="117" spans="1:56" x14ac:dyDescent="0.3">
      <c r="A117" t="str">
        <f>injury_attenuated!A115</f>
        <v>Al Horford</v>
      </c>
      <c r="B117">
        <f>injury_attenuated!B115</f>
        <v>6.5040650406504082E-3</v>
      </c>
      <c r="C117">
        <f>injury_attenuated!C115</f>
        <v>0.13869918699186992</v>
      </c>
      <c r="D117">
        <f>injury_attenuated!D115</f>
        <v>-0.54146341463414638</v>
      </c>
      <c r="E117">
        <f>injury_attenuated!E115</f>
        <v>-0.61934959349593499</v>
      </c>
      <c r="F117">
        <f>injury_attenuated!F115</f>
        <v>-5.0894308943089439E-2</v>
      </c>
      <c r="G117">
        <f>injury_attenuated!G115</f>
        <v>-5.0081300813008142E-2</v>
      </c>
      <c r="H117">
        <f>injury_attenuated!H115</f>
        <v>-0.60000000000000009</v>
      </c>
      <c r="I117">
        <f>injury_attenuated!I115</f>
        <v>0.21658536585365851</v>
      </c>
      <c r="J117">
        <f>injury_attenuated!J115</f>
        <v>0.95089430894308946</v>
      </c>
      <c r="K117">
        <f t="shared" si="58"/>
        <v>-0.68780487804878077</v>
      </c>
      <c r="L117">
        <f t="shared" si="59"/>
        <v>-1.5</v>
      </c>
      <c r="M117">
        <f t="shared" si="60"/>
        <v>-0.49902439024390244</v>
      </c>
      <c r="N117">
        <f t="shared" si="61"/>
        <v>-0.54910569105691054</v>
      </c>
      <c r="O117">
        <f t="shared" si="62"/>
        <v>-0.66065040650406526</v>
      </c>
      <c r="P117" s="1" t="str">
        <f>VLOOKUP($A117, 'auction in'!$A$2:$C$218, 3, FALSE)</f>
        <v>_______</v>
      </c>
      <c r="Q117" s="3">
        <f>VLOOKUP($A117, 'auction in'!$A$2:$B$218, 2, FALSE)</f>
        <v>6.6339884951358448</v>
      </c>
      <c r="R117" t="str">
        <f>trueraw!C114</f>
        <v xml:space="preserve"> C, PF</v>
      </c>
      <c r="S117" t="str">
        <f>trueraw!D114</f>
        <v>BOS</v>
      </c>
      <c r="T117">
        <f>trueraw!E114</f>
        <v>68</v>
      </c>
      <c r="U117">
        <f>trueraw!F114</f>
        <v>24.8</v>
      </c>
      <c r="V117">
        <v>1</v>
      </c>
      <c r="W117">
        <f t="shared" si="75"/>
        <v>1</v>
      </c>
      <c r="X117">
        <f t="shared" si="75"/>
        <v>0</v>
      </c>
      <c r="Y117">
        <f t="shared" si="75"/>
        <v>0</v>
      </c>
      <c r="Z117">
        <f t="shared" si="75"/>
        <v>0</v>
      </c>
      <c r="AA117">
        <f t="shared" si="75"/>
        <v>0</v>
      </c>
      <c r="AB117">
        <f t="shared" si="75"/>
        <v>0</v>
      </c>
      <c r="AC117">
        <f t="shared" si="75"/>
        <v>0</v>
      </c>
      <c r="AD117">
        <f t="shared" si="75"/>
        <v>0</v>
      </c>
      <c r="AE117">
        <f t="shared" si="75"/>
        <v>0</v>
      </c>
      <c r="AF117">
        <f t="shared" si="75"/>
        <v>0</v>
      </c>
      <c r="AG117">
        <f t="shared" si="75"/>
        <v>0</v>
      </c>
      <c r="AH117">
        <f t="shared" si="74"/>
        <v>0</v>
      </c>
      <c r="AI117">
        <f t="shared" si="74"/>
        <v>0</v>
      </c>
      <c r="AT117">
        <f t="shared" si="63"/>
        <v>-0.54910569105691054</v>
      </c>
      <c r="AU117">
        <f t="shared" si="64"/>
        <v>0</v>
      </c>
      <c r="AV117">
        <f t="shared" si="65"/>
        <v>0</v>
      </c>
      <c r="AW117">
        <f t="shared" si="66"/>
        <v>0</v>
      </c>
      <c r="AX117">
        <f t="shared" si="67"/>
        <v>0</v>
      </c>
      <c r="AY117">
        <f t="shared" si="68"/>
        <v>0</v>
      </c>
      <c r="AZ117">
        <f t="shared" si="69"/>
        <v>0</v>
      </c>
      <c r="BA117">
        <f t="shared" si="70"/>
        <v>0</v>
      </c>
      <c r="BB117">
        <f t="shared" si="71"/>
        <v>0</v>
      </c>
      <c r="BC117">
        <f t="shared" si="72"/>
        <v>0</v>
      </c>
      <c r="BD117">
        <f t="shared" si="73"/>
        <v>0</v>
      </c>
    </row>
    <row r="118" spans="1:56" x14ac:dyDescent="0.3">
      <c r="A118" t="str">
        <f>injury_attenuated!A121</f>
        <v>De'Anthony Melton</v>
      </c>
      <c r="B118">
        <f>injury_attenuated!B121</f>
        <v>-0.37146341463414634</v>
      </c>
      <c r="C118">
        <f>injury_attenuated!C121</f>
        <v>5.7804878048780491E-2</v>
      </c>
      <c r="D118">
        <f>injury_attenuated!D121</f>
        <v>8.3414634146341482E-2</v>
      </c>
      <c r="E118">
        <f>injury_attenuated!E121</f>
        <v>-0.59658536585365851</v>
      </c>
      <c r="F118">
        <f>injury_attenuated!F121</f>
        <v>-0.68658536585365848</v>
      </c>
      <c r="G118">
        <f>injury_attenuated!G121</f>
        <v>-9.9756097560975587E-2</v>
      </c>
      <c r="H118">
        <f>injury_attenuated!H121</f>
        <v>0.65073170731707319</v>
      </c>
      <c r="I118">
        <f>injury_attenuated!I121</f>
        <v>0.1531707317073171</v>
      </c>
      <c r="J118">
        <f>injury_attenuated!J121</f>
        <v>0.25926829268292684</v>
      </c>
      <c r="K118">
        <f t="shared" si="58"/>
        <v>-0.60780487804878025</v>
      </c>
      <c r="L118">
        <f t="shared" si="59"/>
        <v>-0.80926829268292644</v>
      </c>
      <c r="M118">
        <f t="shared" si="60"/>
        <v>-0.45024390243902412</v>
      </c>
      <c r="N118">
        <f t="shared" si="61"/>
        <v>-0.5499999999999996</v>
      </c>
      <c r="O118">
        <f t="shared" si="62"/>
        <v>-0.4408536585365852</v>
      </c>
      <c r="P118" s="1" t="str">
        <f>VLOOKUP($A118, 'auction in'!$A$2:$C$218, 3, FALSE)</f>
        <v>_______</v>
      </c>
      <c r="Q118" s="3">
        <f>VLOOKUP($A118, 'auction in'!$A$2:$B$218, 2, FALSE)</f>
        <v>6.5595787027619146</v>
      </c>
      <c r="R118" t="str">
        <f>trueraw!C120</f>
        <v>PG</v>
      </c>
      <c r="S118" t="str">
        <f>trueraw!D120</f>
        <v>MEM</v>
      </c>
      <c r="T118">
        <f>trueraw!E120</f>
        <v>70</v>
      </c>
      <c r="U118">
        <f>trueraw!F120</f>
        <v>22.8</v>
      </c>
      <c r="V118">
        <v>1</v>
      </c>
      <c r="W118">
        <f t="shared" si="75"/>
        <v>1</v>
      </c>
      <c r="X118">
        <f t="shared" si="75"/>
        <v>0</v>
      </c>
      <c r="Y118">
        <f t="shared" si="75"/>
        <v>0</v>
      </c>
      <c r="Z118">
        <f t="shared" si="75"/>
        <v>0</v>
      </c>
      <c r="AA118">
        <f t="shared" si="75"/>
        <v>0</v>
      </c>
      <c r="AB118">
        <f t="shared" si="75"/>
        <v>0</v>
      </c>
      <c r="AC118">
        <f t="shared" si="75"/>
        <v>0</v>
      </c>
      <c r="AD118">
        <f t="shared" si="75"/>
        <v>0</v>
      </c>
      <c r="AE118">
        <f t="shared" si="75"/>
        <v>0</v>
      </c>
      <c r="AF118">
        <f t="shared" si="75"/>
        <v>0</v>
      </c>
      <c r="AG118">
        <f t="shared" si="75"/>
        <v>0</v>
      </c>
      <c r="AH118">
        <f t="shared" si="74"/>
        <v>0</v>
      </c>
      <c r="AI118">
        <f t="shared" si="74"/>
        <v>0</v>
      </c>
      <c r="AT118">
        <f t="shared" si="63"/>
        <v>-0.5499999999999996</v>
      </c>
      <c r="AU118">
        <f t="shared" si="64"/>
        <v>0</v>
      </c>
      <c r="AV118">
        <f t="shared" si="65"/>
        <v>0</v>
      </c>
      <c r="AW118">
        <f t="shared" si="66"/>
        <v>0</v>
      </c>
      <c r="AX118">
        <f t="shared" si="67"/>
        <v>0</v>
      </c>
      <c r="AY118">
        <f t="shared" si="68"/>
        <v>0</v>
      </c>
      <c r="AZ118">
        <f t="shared" si="69"/>
        <v>0</v>
      </c>
      <c r="BA118">
        <f t="shared" si="70"/>
        <v>0</v>
      </c>
      <c r="BB118">
        <f t="shared" si="71"/>
        <v>0</v>
      </c>
      <c r="BC118">
        <f t="shared" si="72"/>
        <v>0</v>
      </c>
      <c r="BD118">
        <f t="shared" si="73"/>
        <v>0</v>
      </c>
    </row>
    <row r="119" spans="1:56" x14ac:dyDescent="0.3">
      <c r="A119" t="str">
        <f>injury_attenuated!A114</f>
        <v>Ben Simmons</v>
      </c>
      <c r="B119">
        <f>injury_attenuated!B114</f>
        <v>1.6152845528455284</v>
      </c>
      <c r="C119">
        <f>injury_attenuated!C114</f>
        <v>-2.9627642276422761</v>
      </c>
      <c r="D119">
        <f>injury_attenuated!D114</f>
        <v>-1.5780487804878047</v>
      </c>
      <c r="E119">
        <f>injury_attenuated!E114</f>
        <v>-9.6910569105691041E-2</v>
      </c>
      <c r="F119">
        <f>injury_attenuated!F114</f>
        <v>0.58764227642276423</v>
      </c>
      <c r="G119">
        <f>injury_attenuated!G114</f>
        <v>1.7494308943089429</v>
      </c>
      <c r="H119">
        <f>injury_attenuated!H114</f>
        <v>1.4151219512195121</v>
      </c>
      <c r="I119">
        <f>injury_attenuated!I114</f>
        <v>-2.3902439024390251E-2</v>
      </c>
      <c r="J119">
        <f>injury_attenuated!J114</f>
        <v>-1.2632520325203251</v>
      </c>
      <c r="K119">
        <f t="shared" si="58"/>
        <v>2.4053658536585365</v>
      </c>
      <c r="L119">
        <f t="shared" si="59"/>
        <v>0.70585365853658621</v>
      </c>
      <c r="M119">
        <f t="shared" si="60"/>
        <v>-2.3068292682926819</v>
      </c>
      <c r="N119">
        <f t="shared" si="61"/>
        <v>-0.55739837398373893</v>
      </c>
      <c r="O119">
        <f t="shared" si="62"/>
        <v>-1.353089430894308</v>
      </c>
      <c r="P119" s="1" t="str">
        <f>VLOOKUP($A119, 'auction in'!$A$2:$C$218, 3, FALSE)</f>
        <v>bal</v>
      </c>
      <c r="Q119" s="3">
        <f>VLOOKUP($A119, 'auction in'!$A$2:$B$218, 2, FALSE)</f>
        <v>32</v>
      </c>
      <c r="R119" t="str">
        <f>trueraw!C113</f>
        <v xml:space="preserve"> PG</v>
      </c>
      <c r="S119" t="str">
        <f>trueraw!D113</f>
        <v>PHI</v>
      </c>
      <c r="T119">
        <f>trueraw!E113</f>
        <v>68</v>
      </c>
      <c r="U119">
        <f>trueraw!F113</f>
        <v>32.5</v>
      </c>
      <c r="V119">
        <v>1</v>
      </c>
      <c r="W119">
        <f t="shared" si="75"/>
        <v>0</v>
      </c>
      <c r="X119">
        <f t="shared" si="75"/>
        <v>0</v>
      </c>
      <c r="Y119">
        <f t="shared" si="75"/>
        <v>0</v>
      </c>
      <c r="Z119">
        <f t="shared" si="75"/>
        <v>0</v>
      </c>
      <c r="AA119">
        <f t="shared" si="75"/>
        <v>0</v>
      </c>
      <c r="AB119">
        <f t="shared" si="75"/>
        <v>0</v>
      </c>
      <c r="AC119">
        <f t="shared" si="75"/>
        <v>0</v>
      </c>
      <c r="AD119">
        <f t="shared" si="75"/>
        <v>0</v>
      </c>
      <c r="AE119">
        <f t="shared" si="75"/>
        <v>0</v>
      </c>
      <c r="AF119">
        <f t="shared" si="75"/>
        <v>0</v>
      </c>
      <c r="AG119">
        <f t="shared" si="75"/>
        <v>1</v>
      </c>
      <c r="AH119">
        <f t="shared" si="75"/>
        <v>0</v>
      </c>
      <c r="AI119">
        <f t="shared" si="75"/>
        <v>0</v>
      </c>
      <c r="AT119">
        <f t="shared" si="63"/>
        <v>0</v>
      </c>
      <c r="AU119">
        <f t="shared" si="64"/>
        <v>0</v>
      </c>
      <c r="AV119">
        <f t="shared" si="65"/>
        <v>0</v>
      </c>
      <c r="AW119">
        <f t="shared" si="66"/>
        <v>0</v>
      </c>
      <c r="AX119">
        <f t="shared" si="67"/>
        <v>0</v>
      </c>
      <c r="AY119">
        <f t="shared" si="68"/>
        <v>0</v>
      </c>
      <c r="AZ119">
        <f t="shared" si="69"/>
        <v>0</v>
      </c>
      <c r="BA119">
        <f t="shared" si="70"/>
        <v>0</v>
      </c>
      <c r="BB119">
        <f t="shared" si="71"/>
        <v>0</v>
      </c>
      <c r="BC119">
        <f t="shared" si="72"/>
        <v>0</v>
      </c>
      <c r="BD119">
        <f t="shared" si="73"/>
        <v>-0.55739837398373893</v>
      </c>
    </row>
    <row r="120" spans="1:56" x14ac:dyDescent="0.3">
      <c r="A120" t="str">
        <f>injury_attenuated!A116</f>
        <v>Mo Bamba</v>
      </c>
      <c r="B120">
        <f>injury_attenuated!B116</f>
        <v>0.2469918699186992</v>
      </c>
      <c r="C120">
        <f>injury_attenuated!C116</f>
        <v>-0.44178861788617885</v>
      </c>
      <c r="D120">
        <f>injury_attenuated!D116</f>
        <v>-0.80682926829268298</v>
      </c>
      <c r="E120">
        <f>injury_attenuated!E116</f>
        <v>-0.7105691056910568</v>
      </c>
      <c r="F120">
        <f>injury_attenuated!F116</f>
        <v>0.49642276422764225</v>
      </c>
      <c r="G120">
        <f>injury_attenuated!G116</f>
        <v>-0.95398373983739826</v>
      </c>
      <c r="H120">
        <f>injury_attenuated!H116</f>
        <v>-1.4790243902439024</v>
      </c>
      <c r="I120">
        <f>injury_attenuated!I116</f>
        <v>2.2814634146341461</v>
      </c>
      <c r="J120">
        <f>injury_attenuated!J116</f>
        <v>0.80162601626016261</v>
      </c>
      <c r="K120">
        <f t="shared" si="58"/>
        <v>-0.12390243902439052</v>
      </c>
      <c r="L120">
        <f t="shared" si="59"/>
        <v>-1.367317073170732</v>
      </c>
      <c r="M120">
        <f t="shared" si="60"/>
        <v>0.38829268292682917</v>
      </c>
      <c r="N120">
        <f t="shared" si="61"/>
        <v>-0.56569105691056942</v>
      </c>
      <c r="O120">
        <f t="shared" si="62"/>
        <v>-1.8299186991869916</v>
      </c>
      <c r="P120" s="1" t="str">
        <f>VLOOKUP($A120, 'auction in'!$A$2:$C$218, 3, FALSE)</f>
        <v>_______</v>
      </c>
      <c r="Q120" s="3">
        <f>VLOOKUP($A120, 'auction in'!$A$2:$B$218, 2, FALSE)</f>
        <v>6.5967835989488837</v>
      </c>
      <c r="R120" t="str">
        <f>trueraw!C115</f>
        <v xml:space="preserve"> C</v>
      </c>
      <c r="S120" t="str">
        <f>trueraw!D115</f>
        <v>ORL</v>
      </c>
      <c r="T120">
        <f>trueraw!E115</f>
        <v>68</v>
      </c>
      <c r="U120">
        <f>trueraw!F115</f>
        <v>22.5</v>
      </c>
      <c r="V120">
        <v>1</v>
      </c>
      <c r="W120">
        <f t="shared" si="75"/>
        <v>1</v>
      </c>
      <c r="X120">
        <f t="shared" si="75"/>
        <v>0</v>
      </c>
      <c r="Y120">
        <f t="shared" si="75"/>
        <v>0</v>
      </c>
      <c r="Z120">
        <f t="shared" si="75"/>
        <v>0</v>
      </c>
      <c r="AA120">
        <f t="shared" si="75"/>
        <v>0</v>
      </c>
      <c r="AB120">
        <f t="shared" si="75"/>
        <v>0</v>
      </c>
      <c r="AC120">
        <f t="shared" si="75"/>
        <v>0</v>
      </c>
      <c r="AD120">
        <f t="shared" si="75"/>
        <v>0</v>
      </c>
      <c r="AE120">
        <f t="shared" si="75"/>
        <v>0</v>
      </c>
      <c r="AF120">
        <f t="shared" si="75"/>
        <v>0</v>
      </c>
      <c r="AG120">
        <f t="shared" si="75"/>
        <v>0</v>
      </c>
      <c r="AH120">
        <f t="shared" si="75"/>
        <v>0</v>
      </c>
      <c r="AI120">
        <f t="shared" si="75"/>
        <v>0</v>
      </c>
      <c r="AT120">
        <f t="shared" si="63"/>
        <v>-0.56569105691056942</v>
      </c>
      <c r="AU120">
        <f t="shared" si="64"/>
        <v>0</v>
      </c>
      <c r="AV120">
        <f t="shared" si="65"/>
        <v>0</v>
      </c>
      <c r="AW120">
        <f t="shared" si="66"/>
        <v>0</v>
      </c>
      <c r="AX120">
        <f t="shared" si="67"/>
        <v>0</v>
      </c>
      <c r="AY120">
        <f t="shared" si="68"/>
        <v>0</v>
      </c>
      <c r="AZ120">
        <f t="shared" si="69"/>
        <v>0</v>
      </c>
      <c r="BA120">
        <f t="shared" si="70"/>
        <v>0</v>
      </c>
      <c r="BB120">
        <f t="shared" si="71"/>
        <v>0</v>
      </c>
      <c r="BC120">
        <f t="shared" si="72"/>
        <v>0</v>
      </c>
      <c r="BD120">
        <f t="shared" si="73"/>
        <v>0</v>
      </c>
    </row>
    <row r="121" spans="1:56" x14ac:dyDescent="0.3">
      <c r="A121" t="str">
        <f>injury_attenuated!A136</f>
        <v>Terance Mann</v>
      </c>
      <c r="B121">
        <f>injury_attenuated!B136</f>
        <v>0.39560975609756099</v>
      </c>
      <c r="C121">
        <f>injury_attenuated!C136</f>
        <v>0.65707317073170735</v>
      </c>
      <c r="D121">
        <f>injury_attenuated!D136</f>
        <v>-0.70731707317073178</v>
      </c>
      <c r="E121">
        <f>injury_attenuated!E136</f>
        <v>-0.39853658536585368</v>
      </c>
      <c r="F121">
        <f>injury_attenuated!F136</f>
        <v>0.16878048780487809</v>
      </c>
      <c r="G121">
        <f>injury_attenuated!G136</f>
        <v>-0.20097560975609757</v>
      </c>
      <c r="H121">
        <f>injury_attenuated!H136</f>
        <v>-0.76731707317073172</v>
      </c>
      <c r="I121">
        <f>injury_attenuated!I136</f>
        <v>-0.551219512195122</v>
      </c>
      <c r="J121">
        <f>injury_attenuated!J136</f>
        <v>0.78634146341463418</v>
      </c>
      <c r="K121">
        <f t="shared" si="58"/>
        <v>-1.2746341463414637</v>
      </c>
      <c r="L121">
        <f t="shared" si="59"/>
        <v>-1.4039024390243904</v>
      </c>
      <c r="M121">
        <f t="shared" si="60"/>
        <v>-0.41658536585365857</v>
      </c>
      <c r="N121">
        <f t="shared" si="61"/>
        <v>-0.6175609756097562</v>
      </c>
      <c r="O121">
        <f t="shared" si="62"/>
        <v>-0.53975609756097565</v>
      </c>
      <c r="P121" s="1" t="str">
        <f>VLOOKUP($A121, 'auction in'!$A$2:$C$218, 3, FALSE)</f>
        <v>_______</v>
      </c>
      <c r="Q121" s="3">
        <f>VLOOKUP($A121, 'auction in'!$A$2:$B$218, 2, FALSE)</f>
        <v>6.3268657246512934</v>
      </c>
      <c r="R121" t="str">
        <f>trueraw!C135</f>
        <v xml:space="preserve"> SF</v>
      </c>
      <c r="S121" t="str">
        <f>trueraw!D135</f>
        <v>LAC</v>
      </c>
      <c r="T121">
        <f>trueraw!E135</f>
        <v>76</v>
      </c>
      <c r="U121">
        <f>trueraw!F135</f>
        <v>25.7</v>
      </c>
      <c r="V121">
        <v>1</v>
      </c>
      <c r="W121">
        <f t="shared" si="75"/>
        <v>1</v>
      </c>
      <c r="X121">
        <f t="shared" si="75"/>
        <v>0</v>
      </c>
      <c r="Y121">
        <f t="shared" si="75"/>
        <v>0</v>
      </c>
      <c r="Z121">
        <f t="shared" si="75"/>
        <v>0</v>
      </c>
      <c r="AA121">
        <f t="shared" si="75"/>
        <v>0</v>
      </c>
      <c r="AB121">
        <f t="shared" si="75"/>
        <v>0</v>
      </c>
      <c r="AC121">
        <f t="shared" si="75"/>
        <v>0</v>
      </c>
      <c r="AD121">
        <f t="shared" si="75"/>
        <v>0</v>
      </c>
      <c r="AE121">
        <f t="shared" si="75"/>
        <v>0</v>
      </c>
      <c r="AF121">
        <f t="shared" si="75"/>
        <v>0</v>
      </c>
      <c r="AG121">
        <f t="shared" si="75"/>
        <v>0</v>
      </c>
      <c r="AH121">
        <f t="shared" si="75"/>
        <v>0</v>
      </c>
      <c r="AI121">
        <f t="shared" si="75"/>
        <v>0</v>
      </c>
      <c r="AT121">
        <f t="shared" si="63"/>
        <v>-0.6175609756097562</v>
      </c>
      <c r="AU121">
        <f t="shared" si="64"/>
        <v>0</v>
      </c>
      <c r="AV121">
        <f t="shared" si="65"/>
        <v>0</v>
      </c>
      <c r="AW121">
        <f t="shared" si="66"/>
        <v>0</v>
      </c>
      <c r="AX121">
        <f t="shared" si="67"/>
        <v>0</v>
      </c>
      <c r="AY121">
        <f t="shared" si="68"/>
        <v>0</v>
      </c>
      <c r="AZ121">
        <f t="shared" si="69"/>
        <v>0</v>
      </c>
      <c r="BA121">
        <f t="shared" si="70"/>
        <v>0</v>
      </c>
      <c r="BB121">
        <f t="shared" si="71"/>
        <v>0</v>
      </c>
      <c r="BC121">
        <f t="shared" si="72"/>
        <v>0</v>
      </c>
      <c r="BD121">
        <f t="shared" si="73"/>
        <v>0</v>
      </c>
    </row>
    <row r="122" spans="1:56" x14ac:dyDescent="0.3">
      <c r="A122" t="str">
        <f>injury_attenuated!A131</f>
        <v>Cade Cunningham</v>
      </c>
      <c r="B122">
        <f>injury_attenuated!B131</f>
        <v>-0.88495934959349598</v>
      </c>
      <c r="C122">
        <f>injury_attenuated!C131</f>
        <v>0.8199186991869919</v>
      </c>
      <c r="D122">
        <f>injury_attenuated!D131</f>
        <v>0.13756097560975616</v>
      </c>
      <c r="E122">
        <f>injury_attenuated!E131</f>
        <v>0.32430894308943092</v>
      </c>
      <c r="F122">
        <f>injury_attenuated!F131</f>
        <v>-0.16040650406504062</v>
      </c>
      <c r="G122">
        <f>injury_attenuated!G131</f>
        <v>0.39235772357723586</v>
      </c>
      <c r="H122">
        <f>injury_attenuated!H131</f>
        <v>0.72634146341463413</v>
      </c>
      <c r="I122">
        <f>injury_attenuated!I131</f>
        <v>6.4390243902439054E-2</v>
      </c>
      <c r="J122">
        <f>injury_attenuated!J131</f>
        <v>-2.044227642276423</v>
      </c>
      <c r="K122">
        <f t="shared" si="58"/>
        <v>-1.4446341463414634</v>
      </c>
      <c r="L122">
        <f t="shared" si="59"/>
        <v>1.4195121951219516</v>
      </c>
      <c r="M122">
        <f t="shared" si="60"/>
        <v>-1.0170731707317073</v>
      </c>
      <c r="N122">
        <f t="shared" si="61"/>
        <v>-0.62471544715447136</v>
      </c>
      <c r="O122">
        <f t="shared" si="62"/>
        <v>-0.21443089430894302</v>
      </c>
      <c r="P122" s="1" t="str">
        <f>VLOOKUP($A122, 'auction in'!$A$2:$C$218, 3, FALSE)</f>
        <v>peon</v>
      </c>
      <c r="Q122" s="3">
        <f>VLOOKUP($A122, 'auction in'!$A$2:$B$218, 2, FALSE)</f>
        <v>8</v>
      </c>
      <c r="R122" t="str">
        <f>trueraw!C130</f>
        <v xml:space="preserve"> PG</v>
      </c>
      <c r="S122" t="str">
        <f>trueraw!D130</f>
        <v>DET</v>
      </c>
      <c r="T122">
        <f>trueraw!E130</f>
        <v>74</v>
      </c>
      <c r="U122">
        <f>trueraw!F130</f>
        <v>31.7</v>
      </c>
      <c r="V122">
        <v>1</v>
      </c>
      <c r="W122">
        <f t="shared" si="75"/>
        <v>0</v>
      </c>
      <c r="X122">
        <f t="shared" si="75"/>
        <v>0</v>
      </c>
      <c r="Y122">
        <f t="shared" si="75"/>
        <v>0</v>
      </c>
      <c r="Z122">
        <f t="shared" si="75"/>
        <v>0</v>
      </c>
      <c r="AA122">
        <f t="shared" si="75"/>
        <v>0</v>
      </c>
      <c r="AB122">
        <f t="shared" si="75"/>
        <v>0</v>
      </c>
      <c r="AC122">
        <f t="shared" si="75"/>
        <v>0</v>
      </c>
      <c r="AD122">
        <f t="shared" si="75"/>
        <v>0</v>
      </c>
      <c r="AE122">
        <f t="shared" si="75"/>
        <v>0</v>
      </c>
      <c r="AF122">
        <f t="shared" si="75"/>
        <v>0</v>
      </c>
      <c r="AG122">
        <f t="shared" si="75"/>
        <v>0</v>
      </c>
      <c r="AH122">
        <f t="shared" si="75"/>
        <v>0</v>
      </c>
      <c r="AI122">
        <f t="shared" si="75"/>
        <v>1</v>
      </c>
      <c r="AT122">
        <f t="shared" si="63"/>
        <v>0</v>
      </c>
      <c r="AU122">
        <f t="shared" si="64"/>
        <v>0</v>
      </c>
      <c r="AV122">
        <f t="shared" si="65"/>
        <v>0</v>
      </c>
      <c r="AW122">
        <f t="shared" si="66"/>
        <v>0</v>
      </c>
      <c r="AX122">
        <f t="shared" si="67"/>
        <v>0</v>
      </c>
      <c r="AY122">
        <f t="shared" si="68"/>
        <v>0</v>
      </c>
      <c r="AZ122">
        <f t="shared" si="69"/>
        <v>0</v>
      </c>
      <c r="BA122">
        <f t="shared" si="70"/>
        <v>0</v>
      </c>
      <c r="BB122">
        <f t="shared" si="71"/>
        <v>0</v>
      </c>
      <c r="BC122">
        <f t="shared" si="72"/>
        <v>0</v>
      </c>
      <c r="BD122">
        <f t="shared" si="73"/>
        <v>0</v>
      </c>
    </row>
    <row r="123" spans="1:56" x14ac:dyDescent="0.3">
      <c r="A123" t="str">
        <f>injury_attenuated!A135</f>
        <v>Dorian Finney-Smith</v>
      </c>
      <c r="B123">
        <f>injury_attenuated!B135</f>
        <v>0.23605691056910569</v>
      </c>
      <c r="C123">
        <f>injury_attenuated!C135</f>
        <v>-3.7723577235772361E-2</v>
      </c>
      <c r="D123">
        <f>injury_attenuated!D135</f>
        <v>0.13707317073170733</v>
      </c>
      <c r="E123">
        <f>injury_attenuated!E135</f>
        <v>-0.68601626016260164</v>
      </c>
      <c r="F123">
        <f>injury_attenuated!F135</f>
        <v>-3.4349593495934957E-2</v>
      </c>
      <c r="G123">
        <f>injury_attenuated!G135</f>
        <v>-0.64101626016260171</v>
      </c>
      <c r="H123">
        <f>injury_attenuated!H135</f>
        <v>-0.21146341463414636</v>
      </c>
      <c r="I123">
        <f>injury_attenuated!I135</f>
        <v>-0.42670731707317078</v>
      </c>
      <c r="J123">
        <f>injury_attenuated!J135</f>
        <v>0.98447154471544718</v>
      </c>
      <c r="K123">
        <f t="shared" si="58"/>
        <v>-0.64195121951219514</v>
      </c>
      <c r="L123">
        <f t="shared" si="59"/>
        <v>-1.6641463414634148</v>
      </c>
      <c r="M123">
        <f t="shared" si="60"/>
        <v>-3.8658536585365832E-2</v>
      </c>
      <c r="N123">
        <f t="shared" si="61"/>
        <v>-0.6796747967479676</v>
      </c>
      <c r="O123">
        <f t="shared" si="62"/>
        <v>-0.58434959349593496</v>
      </c>
      <c r="P123" s="1" t="str">
        <f>VLOOKUP($A123, 'auction in'!$A$2:$C$218, 3, FALSE)</f>
        <v>_______</v>
      </c>
      <c r="Q123" s="3">
        <f>VLOOKUP($A123, 'auction in'!$A$2:$B$218, 2, FALSE)</f>
        <v>6.0481937571332436</v>
      </c>
      <c r="R123" t="str">
        <f>trueraw!C134</f>
        <v xml:space="preserve"> SF, PF</v>
      </c>
      <c r="S123" t="str">
        <f>trueraw!D134</f>
        <v>DAL</v>
      </c>
      <c r="T123">
        <f>trueraw!E134</f>
        <v>75</v>
      </c>
      <c r="U123">
        <f>trueraw!F134</f>
        <v>28.1</v>
      </c>
      <c r="V123">
        <v>1</v>
      </c>
      <c r="W123">
        <f t="shared" ref="W123:AI138" si="76">IF(EXACT($P123, W$2), 1, 0)</f>
        <v>1</v>
      </c>
      <c r="X123">
        <f t="shared" si="76"/>
        <v>0</v>
      </c>
      <c r="Y123">
        <f t="shared" si="76"/>
        <v>0</v>
      </c>
      <c r="Z123">
        <f t="shared" si="76"/>
        <v>0</v>
      </c>
      <c r="AA123">
        <f t="shared" si="76"/>
        <v>0</v>
      </c>
      <c r="AB123">
        <f t="shared" si="76"/>
        <v>0</v>
      </c>
      <c r="AC123">
        <f t="shared" si="76"/>
        <v>0</v>
      </c>
      <c r="AD123">
        <f t="shared" si="76"/>
        <v>0</v>
      </c>
      <c r="AE123">
        <f t="shared" si="76"/>
        <v>0</v>
      </c>
      <c r="AF123">
        <f t="shared" si="76"/>
        <v>0</v>
      </c>
      <c r="AG123">
        <f t="shared" si="76"/>
        <v>0</v>
      </c>
      <c r="AH123">
        <f t="shared" si="75"/>
        <v>0</v>
      </c>
      <c r="AI123">
        <f t="shared" si="75"/>
        <v>0</v>
      </c>
      <c r="AT123">
        <f t="shared" si="63"/>
        <v>-0.6796747967479676</v>
      </c>
      <c r="AU123">
        <f t="shared" si="64"/>
        <v>0</v>
      </c>
      <c r="AV123">
        <f t="shared" si="65"/>
        <v>0</v>
      </c>
      <c r="AW123">
        <f t="shared" si="66"/>
        <v>0</v>
      </c>
      <c r="AX123">
        <f t="shared" si="67"/>
        <v>0</v>
      </c>
      <c r="AY123">
        <f t="shared" si="68"/>
        <v>0</v>
      </c>
      <c r="AZ123">
        <f t="shared" si="69"/>
        <v>0</v>
      </c>
      <c r="BA123">
        <f t="shared" si="70"/>
        <v>0</v>
      </c>
      <c r="BB123">
        <f t="shared" si="71"/>
        <v>0</v>
      </c>
      <c r="BC123">
        <f t="shared" si="72"/>
        <v>0</v>
      </c>
      <c r="BD123">
        <f t="shared" si="73"/>
        <v>0</v>
      </c>
    </row>
    <row r="124" spans="1:56" x14ac:dyDescent="0.3">
      <c r="A124" t="str">
        <f>injury_attenuated!A123</f>
        <v>Brandon Clarke</v>
      </c>
      <c r="B124">
        <f>injury_attenuated!B123</f>
        <v>0.77243902439024392</v>
      </c>
      <c r="C124">
        <f>injury_attenuated!C123</f>
        <v>-0.69341463414634152</v>
      </c>
      <c r="D124">
        <f>injury_attenuated!D123</f>
        <v>-1.4104878048780487</v>
      </c>
      <c r="E124">
        <f>injury_attenuated!E123</f>
        <v>-0.59658536585365851</v>
      </c>
      <c r="F124">
        <f>injury_attenuated!F123</f>
        <v>5.6097560975609806E-2</v>
      </c>
      <c r="G124">
        <f>injury_attenuated!G123</f>
        <v>-0.66317073170731711</v>
      </c>
      <c r="H124">
        <f>injury_attenuated!H123</f>
        <v>7.0243902439024397E-2</v>
      </c>
      <c r="I124">
        <f>injury_attenuated!I123</f>
        <v>0.57999999999999996</v>
      </c>
      <c r="J124">
        <f>injury_attenuated!J123</f>
        <v>1.1556097560975609</v>
      </c>
      <c r="K124">
        <f t="shared" si="58"/>
        <v>-3.5853658536584954E-2</v>
      </c>
      <c r="L124">
        <f t="shared" si="59"/>
        <v>-1.8848780487804877</v>
      </c>
      <c r="M124">
        <f t="shared" si="60"/>
        <v>-6.6097560975610037E-2</v>
      </c>
      <c r="N124">
        <f t="shared" si="61"/>
        <v>-0.72926829268292681</v>
      </c>
      <c r="O124">
        <f t="shared" si="62"/>
        <v>-1.4054878048780488</v>
      </c>
      <c r="P124" s="1" t="str">
        <f>VLOOKUP($A124, 'auction in'!$A$2:$C$218, 3, FALSE)</f>
        <v>zieg</v>
      </c>
      <c r="Q124" s="3">
        <f>VLOOKUP($A124, 'auction in'!$A$2:$B$218, 2, FALSE)</f>
        <v>1</v>
      </c>
      <c r="R124" t="str">
        <f>trueraw!C122</f>
        <v xml:space="preserve"> PF, C</v>
      </c>
      <c r="S124" t="str">
        <f>trueraw!D122</f>
        <v>MEM</v>
      </c>
      <c r="T124">
        <f>trueraw!E122</f>
        <v>70</v>
      </c>
      <c r="U124">
        <f>trueraw!F122</f>
        <v>24</v>
      </c>
      <c r="V124">
        <v>1</v>
      </c>
      <c r="W124">
        <f t="shared" si="76"/>
        <v>0</v>
      </c>
      <c r="X124">
        <f t="shared" si="76"/>
        <v>0</v>
      </c>
      <c r="Y124">
        <f t="shared" si="76"/>
        <v>0</v>
      </c>
      <c r="Z124">
        <f t="shared" si="76"/>
        <v>1</v>
      </c>
      <c r="AA124">
        <f t="shared" si="76"/>
        <v>0</v>
      </c>
      <c r="AB124">
        <f t="shared" si="76"/>
        <v>0</v>
      </c>
      <c r="AC124">
        <f t="shared" si="76"/>
        <v>0</v>
      </c>
      <c r="AD124">
        <f t="shared" si="76"/>
        <v>0</v>
      </c>
      <c r="AE124">
        <f t="shared" si="76"/>
        <v>0</v>
      </c>
      <c r="AF124">
        <f t="shared" si="76"/>
        <v>0</v>
      </c>
      <c r="AG124">
        <f t="shared" si="76"/>
        <v>0</v>
      </c>
      <c r="AH124">
        <f t="shared" si="75"/>
        <v>0</v>
      </c>
      <c r="AI124">
        <f t="shared" si="75"/>
        <v>0</v>
      </c>
      <c r="AT124">
        <f t="shared" si="63"/>
        <v>0</v>
      </c>
      <c r="AU124">
        <f t="shared" si="64"/>
        <v>0</v>
      </c>
      <c r="AV124">
        <f t="shared" si="65"/>
        <v>0</v>
      </c>
      <c r="AW124">
        <f t="shared" si="66"/>
        <v>-0.72926829268292681</v>
      </c>
      <c r="AX124">
        <f t="shared" si="67"/>
        <v>0</v>
      </c>
      <c r="AY124">
        <f t="shared" si="68"/>
        <v>0</v>
      </c>
      <c r="AZ124">
        <f t="shared" si="69"/>
        <v>0</v>
      </c>
      <c r="BA124">
        <f t="shared" si="70"/>
        <v>0</v>
      </c>
      <c r="BB124">
        <f t="shared" si="71"/>
        <v>0</v>
      </c>
      <c r="BC124">
        <f t="shared" si="72"/>
        <v>0</v>
      </c>
      <c r="BD124">
        <f t="shared" si="73"/>
        <v>0</v>
      </c>
    </row>
    <row r="125" spans="1:56" x14ac:dyDescent="0.3">
      <c r="A125" t="str">
        <f>injury_attenuated!A139</f>
        <v>Royce O'Neale</v>
      </c>
      <c r="B125">
        <f>injury_attenuated!B139</f>
        <v>-8.4065040650406514E-2</v>
      </c>
      <c r="C125">
        <f>injury_attenuated!C139</f>
        <v>0.20008130081300815</v>
      </c>
      <c r="D125">
        <f>injury_attenuated!D139</f>
        <v>-0.24707317073170734</v>
      </c>
      <c r="E125">
        <f>injury_attenuated!E139</f>
        <v>-1.0244308943089431</v>
      </c>
      <c r="F125">
        <f>injury_attenuated!F139</f>
        <v>0.61504065040650413</v>
      </c>
      <c r="G125">
        <f>injury_attenuated!G139</f>
        <v>-0.20199186991869922</v>
      </c>
      <c r="H125">
        <f>injury_attenuated!H139</f>
        <v>-0.33951219512195124</v>
      </c>
      <c r="I125">
        <f>injury_attenuated!I139</f>
        <v>-0.15231707317073173</v>
      </c>
      <c r="J125">
        <f>injury_attenuated!J139</f>
        <v>0.49971544715447158</v>
      </c>
      <c r="K125">
        <f t="shared" si="58"/>
        <v>-0.93463414634146347</v>
      </c>
      <c r="L125">
        <f t="shared" si="59"/>
        <v>-1.2342682926829269</v>
      </c>
      <c r="M125">
        <f t="shared" si="60"/>
        <v>-0.53256097560975602</v>
      </c>
      <c r="N125">
        <f t="shared" si="61"/>
        <v>-0.73455284552845534</v>
      </c>
      <c r="O125">
        <f t="shared" si="62"/>
        <v>-0.61636178861788626</v>
      </c>
      <c r="P125" s="1" t="str">
        <f>VLOOKUP($A125, 'auction in'!$A$2:$C$218, 3, FALSE)</f>
        <v>_______</v>
      </c>
      <c r="Q125" s="3">
        <f>VLOOKUP($A125, 'auction in'!$A$2:$B$218, 2, FALSE)</f>
        <v>5.8019848853077427</v>
      </c>
      <c r="R125" t="str">
        <f>trueraw!C138</f>
        <v>SF, PF</v>
      </c>
      <c r="S125" t="str">
        <f>trueraw!D138</f>
        <v>UTA</v>
      </c>
      <c r="T125">
        <f>trueraw!E138</f>
        <v>75</v>
      </c>
      <c r="U125">
        <f>trueraw!F138</f>
        <v>31.4</v>
      </c>
      <c r="V125">
        <v>1</v>
      </c>
      <c r="W125">
        <f t="shared" si="76"/>
        <v>1</v>
      </c>
      <c r="X125">
        <f t="shared" si="76"/>
        <v>0</v>
      </c>
      <c r="Y125">
        <f t="shared" si="76"/>
        <v>0</v>
      </c>
      <c r="Z125">
        <f t="shared" si="76"/>
        <v>0</v>
      </c>
      <c r="AA125">
        <f t="shared" si="76"/>
        <v>0</v>
      </c>
      <c r="AB125">
        <f t="shared" si="76"/>
        <v>0</v>
      </c>
      <c r="AC125">
        <f t="shared" si="76"/>
        <v>0</v>
      </c>
      <c r="AD125">
        <f t="shared" si="76"/>
        <v>0</v>
      </c>
      <c r="AE125">
        <f t="shared" si="76"/>
        <v>0</v>
      </c>
      <c r="AF125">
        <f t="shared" si="76"/>
        <v>0</v>
      </c>
      <c r="AG125">
        <f t="shared" si="76"/>
        <v>0</v>
      </c>
      <c r="AH125">
        <f t="shared" si="75"/>
        <v>0</v>
      </c>
      <c r="AI125">
        <f t="shared" si="75"/>
        <v>0</v>
      </c>
      <c r="AT125">
        <f t="shared" si="63"/>
        <v>-0.73455284552845534</v>
      </c>
      <c r="AU125">
        <f t="shared" si="64"/>
        <v>0</v>
      </c>
      <c r="AV125">
        <f t="shared" si="65"/>
        <v>0</v>
      </c>
      <c r="AW125">
        <f t="shared" si="66"/>
        <v>0</v>
      </c>
      <c r="AX125">
        <f t="shared" si="67"/>
        <v>0</v>
      </c>
      <c r="AY125">
        <f t="shared" si="68"/>
        <v>0</v>
      </c>
      <c r="AZ125">
        <f t="shared" si="69"/>
        <v>0</v>
      </c>
      <c r="BA125">
        <f t="shared" si="70"/>
        <v>0</v>
      </c>
      <c r="BB125">
        <f t="shared" si="71"/>
        <v>0</v>
      </c>
      <c r="BC125">
        <f t="shared" si="72"/>
        <v>0</v>
      </c>
      <c r="BD125">
        <f t="shared" si="73"/>
        <v>0</v>
      </c>
    </row>
    <row r="126" spans="1:56" x14ac:dyDescent="0.3">
      <c r="A126" t="str">
        <f>injury_attenuated!A125</f>
        <v>Kevin Porter Jr.</v>
      </c>
      <c r="B126">
        <f>injury_attenuated!B125</f>
        <v>-0.6531707317073171</v>
      </c>
      <c r="C126">
        <f>injury_attenuated!C125</f>
        <v>-0.36902439024390243</v>
      </c>
      <c r="D126">
        <f>injury_attenuated!D125</f>
        <v>0.25414634146341464</v>
      </c>
      <c r="E126">
        <f>injury_attenuated!E125</f>
        <v>0.4363414634146342</v>
      </c>
      <c r="F126">
        <f>injury_attenuated!F125</f>
        <v>-0.45609756097560972</v>
      </c>
      <c r="G126">
        <f>injury_attenuated!G125</f>
        <v>1.5648780487804879</v>
      </c>
      <c r="H126">
        <f>injury_attenuated!H125</f>
        <v>0.50560975609756098</v>
      </c>
      <c r="I126">
        <f>injury_attenuated!I125</f>
        <v>-0.43585365853658536</v>
      </c>
      <c r="J126">
        <f>injury_attenuated!J125</f>
        <v>-1.6358536585365853</v>
      </c>
      <c r="K126">
        <f t="shared" si="58"/>
        <v>-0.42000000000000004</v>
      </c>
      <c r="L126">
        <f t="shared" si="59"/>
        <v>0.84682926829268301</v>
      </c>
      <c r="M126">
        <f t="shared" si="60"/>
        <v>-2.3539024390243899</v>
      </c>
      <c r="N126">
        <f t="shared" si="61"/>
        <v>-0.78902439024390225</v>
      </c>
      <c r="O126">
        <f t="shared" si="62"/>
        <v>-0.24451219512195088</v>
      </c>
      <c r="P126" s="1" t="str">
        <f>VLOOKUP($A126, 'auction in'!$A$2:$C$218, 3, FALSE)</f>
        <v>koe</v>
      </c>
      <c r="Q126" s="3">
        <f>VLOOKUP($A126, 'auction in'!$A$2:$B$218, 2, FALSE)</f>
        <v>1</v>
      </c>
      <c r="R126" t="str">
        <f>trueraw!C124</f>
        <v xml:space="preserve"> SG, PG</v>
      </c>
      <c r="S126" t="str">
        <f>trueraw!D124</f>
        <v>HOU</v>
      </c>
      <c r="T126">
        <f>trueraw!E124</f>
        <v>70</v>
      </c>
      <c r="U126">
        <f>trueraw!F124</f>
        <v>33.1</v>
      </c>
      <c r="V126">
        <v>1</v>
      </c>
      <c r="W126">
        <f t="shared" si="76"/>
        <v>0</v>
      </c>
      <c r="X126">
        <f t="shared" si="76"/>
        <v>0</v>
      </c>
      <c r="Y126">
        <f t="shared" si="76"/>
        <v>1</v>
      </c>
      <c r="Z126">
        <f t="shared" si="76"/>
        <v>0</v>
      </c>
      <c r="AA126">
        <f t="shared" si="76"/>
        <v>0</v>
      </c>
      <c r="AB126">
        <f t="shared" si="76"/>
        <v>0</v>
      </c>
      <c r="AC126">
        <f t="shared" si="76"/>
        <v>0</v>
      </c>
      <c r="AD126">
        <f t="shared" si="76"/>
        <v>0</v>
      </c>
      <c r="AE126">
        <f t="shared" si="76"/>
        <v>0</v>
      </c>
      <c r="AF126">
        <f t="shared" si="76"/>
        <v>0</v>
      </c>
      <c r="AG126">
        <f t="shared" si="76"/>
        <v>0</v>
      </c>
      <c r="AH126">
        <f t="shared" si="75"/>
        <v>0</v>
      </c>
      <c r="AI126">
        <f t="shared" si="75"/>
        <v>0</v>
      </c>
      <c r="AT126">
        <f t="shared" si="63"/>
        <v>0</v>
      </c>
      <c r="AU126">
        <f t="shared" si="64"/>
        <v>0</v>
      </c>
      <c r="AV126">
        <f t="shared" si="65"/>
        <v>-0.78902439024390225</v>
      </c>
      <c r="AW126">
        <f t="shared" si="66"/>
        <v>0</v>
      </c>
      <c r="AX126">
        <f t="shared" si="67"/>
        <v>0</v>
      </c>
      <c r="AY126">
        <f t="shared" si="68"/>
        <v>0</v>
      </c>
      <c r="AZ126">
        <f t="shared" si="69"/>
        <v>0</v>
      </c>
      <c r="BA126">
        <f t="shared" si="70"/>
        <v>0</v>
      </c>
      <c r="BB126">
        <f t="shared" si="71"/>
        <v>0</v>
      </c>
      <c r="BC126">
        <f t="shared" si="72"/>
        <v>0</v>
      </c>
      <c r="BD126">
        <f t="shared" si="73"/>
        <v>0</v>
      </c>
    </row>
    <row r="127" spans="1:56" x14ac:dyDescent="0.3">
      <c r="A127" t="str">
        <f>injury_attenuated!A138</f>
        <v>Jalen Suggs</v>
      </c>
      <c r="B127">
        <f>injury_attenuated!B138</f>
        <v>-0.49792682926829268</v>
      </c>
      <c r="C127">
        <f>injury_attenuated!C138</f>
        <v>-0.26853658536585368</v>
      </c>
      <c r="D127">
        <f>injury_attenuated!D138</f>
        <v>-0.3520731707317073</v>
      </c>
      <c r="E127">
        <f>injury_attenuated!E138</f>
        <v>0.14085365853658544</v>
      </c>
      <c r="F127">
        <f>injury_attenuated!F138</f>
        <v>-0.36365853658536584</v>
      </c>
      <c r="G127">
        <f>injury_attenuated!G138</f>
        <v>1.1751219512195121</v>
      </c>
      <c r="H127">
        <f>injury_attenuated!H138</f>
        <v>1.2376829268292684</v>
      </c>
      <c r="I127">
        <f>injury_attenuated!I138</f>
        <v>-0.57963414634146349</v>
      </c>
      <c r="J127">
        <f>injury_attenuated!J138</f>
        <v>-1.3498780487804876</v>
      </c>
      <c r="K127">
        <f t="shared" si="58"/>
        <v>-0.58951219512195097</v>
      </c>
      <c r="L127">
        <f t="shared" si="59"/>
        <v>0.49182926829268292</v>
      </c>
      <c r="M127">
        <f t="shared" si="60"/>
        <v>-2.0331707317073167</v>
      </c>
      <c r="N127">
        <f t="shared" si="61"/>
        <v>-0.85804878048780464</v>
      </c>
      <c r="O127">
        <f t="shared" si="62"/>
        <v>-0.31926829268292645</v>
      </c>
      <c r="P127" s="1" t="str">
        <f>VLOOKUP($A127, 'auction in'!$A$2:$C$218, 3, FALSE)</f>
        <v>ul</v>
      </c>
      <c r="Q127" s="3">
        <f>VLOOKUP($A127, 'auction in'!$A$2:$B$218, 2, FALSE)</f>
        <v>6</v>
      </c>
      <c r="R127" t="str">
        <f>trueraw!C137</f>
        <v xml:space="preserve"> PG, SG</v>
      </c>
      <c r="S127" t="str">
        <f>trueraw!D137</f>
        <v>ORL</v>
      </c>
      <c r="T127">
        <f>trueraw!E137</f>
        <v>73</v>
      </c>
      <c r="U127">
        <f>trueraw!F137</f>
        <v>31.2</v>
      </c>
      <c r="V127">
        <v>1</v>
      </c>
      <c r="W127">
        <f t="shared" si="76"/>
        <v>0</v>
      </c>
      <c r="X127">
        <f t="shared" si="76"/>
        <v>0</v>
      </c>
      <c r="Y127">
        <f t="shared" si="76"/>
        <v>0</v>
      </c>
      <c r="Z127">
        <f t="shared" si="76"/>
        <v>0</v>
      </c>
      <c r="AA127">
        <f t="shared" si="76"/>
        <v>0</v>
      </c>
      <c r="AB127">
        <f t="shared" si="76"/>
        <v>1</v>
      </c>
      <c r="AC127">
        <f t="shared" si="76"/>
        <v>0</v>
      </c>
      <c r="AD127">
        <f t="shared" si="76"/>
        <v>0</v>
      </c>
      <c r="AE127">
        <f t="shared" si="76"/>
        <v>0</v>
      </c>
      <c r="AF127">
        <f t="shared" si="76"/>
        <v>0</v>
      </c>
      <c r="AG127">
        <f t="shared" si="76"/>
        <v>0</v>
      </c>
      <c r="AH127">
        <f t="shared" si="75"/>
        <v>0</v>
      </c>
      <c r="AI127">
        <f t="shared" si="75"/>
        <v>0</v>
      </c>
      <c r="AT127">
        <f t="shared" si="63"/>
        <v>0</v>
      </c>
      <c r="AU127">
        <f t="shared" si="64"/>
        <v>0</v>
      </c>
      <c r="AV127">
        <f t="shared" si="65"/>
        <v>0</v>
      </c>
      <c r="AW127">
        <f t="shared" si="66"/>
        <v>0</v>
      </c>
      <c r="AX127">
        <f t="shared" si="67"/>
        <v>0</v>
      </c>
      <c r="AY127">
        <f t="shared" si="68"/>
        <v>-0.85804878048780464</v>
      </c>
      <c r="AZ127">
        <f t="shared" si="69"/>
        <v>0</v>
      </c>
      <c r="BA127">
        <f t="shared" si="70"/>
        <v>0</v>
      </c>
      <c r="BB127">
        <f t="shared" si="71"/>
        <v>0</v>
      </c>
      <c r="BC127">
        <f t="shared" si="72"/>
        <v>0</v>
      </c>
      <c r="BD127">
        <f t="shared" si="73"/>
        <v>0</v>
      </c>
    </row>
    <row r="128" spans="1:56" x14ac:dyDescent="0.3">
      <c r="A128" t="str">
        <f>injury_attenuated!A130</f>
        <v>Devonte' Graham</v>
      </c>
      <c r="B128">
        <f>injury_attenuated!B130</f>
        <v>-1.7714634146341461</v>
      </c>
      <c r="C128">
        <f>injury_attenuated!C130</f>
        <v>0.49317073170731701</v>
      </c>
      <c r="D128">
        <f>injury_attenuated!D130</f>
        <v>1.244390243902439</v>
      </c>
      <c r="E128">
        <f>injury_attenuated!E130</f>
        <v>9.756097560975896E-4</v>
      </c>
      <c r="F128">
        <f>injury_attenuated!F130</f>
        <v>-0.98536585365853657</v>
      </c>
      <c r="G128">
        <f>injury_attenuated!G130</f>
        <v>1.0697560975609757</v>
      </c>
      <c r="H128">
        <f>injury_attenuated!H130</f>
        <v>-0.18585365853658536</v>
      </c>
      <c r="I128">
        <f>injury_attenuated!I130</f>
        <v>-0.97365853658536583</v>
      </c>
      <c r="J128">
        <f>injury_attenuated!J130</f>
        <v>0.23365853658536584</v>
      </c>
      <c r="K128">
        <f t="shared" si="58"/>
        <v>-1.3675609756097558</v>
      </c>
      <c r="L128">
        <f t="shared" si="59"/>
        <v>-1.1080487804878045</v>
      </c>
      <c r="M128">
        <f t="shared" si="60"/>
        <v>-1.9441463414634144</v>
      </c>
      <c r="N128">
        <f t="shared" si="61"/>
        <v>-0.87439024390243869</v>
      </c>
      <c r="O128">
        <f t="shared" si="62"/>
        <v>0.49817073170731718</v>
      </c>
      <c r="P128" s="1" t="str">
        <f>VLOOKUP($A128, 'auction in'!$A$2:$C$218, 3, FALSE)</f>
        <v>bal</v>
      </c>
      <c r="Q128" s="3">
        <f>VLOOKUP($A128, 'auction in'!$A$2:$B$218, 2, FALSE)</f>
        <v>1</v>
      </c>
      <c r="R128" t="str">
        <f>trueraw!C129</f>
        <v xml:space="preserve"> PG, SG</v>
      </c>
      <c r="S128" t="str">
        <f>trueraw!D129</f>
        <v>NOP</v>
      </c>
      <c r="T128">
        <f>trueraw!E129</f>
        <v>70</v>
      </c>
      <c r="U128">
        <f>trueraw!F129</f>
        <v>30</v>
      </c>
      <c r="V128">
        <v>1</v>
      </c>
      <c r="W128">
        <f t="shared" si="76"/>
        <v>0</v>
      </c>
      <c r="X128">
        <f t="shared" si="76"/>
        <v>0</v>
      </c>
      <c r="Y128">
        <f t="shared" si="76"/>
        <v>0</v>
      </c>
      <c r="Z128">
        <f t="shared" si="76"/>
        <v>0</v>
      </c>
      <c r="AA128">
        <f t="shared" si="76"/>
        <v>0</v>
      </c>
      <c r="AB128">
        <f t="shared" si="76"/>
        <v>0</v>
      </c>
      <c r="AC128">
        <f t="shared" si="76"/>
        <v>0</v>
      </c>
      <c r="AD128">
        <f t="shared" si="76"/>
        <v>0</v>
      </c>
      <c r="AE128">
        <f t="shared" si="76"/>
        <v>0</v>
      </c>
      <c r="AF128">
        <f t="shared" si="76"/>
        <v>0</v>
      </c>
      <c r="AG128">
        <f t="shared" si="76"/>
        <v>1</v>
      </c>
      <c r="AH128">
        <f t="shared" si="75"/>
        <v>0</v>
      </c>
      <c r="AI128">
        <f t="shared" si="75"/>
        <v>0</v>
      </c>
      <c r="AT128">
        <f t="shared" si="63"/>
        <v>0</v>
      </c>
      <c r="AU128">
        <f t="shared" si="64"/>
        <v>0</v>
      </c>
      <c r="AV128">
        <f t="shared" si="65"/>
        <v>0</v>
      </c>
      <c r="AW128">
        <f t="shared" si="66"/>
        <v>0</v>
      </c>
      <c r="AX128">
        <f t="shared" si="67"/>
        <v>0</v>
      </c>
      <c r="AY128">
        <f t="shared" si="68"/>
        <v>0</v>
      </c>
      <c r="AZ128">
        <f t="shared" si="69"/>
        <v>0</v>
      </c>
      <c r="BA128">
        <f t="shared" si="70"/>
        <v>0</v>
      </c>
      <c r="BB128">
        <f t="shared" si="71"/>
        <v>0</v>
      </c>
      <c r="BC128">
        <f t="shared" si="72"/>
        <v>0</v>
      </c>
      <c r="BD128">
        <f t="shared" si="73"/>
        <v>-0.87439024390243869</v>
      </c>
    </row>
    <row r="129" spans="1:56" x14ac:dyDescent="0.3">
      <c r="A129" t="str">
        <f>injury_attenuated!A142</f>
        <v>Facundo Campazzo</v>
      </c>
      <c r="B129">
        <f>injury_attenuated!B142</f>
        <v>-0.6225609756097561</v>
      </c>
      <c r="C129">
        <f>injury_attenuated!C142</f>
        <v>0.48817073170731712</v>
      </c>
      <c r="D129">
        <f>injury_attenuated!D142</f>
        <v>-0.33426829268292685</v>
      </c>
      <c r="E129">
        <f>injury_attenuated!E142</f>
        <v>-0.9719512195121951</v>
      </c>
      <c r="F129">
        <f>injury_attenuated!F142</f>
        <v>-1.0758536585365854</v>
      </c>
      <c r="G129">
        <f>injury_attenuated!G142</f>
        <v>0.64097560975609758</v>
      </c>
      <c r="H129">
        <f>injury_attenuated!H142</f>
        <v>1.2198780487804879</v>
      </c>
      <c r="I129">
        <f>injury_attenuated!I142</f>
        <v>-0.69536585365853665</v>
      </c>
      <c r="J129">
        <f>injury_attenuated!J142</f>
        <v>0.38609756097560977</v>
      </c>
      <c r="K129">
        <f t="shared" si="58"/>
        <v>-1.4530487804878045</v>
      </c>
      <c r="L129">
        <f t="shared" si="59"/>
        <v>-1.3509756097560977</v>
      </c>
      <c r="M129">
        <f t="shared" si="60"/>
        <v>-1.6058536585365855</v>
      </c>
      <c r="N129">
        <f t="shared" si="61"/>
        <v>-0.96487804878048788</v>
      </c>
      <c r="O129">
        <f t="shared" si="62"/>
        <v>-0.30591463414634112</v>
      </c>
      <c r="P129" s="1" t="str">
        <f>VLOOKUP($A129, 'auction in'!$A$2:$C$218, 3, FALSE)</f>
        <v>_______</v>
      </c>
      <c r="Q129" s="3">
        <f>VLOOKUP($A129, 'auction in'!$A$2:$B$218, 2, FALSE)</f>
        <v>4.7686371314090081</v>
      </c>
      <c r="R129" t="str">
        <f>trueraw!C141</f>
        <v xml:space="preserve"> PG</v>
      </c>
      <c r="S129" t="str">
        <f>trueraw!D141</f>
        <v>DEN</v>
      </c>
      <c r="T129">
        <f>trueraw!E141</f>
        <v>73</v>
      </c>
      <c r="U129">
        <f>trueraw!F141</f>
        <v>26.1</v>
      </c>
      <c r="V129">
        <v>1</v>
      </c>
      <c r="W129">
        <f t="shared" si="76"/>
        <v>1</v>
      </c>
      <c r="X129">
        <f t="shared" si="76"/>
        <v>0</v>
      </c>
      <c r="Y129">
        <f t="shared" si="76"/>
        <v>0</v>
      </c>
      <c r="Z129">
        <f t="shared" si="76"/>
        <v>0</v>
      </c>
      <c r="AA129">
        <f t="shared" si="76"/>
        <v>0</v>
      </c>
      <c r="AB129">
        <f t="shared" si="76"/>
        <v>0</v>
      </c>
      <c r="AC129">
        <f t="shared" si="76"/>
        <v>0</v>
      </c>
      <c r="AD129">
        <f t="shared" si="76"/>
        <v>0</v>
      </c>
      <c r="AE129">
        <f t="shared" si="76"/>
        <v>0</v>
      </c>
      <c r="AF129">
        <f t="shared" si="76"/>
        <v>0</v>
      </c>
      <c r="AG129">
        <f t="shared" si="76"/>
        <v>0</v>
      </c>
      <c r="AH129">
        <f t="shared" si="76"/>
        <v>0</v>
      </c>
      <c r="AI129">
        <f t="shared" si="76"/>
        <v>0</v>
      </c>
      <c r="AT129">
        <f t="shared" si="63"/>
        <v>-0.96487804878048788</v>
      </c>
      <c r="AU129">
        <f t="shared" si="64"/>
        <v>0</v>
      </c>
      <c r="AV129">
        <f t="shared" si="65"/>
        <v>0</v>
      </c>
      <c r="AW129">
        <f t="shared" si="66"/>
        <v>0</v>
      </c>
      <c r="AX129">
        <f t="shared" si="67"/>
        <v>0</v>
      </c>
      <c r="AY129">
        <f t="shared" si="68"/>
        <v>0</v>
      </c>
      <c r="AZ129">
        <f t="shared" si="69"/>
        <v>0</v>
      </c>
      <c r="BA129">
        <f t="shared" si="70"/>
        <v>0</v>
      </c>
      <c r="BB129">
        <f t="shared" si="71"/>
        <v>0</v>
      </c>
      <c r="BC129">
        <f t="shared" si="72"/>
        <v>0</v>
      </c>
      <c r="BD129">
        <f t="shared" si="73"/>
        <v>0</v>
      </c>
    </row>
    <row r="130" spans="1:56" x14ac:dyDescent="0.3">
      <c r="A130" t="str">
        <f>injury_attenuated!A128</f>
        <v>Montrezl Harrell</v>
      </c>
      <c r="B130">
        <f>injury_attenuated!B128</f>
        <v>2.0713821138211381</v>
      </c>
      <c r="C130">
        <f>injury_attenuated!C128</f>
        <v>-1.1134959349593496</v>
      </c>
      <c r="D130">
        <f>injury_attenuated!D128</f>
        <v>-1.6692682926829268</v>
      </c>
      <c r="E130">
        <f>injury_attenuated!E128</f>
        <v>-0.17154471544715447</v>
      </c>
      <c r="F130">
        <f>injury_attenuated!F128</f>
        <v>0.42178861788617888</v>
      </c>
      <c r="G130">
        <f>injury_attenuated!G128</f>
        <v>-0.8461788617886179</v>
      </c>
      <c r="H130">
        <f>injury_attenuated!H128</f>
        <v>-0.53365853658536588</v>
      </c>
      <c r="I130">
        <f>injury_attenuated!I128</f>
        <v>0.27463414634146338</v>
      </c>
      <c r="J130">
        <f>injury_attenuated!J128</f>
        <v>0.56943089430894311</v>
      </c>
      <c r="K130">
        <f t="shared" si="58"/>
        <v>0.1165853658536582</v>
      </c>
      <c r="L130">
        <f t="shared" si="59"/>
        <v>-1.5663414634146342</v>
      </c>
      <c r="M130">
        <f t="shared" si="60"/>
        <v>-0.15073170731707319</v>
      </c>
      <c r="N130">
        <f t="shared" si="61"/>
        <v>-0.99691056910569109</v>
      </c>
      <c r="O130">
        <f t="shared" si="62"/>
        <v>-2.1699186991869919</v>
      </c>
      <c r="P130" s="1" t="str">
        <f>VLOOKUP($A130, 'auction in'!$A$2:$C$218, 3, FALSE)</f>
        <v>peon</v>
      </c>
      <c r="Q130" s="3">
        <f>VLOOKUP($A130, 'auction in'!$A$2:$B$218, 2, FALSE)</f>
        <v>11</v>
      </c>
      <c r="R130" t="str">
        <f>trueraw!C127</f>
        <v xml:space="preserve"> C, PF</v>
      </c>
      <c r="S130" t="str">
        <f>trueraw!D127</f>
        <v>WAS</v>
      </c>
      <c r="T130">
        <f>trueraw!E127</f>
        <v>68</v>
      </c>
      <c r="U130">
        <f>trueraw!F127</f>
        <v>25</v>
      </c>
      <c r="V130">
        <v>1</v>
      </c>
      <c r="W130">
        <f t="shared" si="76"/>
        <v>0</v>
      </c>
      <c r="X130">
        <f t="shared" si="76"/>
        <v>0</v>
      </c>
      <c r="Y130">
        <f t="shared" si="76"/>
        <v>0</v>
      </c>
      <c r="Z130">
        <f t="shared" si="76"/>
        <v>0</v>
      </c>
      <c r="AA130">
        <f t="shared" si="76"/>
        <v>0</v>
      </c>
      <c r="AB130">
        <f t="shared" si="76"/>
        <v>0</v>
      </c>
      <c r="AC130">
        <f t="shared" si="76"/>
        <v>0</v>
      </c>
      <c r="AD130">
        <f t="shared" si="76"/>
        <v>0</v>
      </c>
      <c r="AE130">
        <f t="shared" si="76"/>
        <v>0</v>
      </c>
      <c r="AF130">
        <f t="shared" si="76"/>
        <v>0</v>
      </c>
      <c r="AG130">
        <f t="shared" si="76"/>
        <v>0</v>
      </c>
      <c r="AH130">
        <f t="shared" si="76"/>
        <v>0</v>
      </c>
      <c r="AI130">
        <f t="shared" si="76"/>
        <v>1</v>
      </c>
      <c r="AT130">
        <f t="shared" si="63"/>
        <v>0</v>
      </c>
      <c r="AU130">
        <f t="shared" si="64"/>
        <v>0</v>
      </c>
      <c r="AV130">
        <f t="shared" si="65"/>
        <v>0</v>
      </c>
      <c r="AW130">
        <f t="shared" si="66"/>
        <v>0</v>
      </c>
      <c r="AX130">
        <f t="shared" si="67"/>
        <v>0</v>
      </c>
      <c r="AY130">
        <f t="shared" si="68"/>
        <v>0</v>
      </c>
      <c r="AZ130">
        <f t="shared" si="69"/>
        <v>0</v>
      </c>
      <c r="BA130">
        <f t="shared" si="70"/>
        <v>0</v>
      </c>
      <c r="BB130">
        <f t="shared" si="71"/>
        <v>0</v>
      </c>
      <c r="BC130">
        <f t="shared" si="72"/>
        <v>0</v>
      </c>
      <c r="BD130">
        <f t="shared" si="73"/>
        <v>0</v>
      </c>
    </row>
    <row r="131" spans="1:56" x14ac:dyDescent="0.3">
      <c r="A131" t="str">
        <f>injury_attenuated!A129</f>
        <v>Larry Nance Jr.</v>
      </c>
      <c r="B131">
        <f>injury_attenuated!B129</f>
        <v>0.20552845528455285</v>
      </c>
      <c r="C131">
        <f>injury_attenuated!C129</f>
        <v>-0.59934959349593497</v>
      </c>
      <c r="D131">
        <f>injury_attenuated!D129</f>
        <v>-0.74048780487804877</v>
      </c>
      <c r="E131">
        <f>injury_attenuated!E129</f>
        <v>-0.91788617886178858</v>
      </c>
      <c r="F131">
        <f>injury_attenuated!F129</f>
        <v>9.0081300813008136E-2</v>
      </c>
      <c r="G131">
        <f>injury_attenuated!G129</f>
        <v>-0.18276422764227646</v>
      </c>
      <c r="H131">
        <f>injury_attenuated!H129</f>
        <v>1.1165853658536584</v>
      </c>
      <c r="I131">
        <f>injury_attenuated!I129</f>
        <v>-0.34731707317073168</v>
      </c>
      <c r="J131">
        <f>injury_attenuated!J129</f>
        <v>0.37040650406504072</v>
      </c>
      <c r="K131">
        <f t="shared" ref="K131:K162" si="77">(SUM($D131:$J131) + $B131)</f>
        <v>-0.40585365853658528</v>
      </c>
      <c r="L131">
        <f t="shared" ref="L131:L162" si="78">SUM($B131:$I131)</f>
        <v>-1.3756097560975613</v>
      </c>
      <c r="M131">
        <f t="shared" ref="M131:M162" si="79">(SUM($B131:$F131) + SUM($H131:$J131))</f>
        <v>-0.82243902439024397</v>
      </c>
      <c r="N131">
        <f t="shared" ref="N131:N162" si="80">SUM($B131:$J131)</f>
        <v>-1.0052032520325205</v>
      </c>
      <c r="O131">
        <f t="shared" ref="O131:O162" si="81">SUMPRODUCT($B131:$J131, $B$1:$J$1)</f>
        <v>-0.93430894308943035</v>
      </c>
      <c r="P131" s="1" t="str">
        <f>VLOOKUP($A131, 'auction in'!$A$2:$C$218, 3, FALSE)</f>
        <v>_______</v>
      </c>
      <c r="Q131" s="3">
        <f>VLOOKUP($A131, 'auction in'!$A$2:$B$218, 2, FALSE)</f>
        <v>4.5877192048527871</v>
      </c>
      <c r="R131" t="str">
        <f>trueraw!C128</f>
        <v>PF</v>
      </c>
      <c r="S131" t="str">
        <f>trueraw!D128</f>
        <v>POR</v>
      </c>
      <c r="T131">
        <f>trueraw!E128</f>
        <v>68</v>
      </c>
      <c r="U131">
        <f>trueraw!F128</f>
        <v>27.1</v>
      </c>
      <c r="V131">
        <v>1</v>
      </c>
      <c r="W131">
        <f t="shared" si="76"/>
        <v>1</v>
      </c>
      <c r="X131">
        <f t="shared" si="76"/>
        <v>0</v>
      </c>
      <c r="Y131">
        <f t="shared" si="76"/>
        <v>0</v>
      </c>
      <c r="Z131">
        <f t="shared" si="76"/>
        <v>0</v>
      </c>
      <c r="AA131">
        <f t="shared" si="76"/>
        <v>0</v>
      </c>
      <c r="AB131">
        <f t="shared" si="76"/>
        <v>0</v>
      </c>
      <c r="AC131">
        <f t="shared" si="76"/>
        <v>0</v>
      </c>
      <c r="AD131">
        <f t="shared" si="76"/>
        <v>0</v>
      </c>
      <c r="AE131">
        <f t="shared" si="76"/>
        <v>0</v>
      </c>
      <c r="AF131">
        <f t="shared" si="76"/>
        <v>0</v>
      </c>
      <c r="AG131">
        <f t="shared" si="76"/>
        <v>0</v>
      </c>
      <c r="AH131">
        <f t="shared" si="76"/>
        <v>0</v>
      </c>
      <c r="AI131">
        <f t="shared" si="76"/>
        <v>0</v>
      </c>
      <c r="AT131">
        <f t="shared" ref="AT131:AT162" si="82">IF(EXACT($P131, W$2), $N131, 0)</f>
        <v>-1.0052032520325205</v>
      </c>
      <c r="AU131">
        <f t="shared" ref="AU131:AU162" si="83">IF(EXACT($P131, X$2), $N131, 0)</f>
        <v>0</v>
      </c>
      <c r="AV131">
        <f t="shared" ref="AV131:AV162" si="84">IF(EXACT($P131, Y$2), $N131, 0)</f>
        <v>0</v>
      </c>
      <c r="AW131">
        <f t="shared" ref="AW131:AW162" si="85">IF(EXACT($P131, Z$2), $N131, 0)</f>
        <v>0</v>
      </c>
      <c r="AX131">
        <f t="shared" ref="AX131:AX162" si="86">IF(EXACT($P131, AA$2), $N131, 0)</f>
        <v>0</v>
      </c>
      <c r="AY131">
        <f t="shared" ref="AY131:AY162" si="87">IF(EXACT($P131, AB$2), $N131, 0)</f>
        <v>0</v>
      </c>
      <c r="AZ131">
        <f t="shared" ref="AZ131:AZ162" si="88">IF(EXACT($P131, AC$2), $N131, 0)</f>
        <v>0</v>
      </c>
      <c r="BA131">
        <f t="shared" ref="BA131:BA162" si="89">IF(EXACT($P131, AD$2), $N131, 0)</f>
        <v>0</v>
      </c>
      <c r="BB131">
        <f t="shared" ref="BB131:BB162" si="90">IF(EXACT($P131, AE$2), $N131, 0)</f>
        <v>0</v>
      </c>
      <c r="BC131">
        <f t="shared" ref="BC131:BC162" si="91">IF(EXACT($P131, AF$2), $N131, 0)</f>
        <v>0</v>
      </c>
      <c r="BD131">
        <f t="shared" ref="BD131:BD162" si="92">IF(EXACT($P131, AG$2), $N131, 0)</f>
        <v>0</v>
      </c>
    </row>
    <row r="132" spans="1:56" x14ac:dyDescent="0.3">
      <c r="A132" t="str">
        <f>injury_attenuated!A158</f>
        <v>Bojan Bogdanovic</v>
      </c>
      <c r="B132">
        <f>injury_attenuated!B158</f>
        <v>-0.69016260162601617</v>
      </c>
      <c r="C132">
        <f>injury_attenuated!C158</f>
        <v>1.2930081300813008</v>
      </c>
      <c r="D132">
        <f>injury_attenuated!D158</f>
        <v>0.81756097560975616</v>
      </c>
      <c r="E132">
        <f>injury_attenuated!E158</f>
        <v>0.49325203252032518</v>
      </c>
      <c r="F132">
        <f>injury_attenuated!F158</f>
        <v>-0.45666666666666661</v>
      </c>
      <c r="G132">
        <f>injury_attenuated!G158</f>
        <v>-0.47552845528455284</v>
      </c>
      <c r="H132">
        <f>injury_attenuated!H158</f>
        <v>-0.80195121951219506</v>
      </c>
      <c r="I132">
        <f>injury_attenuated!I158</f>
        <v>-0.99121951219512194</v>
      </c>
      <c r="J132">
        <f>injury_attenuated!J158</f>
        <v>-0.22455284552845528</v>
      </c>
      <c r="K132">
        <f t="shared" si="77"/>
        <v>-2.3292682926829267</v>
      </c>
      <c r="L132">
        <f t="shared" si="78"/>
        <v>-0.81170731707317068</v>
      </c>
      <c r="M132">
        <f t="shared" si="79"/>
        <v>-0.560731707317073</v>
      </c>
      <c r="N132">
        <f t="shared" si="80"/>
        <v>-1.0362601626016259</v>
      </c>
      <c r="O132">
        <f t="shared" si="81"/>
        <v>-0.19556910569105673</v>
      </c>
      <c r="P132" s="1" t="str">
        <f>VLOOKUP($A132, 'auction in'!$A$2:$C$218, 3, FALSE)</f>
        <v>ul</v>
      </c>
      <c r="Q132" s="3">
        <f>VLOOKUP($A132, 'auction in'!$A$2:$B$218, 2, FALSE)</f>
        <v>1</v>
      </c>
      <c r="R132" t="str">
        <f>trueraw!C157</f>
        <v xml:space="preserve"> PF, SF</v>
      </c>
      <c r="S132" t="str">
        <f>trueraw!D157</f>
        <v>UTA</v>
      </c>
      <c r="T132">
        <f>trueraw!E157</f>
        <v>78</v>
      </c>
      <c r="U132">
        <f>trueraw!F157</f>
        <v>30.7</v>
      </c>
      <c r="V132">
        <v>1</v>
      </c>
      <c r="W132">
        <f t="shared" si="76"/>
        <v>0</v>
      </c>
      <c r="X132">
        <f t="shared" si="76"/>
        <v>0</v>
      </c>
      <c r="Y132">
        <f t="shared" si="76"/>
        <v>0</v>
      </c>
      <c r="Z132">
        <f t="shared" si="76"/>
        <v>0</v>
      </c>
      <c r="AA132">
        <f t="shared" si="76"/>
        <v>0</v>
      </c>
      <c r="AB132">
        <f t="shared" si="76"/>
        <v>1</v>
      </c>
      <c r="AC132">
        <f t="shared" si="76"/>
        <v>0</v>
      </c>
      <c r="AD132">
        <f t="shared" si="76"/>
        <v>0</v>
      </c>
      <c r="AE132">
        <f t="shared" si="76"/>
        <v>0</v>
      </c>
      <c r="AF132">
        <f t="shared" si="76"/>
        <v>0</v>
      </c>
      <c r="AG132">
        <f t="shared" si="76"/>
        <v>0</v>
      </c>
      <c r="AH132">
        <f t="shared" si="76"/>
        <v>0</v>
      </c>
      <c r="AI132">
        <f t="shared" si="76"/>
        <v>0</v>
      </c>
      <c r="AT132">
        <f t="shared" si="82"/>
        <v>0</v>
      </c>
      <c r="AU132">
        <f t="shared" si="83"/>
        <v>0</v>
      </c>
      <c r="AV132">
        <f t="shared" si="84"/>
        <v>0</v>
      </c>
      <c r="AW132">
        <f t="shared" si="85"/>
        <v>0</v>
      </c>
      <c r="AX132">
        <f t="shared" si="86"/>
        <v>0</v>
      </c>
      <c r="AY132">
        <f t="shared" si="87"/>
        <v>-1.0362601626016259</v>
      </c>
      <c r="AZ132">
        <f t="shared" si="88"/>
        <v>0</v>
      </c>
      <c r="BA132">
        <f t="shared" si="89"/>
        <v>0</v>
      </c>
      <c r="BB132">
        <f t="shared" si="90"/>
        <v>0</v>
      </c>
      <c r="BC132">
        <f t="shared" si="91"/>
        <v>0</v>
      </c>
      <c r="BD132">
        <f t="shared" si="92"/>
        <v>0</v>
      </c>
    </row>
    <row r="133" spans="1:56" x14ac:dyDescent="0.3">
      <c r="A133" t="str">
        <f>injury_attenuated!A127</f>
        <v>Wendell Carter Jr.</v>
      </c>
      <c r="B133">
        <f>injury_attenuated!B127</f>
        <v>0.74304878048780487</v>
      </c>
      <c r="C133">
        <f>injury_attenuated!C127</f>
        <v>-0.72146341463414632</v>
      </c>
      <c r="D133">
        <f>injury_attenuated!D127</f>
        <v>-1.3679268292682925</v>
      </c>
      <c r="E133">
        <f>injury_attenuated!E127</f>
        <v>-0.35292682926829266</v>
      </c>
      <c r="F133">
        <f>injury_attenuated!F127</f>
        <v>1.1798780487804876</v>
      </c>
      <c r="G133">
        <f>injury_attenuated!G127</f>
        <v>-0.45585365853658538</v>
      </c>
      <c r="H133">
        <f>injury_attenuated!H127</f>
        <v>-0.77841463414634138</v>
      </c>
      <c r="I133">
        <f>injury_attenuated!I127</f>
        <v>0.4873170731707317</v>
      </c>
      <c r="J133">
        <f>injury_attenuated!J127</f>
        <v>0.22804878048780489</v>
      </c>
      <c r="K133">
        <f t="shared" si="77"/>
        <v>-0.31682926829268288</v>
      </c>
      <c r="L133">
        <f t="shared" si="78"/>
        <v>-1.2663414634146342</v>
      </c>
      <c r="M133">
        <f t="shared" si="79"/>
        <v>-0.58243902439024398</v>
      </c>
      <c r="N133">
        <f t="shared" si="80"/>
        <v>-1.0382926829268293</v>
      </c>
      <c r="O133">
        <f t="shared" si="81"/>
        <v>-1.6534756097560974</v>
      </c>
      <c r="P133" s="1" t="str">
        <f>VLOOKUP($A133, 'auction in'!$A$2:$C$218, 3, FALSE)</f>
        <v>varg</v>
      </c>
      <c r="Q133" s="3">
        <f>VLOOKUP($A133, 'auction in'!$A$2:$B$218, 2, FALSE)</f>
        <v>2</v>
      </c>
      <c r="R133" t="str">
        <f>trueraw!C126</f>
        <v xml:space="preserve"> C</v>
      </c>
      <c r="S133" t="str">
        <f>trueraw!D126</f>
        <v>ORL</v>
      </c>
      <c r="T133">
        <f>trueraw!E126</f>
        <v>67</v>
      </c>
      <c r="U133">
        <f>trueraw!F126</f>
        <v>28.8</v>
      </c>
      <c r="V133">
        <v>1</v>
      </c>
      <c r="W133">
        <f t="shared" si="76"/>
        <v>0</v>
      </c>
      <c r="X133">
        <f t="shared" si="76"/>
        <v>0</v>
      </c>
      <c r="Y133">
        <f t="shared" si="76"/>
        <v>0</v>
      </c>
      <c r="Z133">
        <f t="shared" si="76"/>
        <v>0</v>
      </c>
      <c r="AA133">
        <f t="shared" si="76"/>
        <v>0</v>
      </c>
      <c r="AB133">
        <f t="shared" si="76"/>
        <v>0</v>
      </c>
      <c r="AC133">
        <f t="shared" si="76"/>
        <v>1</v>
      </c>
      <c r="AD133">
        <f t="shared" si="76"/>
        <v>0</v>
      </c>
      <c r="AE133">
        <f t="shared" si="76"/>
        <v>0</v>
      </c>
      <c r="AF133">
        <f t="shared" si="76"/>
        <v>0</v>
      </c>
      <c r="AG133">
        <f t="shared" si="76"/>
        <v>0</v>
      </c>
      <c r="AH133">
        <f t="shared" si="76"/>
        <v>0</v>
      </c>
      <c r="AI133">
        <f t="shared" si="76"/>
        <v>0</v>
      </c>
      <c r="AT133">
        <f t="shared" si="82"/>
        <v>0</v>
      </c>
      <c r="AU133">
        <f t="shared" si="83"/>
        <v>0</v>
      </c>
      <c r="AV133">
        <f t="shared" si="84"/>
        <v>0</v>
      </c>
      <c r="AW133">
        <f t="shared" si="85"/>
        <v>0</v>
      </c>
      <c r="AX133">
        <f t="shared" si="86"/>
        <v>0</v>
      </c>
      <c r="AY133">
        <f t="shared" si="87"/>
        <v>0</v>
      </c>
      <c r="AZ133">
        <f t="shared" si="88"/>
        <v>-1.0382926829268293</v>
      </c>
      <c r="BA133">
        <f t="shared" si="89"/>
        <v>0</v>
      </c>
      <c r="BB133">
        <f t="shared" si="90"/>
        <v>0</v>
      </c>
      <c r="BC133">
        <f t="shared" si="91"/>
        <v>0</v>
      </c>
      <c r="BD133">
        <f t="shared" si="92"/>
        <v>0</v>
      </c>
    </row>
    <row r="134" spans="1:56" x14ac:dyDescent="0.3">
      <c r="A134" t="str">
        <f>injury_attenuated!A132</f>
        <v>Spencer Dinwiddie</v>
      </c>
      <c r="B134">
        <f>injury_attenuated!B132</f>
        <v>-0.78565040650406492</v>
      </c>
      <c r="C134">
        <f>injury_attenuated!C132</f>
        <v>0.28398373983739839</v>
      </c>
      <c r="D134">
        <f>injury_attenuated!D132</f>
        <v>0.14951219512195124</v>
      </c>
      <c r="E134">
        <f>injury_attenuated!E132</f>
        <v>0.34288617886178874</v>
      </c>
      <c r="F134">
        <f>injury_attenuated!F132</f>
        <v>-0.54483739837398371</v>
      </c>
      <c r="G134">
        <f>injury_attenuated!G132</f>
        <v>1.7053252032520325</v>
      </c>
      <c r="H134">
        <f>injury_attenuated!H132</f>
        <v>-0.349390243902439</v>
      </c>
      <c r="I134">
        <f>injury_attenuated!I132</f>
        <v>-0.51707317073170733</v>
      </c>
      <c r="J134">
        <f>injury_attenuated!J132</f>
        <v>-1.3338211382113823</v>
      </c>
      <c r="K134">
        <f t="shared" si="77"/>
        <v>-1.3330487804878048</v>
      </c>
      <c r="L134">
        <f t="shared" si="78"/>
        <v>0.28475609756097597</v>
      </c>
      <c r="M134">
        <f t="shared" si="79"/>
        <v>-2.7543902439024386</v>
      </c>
      <c r="N134">
        <f t="shared" si="80"/>
        <v>-1.0490650406504063</v>
      </c>
      <c r="O134">
        <f t="shared" si="81"/>
        <v>-0.3977032520325201</v>
      </c>
      <c r="P134" s="1" t="str">
        <f>VLOOKUP($A134, 'auction in'!$A$2:$C$218, 3, FALSE)</f>
        <v>peon</v>
      </c>
      <c r="Q134" s="3">
        <f>VLOOKUP($A134, 'auction in'!$A$2:$B$218, 2, FALSE)</f>
        <v>6</v>
      </c>
      <c r="R134" t="str">
        <f>trueraw!C131</f>
        <v xml:space="preserve"> SG, PG</v>
      </c>
      <c r="S134" t="str">
        <f>trueraw!D131</f>
        <v>WAS</v>
      </c>
      <c r="T134">
        <f>trueraw!E131</f>
        <v>69</v>
      </c>
      <c r="U134">
        <f>trueraw!F131</f>
        <v>30.7</v>
      </c>
      <c r="V134">
        <v>1</v>
      </c>
      <c r="W134">
        <f t="shared" si="76"/>
        <v>0</v>
      </c>
      <c r="X134">
        <f t="shared" si="76"/>
        <v>0</v>
      </c>
      <c r="Y134">
        <f t="shared" si="76"/>
        <v>0</v>
      </c>
      <c r="Z134">
        <f t="shared" si="76"/>
        <v>0</v>
      </c>
      <c r="AA134">
        <f t="shared" si="76"/>
        <v>0</v>
      </c>
      <c r="AB134">
        <f t="shared" si="76"/>
        <v>0</v>
      </c>
      <c r="AC134">
        <f t="shared" si="76"/>
        <v>0</v>
      </c>
      <c r="AD134">
        <f t="shared" si="76"/>
        <v>0</v>
      </c>
      <c r="AE134">
        <f t="shared" si="76"/>
        <v>0</v>
      </c>
      <c r="AF134">
        <f t="shared" si="76"/>
        <v>0</v>
      </c>
      <c r="AG134">
        <f t="shared" si="76"/>
        <v>0</v>
      </c>
      <c r="AH134">
        <f t="shared" si="76"/>
        <v>0</v>
      </c>
      <c r="AI134">
        <f t="shared" si="76"/>
        <v>1</v>
      </c>
      <c r="AT134">
        <f t="shared" si="82"/>
        <v>0</v>
      </c>
      <c r="AU134">
        <f t="shared" si="83"/>
        <v>0</v>
      </c>
      <c r="AV134">
        <f t="shared" si="84"/>
        <v>0</v>
      </c>
      <c r="AW134">
        <f t="shared" si="85"/>
        <v>0</v>
      </c>
      <c r="AX134">
        <f t="shared" si="86"/>
        <v>0</v>
      </c>
      <c r="AY134">
        <f t="shared" si="87"/>
        <v>0</v>
      </c>
      <c r="AZ134">
        <f t="shared" si="88"/>
        <v>0</v>
      </c>
      <c r="BA134">
        <f t="shared" si="89"/>
        <v>0</v>
      </c>
      <c r="BB134">
        <f t="shared" si="90"/>
        <v>0</v>
      </c>
      <c r="BC134">
        <f t="shared" si="91"/>
        <v>0</v>
      </c>
      <c r="BD134">
        <f t="shared" si="92"/>
        <v>0</v>
      </c>
    </row>
    <row r="135" spans="1:56" x14ac:dyDescent="0.3">
      <c r="A135" t="str">
        <f>injury_attenuated!A153</f>
        <v>RJ Barrett</v>
      </c>
      <c r="B135">
        <f>injury_attenuated!B153</f>
        <v>-0.45906504065040654</v>
      </c>
      <c r="C135">
        <f>injury_attenuated!C153</f>
        <v>-0.26638211382113824</v>
      </c>
      <c r="D135">
        <f>injury_attenuated!D153</f>
        <v>6.3902439024390245E-2</v>
      </c>
      <c r="E135">
        <f>injury_attenuated!E153</f>
        <v>0.65849593495934966</v>
      </c>
      <c r="F135">
        <f>injury_attenuated!F153</f>
        <v>0.27662601626016259</v>
      </c>
      <c r="G135">
        <f>injury_attenuated!G153</f>
        <v>9.9837398373983754E-2</v>
      </c>
      <c r="H135">
        <f>injury_attenuated!H153</f>
        <v>-0.52243902439024392</v>
      </c>
      <c r="I135">
        <f>injury_attenuated!I153</f>
        <v>-0.55475609756097566</v>
      </c>
      <c r="J135">
        <f>injury_attenuated!J153</f>
        <v>-0.36004065040650407</v>
      </c>
      <c r="K135">
        <f t="shared" si="77"/>
        <v>-0.79743902439024406</v>
      </c>
      <c r="L135">
        <f t="shared" si="78"/>
        <v>-0.70378048780487812</v>
      </c>
      <c r="M135">
        <f t="shared" si="79"/>
        <v>-1.1636585365853658</v>
      </c>
      <c r="N135">
        <f t="shared" si="80"/>
        <v>-1.0638211382113822</v>
      </c>
      <c r="O135">
        <f t="shared" si="81"/>
        <v>-0.55691056910569103</v>
      </c>
      <c r="P135" s="1" t="str">
        <f>VLOOKUP($A135, 'auction in'!$A$2:$C$218, 3, FALSE)</f>
        <v>bude</v>
      </c>
      <c r="Q135" s="3">
        <f>VLOOKUP($A135, 'auction in'!$A$2:$B$218, 2, FALSE)</f>
        <v>3</v>
      </c>
      <c r="R135" t="str">
        <f>trueraw!C152</f>
        <v xml:space="preserve"> SF, SG</v>
      </c>
      <c r="S135" t="str">
        <f>trueraw!D152</f>
        <v>NYK</v>
      </c>
      <c r="T135">
        <f>trueraw!E152</f>
        <v>75</v>
      </c>
      <c r="U135">
        <f>trueraw!F152</f>
        <v>34.4</v>
      </c>
      <c r="V135">
        <v>1</v>
      </c>
      <c r="W135">
        <f t="shared" si="76"/>
        <v>0</v>
      </c>
      <c r="X135">
        <f t="shared" si="76"/>
        <v>0</v>
      </c>
      <c r="Y135">
        <f t="shared" si="76"/>
        <v>0</v>
      </c>
      <c r="Z135">
        <f t="shared" si="76"/>
        <v>0</v>
      </c>
      <c r="AA135">
        <f t="shared" si="76"/>
        <v>0</v>
      </c>
      <c r="AB135">
        <f t="shared" si="76"/>
        <v>0</v>
      </c>
      <c r="AC135">
        <f t="shared" si="76"/>
        <v>0</v>
      </c>
      <c r="AD135">
        <f t="shared" si="76"/>
        <v>0</v>
      </c>
      <c r="AE135">
        <f t="shared" si="76"/>
        <v>0</v>
      </c>
      <c r="AF135">
        <f t="shared" si="76"/>
        <v>1</v>
      </c>
      <c r="AG135">
        <f t="shared" si="76"/>
        <v>0</v>
      </c>
      <c r="AH135">
        <f t="shared" si="76"/>
        <v>0</v>
      </c>
      <c r="AI135">
        <f t="shared" si="76"/>
        <v>0</v>
      </c>
      <c r="AT135">
        <f t="shared" si="82"/>
        <v>0</v>
      </c>
      <c r="AU135">
        <f t="shared" si="83"/>
        <v>0</v>
      </c>
      <c r="AV135">
        <f t="shared" si="84"/>
        <v>0</v>
      </c>
      <c r="AW135">
        <f t="shared" si="85"/>
        <v>0</v>
      </c>
      <c r="AX135">
        <f t="shared" si="86"/>
        <v>0</v>
      </c>
      <c r="AY135">
        <f t="shared" si="87"/>
        <v>0</v>
      </c>
      <c r="AZ135">
        <f t="shared" si="88"/>
        <v>0</v>
      </c>
      <c r="BA135">
        <f t="shared" si="89"/>
        <v>0</v>
      </c>
      <c r="BB135">
        <f t="shared" si="90"/>
        <v>0</v>
      </c>
      <c r="BC135">
        <f t="shared" si="91"/>
        <v>-1.0638211382113822</v>
      </c>
      <c r="BD135">
        <f t="shared" si="92"/>
        <v>0</v>
      </c>
    </row>
    <row r="136" spans="1:56" x14ac:dyDescent="0.3">
      <c r="A136" t="str">
        <f>injury_attenuated!A154</f>
        <v>Dillon Brooks</v>
      </c>
      <c r="B136">
        <f>injury_attenuated!B154</f>
        <v>-1.1286178861788618</v>
      </c>
      <c r="C136">
        <f>injury_attenuated!C154</f>
        <v>0.52211382113821136</v>
      </c>
      <c r="D136">
        <f>injury_attenuated!D154</f>
        <v>0.12853658536585369</v>
      </c>
      <c r="E136">
        <f>injury_attenuated!E154</f>
        <v>0.41455284552845539</v>
      </c>
      <c r="F136">
        <f>injury_attenuated!F154</f>
        <v>-0.89138211382113819</v>
      </c>
      <c r="G136">
        <f>injury_attenuated!G154</f>
        <v>-0.31154471544715445</v>
      </c>
      <c r="H136">
        <f>injury_attenuated!H154</f>
        <v>0.65414634146341466</v>
      </c>
      <c r="I136">
        <f>injury_attenuated!I154</f>
        <v>-0.36878048780487804</v>
      </c>
      <c r="J136">
        <f>injury_attenuated!J154</f>
        <v>-0.1491056910569106</v>
      </c>
      <c r="K136">
        <f t="shared" si="77"/>
        <v>-1.6521951219512194</v>
      </c>
      <c r="L136">
        <f t="shared" si="78"/>
        <v>-0.98097560975609732</v>
      </c>
      <c r="M136">
        <f t="shared" si="79"/>
        <v>-0.81853658536585361</v>
      </c>
      <c r="N136">
        <f t="shared" si="80"/>
        <v>-1.1300813008130079</v>
      </c>
      <c r="O136">
        <f t="shared" si="81"/>
        <v>-0.38138211382113807</v>
      </c>
      <c r="P136" s="1" t="str">
        <f>VLOOKUP($A136, 'auction in'!$A$2:$C$218, 3, FALSE)</f>
        <v>_______</v>
      </c>
      <c r="Q136" s="3">
        <f>VLOOKUP($A136, 'auction in'!$A$2:$B$218, 2, FALSE)</f>
        <v>3.945022860917184</v>
      </c>
      <c r="R136" t="str">
        <f>trueraw!C153</f>
        <v xml:space="preserve"> SG, SF</v>
      </c>
      <c r="S136" t="str">
        <f>trueraw!D153</f>
        <v>MEM</v>
      </c>
      <c r="T136">
        <f>trueraw!E153</f>
        <v>74</v>
      </c>
      <c r="U136">
        <f>trueraw!F153</f>
        <v>29.6</v>
      </c>
      <c r="V136">
        <v>1</v>
      </c>
      <c r="W136">
        <f t="shared" si="76"/>
        <v>1</v>
      </c>
      <c r="X136">
        <f t="shared" si="76"/>
        <v>0</v>
      </c>
      <c r="Y136">
        <f t="shared" si="76"/>
        <v>0</v>
      </c>
      <c r="Z136">
        <f t="shared" si="76"/>
        <v>0</v>
      </c>
      <c r="AA136">
        <f t="shared" si="76"/>
        <v>0</v>
      </c>
      <c r="AB136">
        <f t="shared" si="76"/>
        <v>0</v>
      </c>
      <c r="AC136">
        <f t="shared" si="76"/>
        <v>0</v>
      </c>
      <c r="AD136">
        <f t="shared" si="76"/>
        <v>0</v>
      </c>
      <c r="AE136">
        <f t="shared" si="76"/>
        <v>0</v>
      </c>
      <c r="AF136">
        <f t="shared" si="76"/>
        <v>0</v>
      </c>
      <c r="AG136">
        <f t="shared" si="76"/>
        <v>0</v>
      </c>
      <c r="AH136">
        <f t="shared" si="76"/>
        <v>0</v>
      </c>
      <c r="AI136">
        <f t="shared" si="76"/>
        <v>0</v>
      </c>
      <c r="AT136">
        <f t="shared" si="82"/>
        <v>-1.1300813008130079</v>
      </c>
      <c r="AU136">
        <f t="shared" si="83"/>
        <v>0</v>
      </c>
      <c r="AV136">
        <f t="shared" si="84"/>
        <v>0</v>
      </c>
      <c r="AW136">
        <f t="shared" si="85"/>
        <v>0</v>
      </c>
      <c r="AX136">
        <f t="shared" si="86"/>
        <v>0</v>
      </c>
      <c r="AY136">
        <f t="shared" si="87"/>
        <v>0</v>
      </c>
      <c r="AZ136">
        <f t="shared" si="88"/>
        <v>0</v>
      </c>
      <c r="BA136">
        <f t="shared" si="89"/>
        <v>0</v>
      </c>
      <c r="BB136">
        <f t="shared" si="90"/>
        <v>0</v>
      </c>
      <c r="BC136">
        <f t="shared" si="91"/>
        <v>0</v>
      </c>
      <c r="BD136">
        <f t="shared" si="92"/>
        <v>0</v>
      </c>
    </row>
    <row r="137" spans="1:56" x14ac:dyDescent="0.3">
      <c r="A137" t="str">
        <f>injury_attenuated!A148</f>
        <v>Cameron Payne</v>
      </c>
      <c r="B137">
        <f>injury_attenuated!B148</f>
        <v>0.388130081300813</v>
      </c>
      <c r="C137">
        <f>injury_attenuated!C148</f>
        <v>0.38471544715447153</v>
      </c>
      <c r="D137">
        <f>injury_attenuated!D148</f>
        <v>-0.37219512195121951</v>
      </c>
      <c r="E137">
        <f>injury_attenuated!E148</f>
        <v>-0.64406504065040648</v>
      </c>
      <c r="F137">
        <f>injury_attenuated!F148</f>
        <v>-0.93056910569105689</v>
      </c>
      <c r="G137">
        <f>injury_attenuated!G148</f>
        <v>0.57495934959349604</v>
      </c>
      <c r="H137">
        <f>injury_attenuated!H148</f>
        <v>-0.61902439024390243</v>
      </c>
      <c r="I137">
        <f>injury_attenuated!I148</f>
        <v>-0.47756097560975608</v>
      </c>
      <c r="J137">
        <f>injury_attenuated!J148</f>
        <v>0.54715447154471542</v>
      </c>
      <c r="K137">
        <f t="shared" si="77"/>
        <v>-1.5331707317073169</v>
      </c>
      <c r="L137">
        <f t="shared" si="78"/>
        <v>-1.6956097560975607</v>
      </c>
      <c r="M137">
        <f t="shared" si="79"/>
        <v>-1.7234146341463414</v>
      </c>
      <c r="N137">
        <f t="shared" si="80"/>
        <v>-1.1484552845528453</v>
      </c>
      <c r="O137">
        <f t="shared" si="81"/>
        <v>-1.103739837398374</v>
      </c>
      <c r="P137" s="1" t="str">
        <f>VLOOKUP($A137, 'auction in'!$A$2:$C$218, 3, FALSE)</f>
        <v>_______</v>
      </c>
      <c r="Q137" s="3">
        <f>VLOOKUP($A137, 'auction in'!$A$2:$B$218, 2, FALSE)</f>
        <v>3.841432757808382</v>
      </c>
      <c r="R137" t="str">
        <f>trueraw!C147</f>
        <v xml:space="preserve"> PG</v>
      </c>
      <c r="S137" t="str">
        <f>trueraw!D147</f>
        <v>PHX</v>
      </c>
      <c r="T137">
        <f>trueraw!E147</f>
        <v>72</v>
      </c>
      <c r="U137">
        <f>trueraw!F147</f>
        <v>20.5</v>
      </c>
      <c r="V137">
        <v>1</v>
      </c>
      <c r="W137">
        <f t="shared" si="76"/>
        <v>1</v>
      </c>
      <c r="X137">
        <f t="shared" si="76"/>
        <v>0</v>
      </c>
      <c r="Y137">
        <f t="shared" si="76"/>
        <v>0</v>
      </c>
      <c r="Z137">
        <f t="shared" si="76"/>
        <v>0</v>
      </c>
      <c r="AA137">
        <f t="shared" si="76"/>
        <v>0</v>
      </c>
      <c r="AB137">
        <f t="shared" si="76"/>
        <v>0</v>
      </c>
      <c r="AC137">
        <f t="shared" si="76"/>
        <v>0</v>
      </c>
      <c r="AD137">
        <f t="shared" si="76"/>
        <v>0</v>
      </c>
      <c r="AE137">
        <f t="shared" si="76"/>
        <v>0</v>
      </c>
      <c r="AF137">
        <f t="shared" si="76"/>
        <v>0</v>
      </c>
      <c r="AG137">
        <f t="shared" si="76"/>
        <v>0</v>
      </c>
      <c r="AH137">
        <f t="shared" si="76"/>
        <v>0</v>
      </c>
      <c r="AI137">
        <f t="shared" si="76"/>
        <v>0</v>
      </c>
      <c r="AT137">
        <f t="shared" si="82"/>
        <v>-1.1484552845528453</v>
      </c>
      <c r="AU137">
        <f t="shared" si="83"/>
        <v>0</v>
      </c>
      <c r="AV137">
        <f t="shared" si="84"/>
        <v>0</v>
      </c>
      <c r="AW137">
        <f t="shared" si="85"/>
        <v>0</v>
      </c>
      <c r="AX137">
        <f t="shared" si="86"/>
        <v>0</v>
      </c>
      <c r="AY137">
        <f t="shared" si="87"/>
        <v>0</v>
      </c>
      <c r="AZ137">
        <f t="shared" si="88"/>
        <v>0</v>
      </c>
      <c r="BA137">
        <f t="shared" si="89"/>
        <v>0</v>
      </c>
      <c r="BB137">
        <f t="shared" si="90"/>
        <v>0</v>
      </c>
      <c r="BC137">
        <f t="shared" si="91"/>
        <v>0</v>
      </c>
      <c r="BD137">
        <f t="shared" si="92"/>
        <v>0</v>
      </c>
    </row>
    <row r="138" spans="1:56" x14ac:dyDescent="0.3">
      <c r="A138" t="str">
        <f>injury_attenuated!A126</f>
        <v>Danilo Gallinari</v>
      </c>
      <c r="B138">
        <f>injury_attenuated!B126</f>
        <v>-0.39422764227642282</v>
      </c>
      <c r="C138">
        <f>injury_attenuated!C126</f>
        <v>1.7649186991869921</v>
      </c>
      <c r="D138">
        <f>injury_attenuated!D126</f>
        <v>-3.8536585365853609E-2</v>
      </c>
      <c r="E138">
        <f>injury_attenuated!E126</f>
        <v>-0.37605691056910562</v>
      </c>
      <c r="F138">
        <f>injury_attenuated!F126</f>
        <v>-0.58455284552845521</v>
      </c>
      <c r="G138">
        <f>injury_attenuated!G126</f>
        <v>-0.7566666666666666</v>
      </c>
      <c r="H138">
        <f>injury_attenuated!H126</f>
        <v>-1.0017073170731707</v>
      </c>
      <c r="I138">
        <f>injury_attenuated!I126</f>
        <v>-0.80414634146341468</v>
      </c>
      <c r="J138">
        <f>injury_attenuated!J126</f>
        <v>1.0194308943089432</v>
      </c>
      <c r="K138">
        <f t="shared" si="77"/>
        <v>-2.9364634146341455</v>
      </c>
      <c r="L138">
        <f t="shared" si="78"/>
        <v>-2.1909756097560971</v>
      </c>
      <c r="M138">
        <f t="shared" si="79"/>
        <v>-0.41487804878048751</v>
      </c>
      <c r="N138">
        <f t="shared" si="80"/>
        <v>-1.1715447154471539</v>
      </c>
      <c r="O138">
        <f t="shared" si="81"/>
        <v>-0.57235772357723547</v>
      </c>
      <c r="P138" s="1" t="str">
        <f>VLOOKUP($A138, 'auction in'!$A$2:$C$218, 3, FALSE)</f>
        <v>_______</v>
      </c>
      <c r="Q138" s="3">
        <f>VLOOKUP($A138, 'auction in'!$A$2:$B$218, 2, FALSE)</f>
        <v>4.027457238743203</v>
      </c>
      <c r="R138" t="str">
        <f>trueraw!C125</f>
        <v xml:space="preserve"> PF, SF</v>
      </c>
      <c r="S138" t="str">
        <f>trueraw!D125</f>
        <v>ATL</v>
      </c>
      <c r="T138">
        <f>trueraw!E125</f>
        <v>65</v>
      </c>
      <c r="U138">
        <f>trueraw!F125</f>
        <v>22.6</v>
      </c>
      <c r="V138">
        <v>1</v>
      </c>
      <c r="W138">
        <f t="shared" si="76"/>
        <v>1</v>
      </c>
      <c r="X138">
        <f t="shared" si="76"/>
        <v>0</v>
      </c>
      <c r="Y138">
        <f t="shared" ref="W138:AG161" si="93">IF(EXACT($P138, Y$2), 1, 0)</f>
        <v>0</v>
      </c>
      <c r="Z138">
        <f t="shared" si="93"/>
        <v>0</v>
      </c>
      <c r="AA138">
        <f t="shared" si="93"/>
        <v>0</v>
      </c>
      <c r="AB138">
        <f t="shared" si="93"/>
        <v>0</v>
      </c>
      <c r="AC138">
        <f t="shared" si="93"/>
        <v>0</v>
      </c>
      <c r="AD138">
        <f t="shared" si="93"/>
        <v>0</v>
      </c>
      <c r="AE138">
        <f t="shared" si="93"/>
        <v>0</v>
      </c>
      <c r="AF138">
        <f t="shared" si="93"/>
        <v>0</v>
      </c>
      <c r="AG138">
        <f t="shared" si="93"/>
        <v>0</v>
      </c>
      <c r="AH138">
        <f t="shared" si="76"/>
        <v>0</v>
      </c>
      <c r="AI138">
        <f t="shared" si="76"/>
        <v>0</v>
      </c>
      <c r="AT138">
        <f t="shared" si="82"/>
        <v>-1.1715447154471539</v>
      </c>
      <c r="AU138">
        <f t="shared" si="83"/>
        <v>0</v>
      </c>
      <c r="AV138">
        <f t="shared" si="84"/>
        <v>0</v>
      </c>
      <c r="AW138">
        <f t="shared" si="85"/>
        <v>0</v>
      </c>
      <c r="AX138">
        <f t="shared" si="86"/>
        <v>0</v>
      </c>
      <c r="AY138">
        <f t="shared" si="87"/>
        <v>0</v>
      </c>
      <c r="AZ138">
        <f t="shared" si="88"/>
        <v>0</v>
      </c>
      <c r="BA138">
        <f t="shared" si="89"/>
        <v>0</v>
      </c>
      <c r="BB138">
        <f t="shared" si="90"/>
        <v>0</v>
      </c>
      <c r="BC138">
        <f t="shared" si="91"/>
        <v>0</v>
      </c>
      <c r="BD138">
        <f t="shared" si="92"/>
        <v>0</v>
      </c>
    </row>
    <row r="139" spans="1:56" x14ac:dyDescent="0.3">
      <c r="A139" t="str">
        <f>injury_attenuated!A146</f>
        <v>Marcus Morris Sr.</v>
      </c>
      <c r="B139">
        <f>injury_attenuated!B146</f>
        <v>9.8211382113821147E-2</v>
      </c>
      <c r="C139">
        <f>injury_attenuated!C146</f>
        <v>0.18004065040650405</v>
      </c>
      <c r="D139">
        <f>injury_attenuated!D146</f>
        <v>0.6989024390243902</v>
      </c>
      <c r="E139">
        <f>injury_attenuated!E146</f>
        <v>-0.1176422764227642</v>
      </c>
      <c r="F139">
        <f>injury_attenuated!F146</f>
        <v>-0.42577235772357724</v>
      </c>
      <c r="G139">
        <f>injury_attenuated!G146</f>
        <v>-0.91849593495934956</v>
      </c>
      <c r="H139">
        <f>injury_attenuated!H146</f>
        <v>-0.849390243902439</v>
      </c>
      <c r="I139">
        <f>injury_attenuated!I146</f>
        <v>-0.56890243902439031</v>
      </c>
      <c r="J139">
        <f>injury_attenuated!J146</f>
        <v>0.70406504065040654</v>
      </c>
      <c r="K139">
        <f t="shared" si="77"/>
        <v>-1.3790243902439023</v>
      </c>
      <c r="L139">
        <f t="shared" si="78"/>
        <v>-1.9030487804878051</v>
      </c>
      <c r="M139">
        <f t="shared" si="79"/>
        <v>-0.28048780487804903</v>
      </c>
      <c r="N139">
        <f t="shared" si="80"/>
        <v>-1.1989837398373986</v>
      </c>
      <c r="O139">
        <f t="shared" si="81"/>
        <v>-0.96363821138211381</v>
      </c>
      <c r="P139" s="1" t="str">
        <f>VLOOKUP($A139, 'auction in'!$A$2:$C$218, 3, FALSE)</f>
        <v>_______</v>
      </c>
      <c r="Q139" s="3">
        <f>VLOOKUP($A139, 'auction in'!$A$2:$B$218, 2, FALSE)</f>
        <v>3.7183283218956276</v>
      </c>
      <c r="R139" t="str">
        <f>trueraw!C145</f>
        <v xml:space="preserve"> PF, SF</v>
      </c>
      <c r="S139" t="str">
        <f>trueraw!D145</f>
        <v>LAC</v>
      </c>
      <c r="T139">
        <f>trueraw!E145</f>
        <v>71</v>
      </c>
      <c r="U139">
        <f>trueraw!F145</f>
        <v>26.9</v>
      </c>
      <c r="V139">
        <v>1</v>
      </c>
      <c r="W139">
        <f t="shared" si="93"/>
        <v>1</v>
      </c>
      <c r="X139">
        <f t="shared" si="93"/>
        <v>0</v>
      </c>
      <c r="Y139">
        <f t="shared" si="93"/>
        <v>0</v>
      </c>
      <c r="Z139">
        <f t="shared" si="93"/>
        <v>0</v>
      </c>
      <c r="AA139">
        <f t="shared" si="93"/>
        <v>0</v>
      </c>
      <c r="AB139">
        <f t="shared" si="93"/>
        <v>0</v>
      </c>
      <c r="AC139">
        <f t="shared" si="93"/>
        <v>0</v>
      </c>
      <c r="AD139">
        <f t="shared" si="93"/>
        <v>0</v>
      </c>
      <c r="AE139">
        <f t="shared" si="93"/>
        <v>0</v>
      </c>
      <c r="AF139">
        <f t="shared" si="93"/>
        <v>0</v>
      </c>
      <c r="AG139">
        <f t="shared" si="93"/>
        <v>0</v>
      </c>
      <c r="AH139">
        <f t="shared" ref="AH139:AI202" si="94">IF(EXACT($P139, AH$2), 1, 0)</f>
        <v>0</v>
      </c>
      <c r="AI139">
        <f t="shared" si="94"/>
        <v>0</v>
      </c>
      <c r="AT139">
        <f t="shared" si="82"/>
        <v>-1.1989837398373986</v>
      </c>
      <c r="AU139">
        <f t="shared" si="83"/>
        <v>0</v>
      </c>
      <c r="AV139">
        <f t="shared" si="84"/>
        <v>0</v>
      </c>
      <c r="AW139">
        <f t="shared" si="85"/>
        <v>0</v>
      </c>
      <c r="AX139">
        <f t="shared" si="86"/>
        <v>0</v>
      </c>
      <c r="AY139">
        <f t="shared" si="87"/>
        <v>0</v>
      </c>
      <c r="AZ139">
        <f t="shared" si="88"/>
        <v>0</v>
      </c>
      <c r="BA139">
        <f t="shared" si="89"/>
        <v>0</v>
      </c>
      <c r="BB139">
        <f t="shared" si="90"/>
        <v>0</v>
      </c>
      <c r="BC139">
        <f t="shared" si="91"/>
        <v>0</v>
      </c>
      <c r="BD139">
        <f t="shared" si="92"/>
        <v>0</v>
      </c>
    </row>
    <row r="140" spans="1:56" x14ac:dyDescent="0.3">
      <c r="A140" t="str">
        <f>injury_attenuated!A149</f>
        <v>Nicolas Batum</v>
      </c>
      <c r="B140">
        <f>injury_attenuated!B149</f>
        <v>0.14150406504065041</v>
      </c>
      <c r="C140">
        <f>injury_attenuated!C149</f>
        <v>-1.0447154471544717E-2</v>
      </c>
      <c r="D140">
        <f>injury_attenuated!D149</f>
        <v>-0.3228048780487805</v>
      </c>
      <c r="E140">
        <f>injury_attenuated!E149</f>
        <v>-0.98349593495934962</v>
      </c>
      <c r="F140">
        <f>injury_attenuated!F149</f>
        <v>-0.3911382113821138</v>
      </c>
      <c r="G140">
        <f>injury_attenuated!G149</f>
        <v>-0.45959349593495935</v>
      </c>
      <c r="H140">
        <f>injury_attenuated!H149</f>
        <v>-0.12207317073170734</v>
      </c>
      <c r="I140">
        <f>injury_attenuated!I149</f>
        <v>-9.2682926829268292E-2</v>
      </c>
      <c r="J140">
        <f>injury_attenuated!J149</f>
        <v>1.0244308943089431</v>
      </c>
      <c r="K140">
        <f t="shared" si="77"/>
        <v>-1.2058536585365855</v>
      </c>
      <c r="L140">
        <f t="shared" si="78"/>
        <v>-2.2407317073170732</v>
      </c>
      <c r="M140">
        <f t="shared" si="79"/>
        <v>-0.75670731707317085</v>
      </c>
      <c r="N140">
        <f t="shared" si="80"/>
        <v>-1.2163008130081301</v>
      </c>
      <c r="O140">
        <f t="shared" si="81"/>
        <v>-1.2407113821138211</v>
      </c>
      <c r="P140" s="1" t="str">
        <f>VLOOKUP($A140, 'auction in'!$A$2:$C$218, 3, FALSE)</f>
        <v>_______</v>
      </c>
      <c r="Q140" s="3">
        <f>VLOOKUP($A140, 'auction in'!$A$2:$B$218, 2, FALSE)</f>
        <v>3.6406357445640261</v>
      </c>
      <c r="R140" t="str">
        <f>trueraw!C148</f>
        <v>SF, SG</v>
      </c>
      <c r="S140" t="str">
        <f>trueraw!D148</f>
        <v>LAC</v>
      </c>
      <c r="T140">
        <f>trueraw!E148</f>
        <v>71</v>
      </c>
      <c r="U140">
        <f>trueraw!F148</f>
        <v>25.1</v>
      </c>
      <c r="V140">
        <v>1</v>
      </c>
      <c r="W140">
        <f t="shared" si="93"/>
        <v>1</v>
      </c>
      <c r="X140">
        <f t="shared" si="93"/>
        <v>0</v>
      </c>
      <c r="Y140">
        <f t="shared" si="93"/>
        <v>0</v>
      </c>
      <c r="Z140">
        <f t="shared" si="93"/>
        <v>0</v>
      </c>
      <c r="AA140">
        <f t="shared" si="93"/>
        <v>0</v>
      </c>
      <c r="AB140">
        <f t="shared" si="93"/>
        <v>0</v>
      </c>
      <c r="AC140">
        <f t="shared" si="93"/>
        <v>0</v>
      </c>
      <c r="AD140">
        <f t="shared" si="93"/>
        <v>0</v>
      </c>
      <c r="AE140">
        <f t="shared" si="93"/>
        <v>0</v>
      </c>
      <c r="AF140">
        <f t="shared" si="93"/>
        <v>0</v>
      </c>
      <c r="AG140">
        <f t="shared" si="93"/>
        <v>0</v>
      </c>
      <c r="AH140">
        <f t="shared" si="94"/>
        <v>0</v>
      </c>
      <c r="AI140">
        <f t="shared" si="94"/>
        <v>0</v>
      </c>
      <c r="AT140">
        <f t="shared" si="82"/>
        <v>-1.2163008130081301</v>
      </c>
      <c r="AU140">
        <f t="shared" si="83"/>
        <v>0</v>
      </c>
      <c r="AV140">
        <f t="shared" si="84"/>
        <v>0</v>
      </c>
      <c r="AW140">
        <f t="shared" si="85"/>
        <v>0</v>
      </c>
      <c r="AX140">
        <f t="shared" si="86"/>
        <v>0</v>
      </c>
      <c r="AY140">
        <f t="shared" si="87"/>
        <v>0</v>
      </c>
      <c r="AZ140">
        <f t="shared" si="88"/>
        <v>0</v>
      </c>
      <c r="BA140">
        <f t="shared" si="89"/>
        <v>0</v>
      </c>
      <c r="BB140">
        <f t="shared" si="90"/>
        <v>0</v>
      </c>
      <c r="BC140">
        <f t="shared" si="91"/>
        <v>0</v>
      </c>
      <c r="BD140">
        <f t="shared" si="92"/>
        <v>0</v>
      </c>
    </row>
    <row r="141" spans="1:56" x14ac:dyDescent="0.3">
      <c r="A141" t="str">
        <f>injury_attenuated!A144</f>
        <v>Will Barton</v>
      </c>
      <c r="B141">
        <f>injury_attenuated!B144</f>
        <v>-0.64463414634146343</v>
      </c>
      <c r="C141">
        <f>injury_attenuated!C144</f>
        <v>8.3414634146341468E-2</v>
      </c>
      <c r="D141">
        <f>injury_attenuated!D144</f>
        <v>4.9268292682926845E-2</v>
      </c>
      <c r="E141">
        <f>injury_attenuated!E144</f>
        <v>7.7804878048780557E-2</v>
      </c>
      <c r="F141">
        <f>injury_attenuated!F144</f>
        <v>-0.44756097560975605</v>
      </c>
      <c r="G141">
        <f>injury_attenuated!G144</f>
        <v>0.13926829268292687</v>
      </c>
      <c r="H141">
        <f>injury_attenuated!H144</f>
        <v>-6.6341463414634122E-2</v>
      </c>
      <c r="I141">
        <f>injury_attenuated!I144</f>
        <v>-0.35048780487804876</v>
      </c>
      <c r="J141">
        <f>injury_attenuated!J144</f>
        <v>-6.512195121951217E-2</v>
      </c>
      <c r="K141">
        <f t="shared" si="77"/>
        <v>-1.3078048780487803</v>
      </c>
      <c r="L141">
        <f t="shared" si="78"/>
        <v>-1.1592682926829267</v>
      </c>
      <c r="M141">
        <f t="shared" si="79"/>
        <v>-1.3636585365853655</v>
      </c>
      <c r="N141">
        <f t="shared" si="80"/>
        <v>-1.224390243902439</v>
      </c>
      <c r="O141">
        <f t="shared" si="81"/>
        <v>-0.72682926829268257</v>
      </c>
      <c r="P141" s="1" t="str">
        <f>VLOOKUP($A141, 'auction in'!$A$2:$C$218, 3, FALSE)</f>
        <v>_______</v>
      </c>
      <c r="Q141" s="3">
        <f>VLOOKUP($A141, 'auction in'!$A$2:$B$218, 2, FALSE)</f>
        <v>3.6043427330875257</v>
      </c>
      <c r="R141" t="str">
        <f>trueraw!C143</f>
        <v>SF</v>
      </c>
      <c r="S141" t="str">
        <f>trueraw!D143</f>
        <v>DEN</v>
      </c>
      <c r="T141">
        <f>trueraw!E143</f>
        <v>70</v>
      </c>
      <c r="U141">
        <f>trueraw!F143</f>
        <v>32.5</v>
      </c>
      <c r="V141">
        <v>1</v>
      </c>
      <c r="W141">
        <f t="shared" si="93"/>
        <v>1</v>
      </c>
      <c r="X141">
        <f t="shared" si="93"/>
        <v>0</v>
      </c>
      <c r="Y141">
        <f t="shared" si="93"/>
        <v>0</v>
      </c>
      <c r="Z141">
        <f t="shared" si="93"/>
        <v>0</v>
      </c>
      <c r="AA141">
        <f t="shared" si="93"/>
        <v>0</v>
      </c>
      <c r="AB141">
        <f t="shared" si="93"/>
        <v>0</v>
      </c>
      <c r="AC141">
        <f t="shared" si="93"/>
        <v>0</v>
      </c>
      <c r="AD141">
        <f t="shared" si="93"/>
        <v>0</v>
      </c>
      <c r="AE141">
        <f t="shared" si="93"/>
        <v>0</v>
      </c>
      <c r="AF141">
        <f t="shared" si="93"/>
        <v>0</v>
      </c>
      <c r="AG141">
        <f t="shared" si="93"/>
        <v>0</v>
      </c>
      <c r="AH141">
        <f t="shared" si="94"/>
        <v>0</v>
      </c>
      <c r="AI141">
        <f t="shared" si="94"/>
        <v>0</v>
      </c>
      <c r="AT141">
        <f t="shared" si="82"/>
        <v>-1.224390243902439</v>
      </c>
      <c r="AU141">
        <f t="shared" si="83"/>
        <v>0</v>
      </c>
      <c r="AV141">
        <f t="shared" si="84"/>
        <v>0</v>
      </c>
      <c r="AW141">
        <f t="shared" si="85"/>
        <v>0</v>
      </c>
      <c r="AX141">
        <f t="shared" si="86"/>
        <v>0</v>
      </c>
      <c r="AY141">
        <f t="shared" si="87"/>
        <v>0</v>
      </c>
      <c r="AZ141">
        <f t="shared" si="88"/>
        <v>0</v>
      </c>
      <c r="BA141">
        <f t="shared" si="89"/>
        <v>0</v>
      </c>
      <c r="BB141">
        <f t="shared" si="90"/>
        <v>0</v>
      </c>
      <c r="BC141">
        <f t="shared" si="91"/>
        <v>0</v>
      </c>
      <c r="BD141">
        <f t="shared" si="92"/>
        <v>0</v>
      </c>
    </row>
    <row r="142" spans="1:56" x14ac:dyDescent="0.3">
      <c r="A142" t="str">
        <f>injury_attenuated!A140</f>
        <v>Lauri Markkanen</v>
      </c>
      <c r="B142">
        <f>injury_attenuated!B140</f>
        <v>0.2967479674796748</v>
      </c>
      <c r="C142">
        <f>injury_attenuated!C140</f>
        <v>0.34601626016260162</v>
      </c>
      <c r="D142">
        <f>injury_attenuated!D140</f>
        <v>0.32926829268292684</v>
      </c>
      <c r="E142">
        <f>injury_attenuated!E140</f>
        <v>-0.18813008130081302</v>
      </c>
      <c r="F142">
        <f>injury_attenuated!F140</f>
        <v>-6.7479674796747963E-2</v>
      </c>
      <c r="G142">
        <f>injury_attenuated!G140</f>
        <v>-0.97056910569105681</v>
      </c>
      <c r="H142">
        <f>injury_attenuated!H140</f>
        <v>-1.1390243902439026</v>
      </c>
      <c r="I142">
        <f>injury_attenuated!I140</f>
        <v>-0.59609756097560984</v>
      </c>
      <c r="J142">
        <f>injury_attenuated!J140</f>
        <v>0.74357723577235779</v>
      </c>
      <c r="K142">
        <f t="shared" si="77"/>
        <v>-1.5917073170731708</v>
      </c>
      <c r="L142">
        <f t="shared" si="78"/>
        <v>-1.9892682926829268</v>
      </c>
      <c r="M142">
        <f t="shared" si="79"/>
        <v>-0.27512195121951222</v>
      </c>
      <c r="N142">
        <f t="shared" si="80"/>
        <v>-1.245691056910569</v>
      </c>
      <c r="O142">
        <f t="shared" si="81"/>
        <v>-1.0960162601626016</v>
      </c>
      <c r="P142" s="1" t="str">
        <f>VLOOKUP($A142, 'auction in'!$A$2:$C$218, 3, FALSE)</f>
        <v>sch</v>
      </c>
      <c r="Q142" s="3">
        <f>VLOOKUP($A142, 'auction in'!$A$2:$B$218, 2, FALSE)</f>
        <v>1</v>
      </c>
      <c r="R142" t="str">
        <f>trueraw!C139</f>
        <v xml:space="preserve"> PF</v>
      </c>
      <c r="S142" t="str">
        <f>trueraw!D139</f>
        <v>CLE</v>
      </c>
      <c r="T142">
        <f>trueraw!E139</f>
        <v>68</v>
      </c>
      <c r="U142">
        <f>trueraw!F139</f>
        <v>27.4</v>
      </c>
      <c r="V142">
        <v>1</v>
      </c>
      <c r="W142">
        <f t="shared" si="93"/>
        <v>0</v>
      </c>
      <c r="X142">
        <f t="shared" si="93"/>
        <v>0</v>
      </c>
      <c r="Y142">
        <f t="shared" si="93"/>
        <v>0</v>
      </c>
      <c r="Z142">
        <f t="shared" si="93"/>
        <v>0</v>
      </c>
      <c r="AA142">
        <f t="shared" si="93"/>
        <v>0</v>
      </c>
      <c r="AB142">
        <f t="shared" si="93"/>
        <v>0</v>
      </c>
      <c r="AC142">
        <f t="shared" si="93"/>
        <v>0</v>
      </c>
      <c r="AD142">
        <f t="shared" si="93"/>
        <v>0</v>
      </c>
      <c r="AE142">
        <f t="shared" si="93"/>
        <v>0</v>
      </c>
      <c r="AF142">
        <f t="shared" si="93"/>
        <v>0</v>
      </c>
      <c r="AG142">
        <f t="shared" si="93"/>
        <v>0</v>
      </c>
      <c r="AH142">
        <f t="shared" si="94"/>
        <v>1</v>
      </c>
      <c r="AI142">
        <f t="shared" si="94"/>
        <v>0</v>
      </c>
      <c r="AT142">
        <f t="shared" si="82"/>
        <v>0</v>
      </c>
      <c r="AU142">
        <f t="shared" si="83"/>
        <v>0</v>
      </c>
      <c r="AV142">
        <f t="shared" si="84"/>
        <v>0</v>
      </c>
      <c r="AW142">
        <f t="shared" si="85"/>
        <v>0</v>
      </c>
      <c r="AX142">
        <f t="shared" si="86"/>
        <v>0</v>
      </c>
      <c r="AY142">
        <f t="shared" si="87"/>
        <v>0</v>
      </c>
      <c r="AZ142">
        <f t="shared" si="88"/>
        <v>0</v>
      </c>
      <c r="BA142">
        <f t="shared" si="89"/>
        <v>0</v>
      </c>
      <c r="BB142">
        <f t="shared" si="90"/>
        <v>0</v>
      </c>
      <c r="BC142">
        <f t="shared" si="91"/>
        <v>0</v>
      </c>
      <c r="BD142">
        <f t="shared" si="92"/>
        <v>0</v>
      </c>
    </row>
    <row r="143" spans="1:56" x14ac:dyDescent="0.3">
      <c r="A143" t="str">
        <f>injury_attenuated!A152</f>
        <v>Seth Curry</v>
      </c>
      <c r="B143">
        <f>injury_attenuated!B152</f>
        <v>7.2439024390243911E-2</v>
      </c>
      <c r="C143">
        <f>injury_attenuated!C152</f>
        <v>0.40780487804878046</v>
      </c>
      <c r="D143">
        <f>injury_attenuated!D152</f>
        <v>0.37365853658536591</v>
      </c>
      <c r="E143">
        <f>injury_attenuated!E152</f>
        <v>-0.27219512195121948</v>
      </c>
      <c r="F143">
        <f>injury_attenuated!F152</f>
        <v>-1.0792682926829267</v>
      </c>
      <c r="G143">
        <f>injury_attenuated!G152</f>
        <v>-0.13390243902439022</v>
      </c>
      <c r="H143">
        <f>injury_attenuated!H152</f>
        <v>-0.38219512195121952</v>
      </c>
      <c r="I143">
        <f>injury_attenuated!I152</f>
        <v>-0.97365853658536583</v>
      </c>
      <c r="J143">
        <f>injury_attenuated!J152</f>
        <v>0.61780487804878048</v>
      </c>
      <c r="K143">
        <f t="shared" si="77"/>
        <v>-1.7773170731707315</v>
      </c>
      <c r="L143">
        <f t="shared" si="78"/>
        <v>-1.9873170731707315</v>
      </c>
      <c r="M143">
        <f t="shared" si="79"/>
        <v>-1.2356097560975607</v>
      </c>
      <c r="N143">
        <f t="shared" si="80"/>
        <v>-1.3695121951219509</v>
      </c>
      <c r="O143">
        <f t="shared" si="81"/>
        <v>-0.91890243902439017</v>
      </c>
      <c r="P143" s="1" t="str">
        <f>VLOOKUP($A143, 'auction in'!$A$2:$C$218, 3, FALSE)</f>
        <v>_______</v>
      </c>
      <c r="Q143" s="3">
        <f>VLOOKUP($A143, 'auction in'!$A$2:$B$218, 2, FALSE)</f>
        <v>2.9532570498156439</v>
      </c>
      <c r="R143" t="str">
        <f>trueraw!C151</f>
        <v xml:space="preserve"> SG, PG</v>
      </c>
      <c r="S143" t="str">
        <f>trueraw!D151</f>
        <v>PHI</v>
      </c>
      <c r="T143">
        <f>trueraw!E151</f>
        <v>70</v>
      </c>
      <c r="U143">
        <f>trueraw!F151</f>
        <v>29.2</v>
      </c>
      <c r="V143">
        <v>1</v>
      </c>
      <c r="W143">
        <f t="shared" si="93"/>
        <v>1</v>
      </c>
      <c r="X143">
        <f t="shared" si="93"/>
        <v>0</v>
      </c>
      <c r="Y143">
        <f t="shared" si="93"/>
        <v>0</v>
      </c>
      <c r="Z143">
        <f t="shared" si="93"/>
        <v>0</v>
      </c>
      <c r="AA143">
        <f t="shared" si="93"/>
        <v>0</v>
      </c>
      <c r="AB143">
        <f t="shared" si="93"/>
        <v>0</v>
      </c>
      <c r="AC143">
        <f t="shared" si="93"/>
        <v>0</v>
      </c>
      <c r="AD143">
        <f t="shared" si="93"/>
        <v>0</v>
      </c>
      <c r="AE143">
        <f t="shared" si="93"/>
        <v>0</v>
      </c>
      <c r="AF143">
        <f t="shared" si="93"/>
        <v>0</v>
      </c>
      <c r="AG143">
        <f t="shared" si="93"/>
        <v>0</v>
      </c>
      <c r="AH143">
        <f t="shared" si="94"/>
        <v>0</v>
      </c>
      <c r="AI143">
        <f t="shared" si="94"/>
        <v>0</v>
      </c>
      <c r="AT143">
        <f t="shared" si="82"/>
        <v>-1.3695121951219509</v>
      </c>
      <c r="AU143">
        <f t="shared" si="83"/>
        <v>0</v>
      </c>
      <c r="AV143">
        <f t="shared" si="84"/>
        <v>0</v>
      </c>
      <c r="AW143">
        <f t="shared" si="85"/>
        <v>0</v>
      </c>
      <c r="AX143">
        <f t="shared" si="86"/>
        <v>0</v>
      </c>
      <c r="AY143">
        <f t="shared" si="87"/>
        <v>0</v>
      </c>
      <c r="AZ143">
        <f t="shared" si="88"/>
        <v>0</v>
      </c>
      <c r="BA143">
        <f t="shared" si="89"/>
        <v>0</v>
      </c>
      <c r="BB143">
        <f t="shared" si="90"/>
        <v>0</v>
      </c>
      <c r="BC143">
        <f t="shared" si="91"/>
        <v>0</v>
      </c>
      <c r="BD143">
        <f t="shared" si="92"/>
        <v>0</v>
      </c>
    </row>
    <row r="144" spans="1:56" x14ac:dyDescent="0.3">
      <c r="A144" t="str">
        <f>injury_attenuated!A151</f>
        <v>Thaddeus Young</v>
      </c>
      <c r="B144">
        <f>injury_attenuated!B151</f>
        <v>1.4297560975609755</v>
      </c>
      <c r="C144">
        <f>injury_attenuated!C151</f>
        <v>-1.1202439024390245</v>
      </c>
      <c r="D144">
        <f>injury_attenuated!D151</f>
        <v>-1.5214634146341464</v>
      </c>
      <c r="E144">
        <f>injury_attenuated!E151</f>
        <v>-0.5026829268292683</v>
      </c>
      <c r="F144">
        <f>injury_attenuated!F151</f>
        <v>8.1707317073170804E-2</v>
      </c>
      <c r="G144">
        <f>injury_attenuated!G151</f>
        <v>0.40390243902439027</v>
      </c>
      <c r="H144">
        <f>injury_attenuated!H151</f>
        <v>7.0243902439024397E-2</v>
      </c>
      <c r="I144">
        <f>injury_attenuated!I151</f>
        <v>-0.10292682926829266</v>
      </c>
      <c r="J144">
        <f>injury_attenuated!J151</f>
        <v>-0.10780487804878053</v>
      </c>
      <c r="K144">
        <f t="shared" si="77"/>
        <v>-0.24926829268292705</v>
      </c>
      <c r="L144">
        <f t="shared" si="78"/>
        <v>-1.2617073170731707</v>
      </c>
      <c r="M144">
        <f t="shared" si="79"/>
        <v>-1.7734146341463415</v>
      </c>
      <c r="N144">
        <f t="shared" si="80"/>
        <v>-1.3695121951219513</v>
      </c>
      <c r="O144">
        <f t="shared" si="81"/>
        <v>-2.0329268292682925</v>
      </c>
      <c r="P144" s="1" t="str">
        <f>VLOOKUP($A144, 'auction in'!$A$2:$C$218, 3, FALSE)</f>
        <v>zieg</v>
      </c>
      <c r="Q144" s="3">
        <f>VLOOKUP($A144, 'auction in'!$A$2:$B$218, 2, FALSE)</f>
        <v>1</v>
      </c>
      <c r="R144" t="str">
        <f>trueraw!C150</f>
        <v xml:space="preserve"> PF, SF, C</v>
      </c>
      <c r="S144" t="str">
        <f>trueraw!D150</f>
        <v>SAS</v>
      </c>
      <c r="T144">
        <f>trueraw!E150</f>
        <v>70</v>
      </c>
      <c r="U144">
        <f>trueraw!F150</f>
        <v>22.1</v>
      </c>
      <c r="V144">
        <v>1</v>
      </c>
      <c r="W144">
        <f t="shared" si="93"/>
        <v>0</v>
      </c>
      <c r="X144">
        <f t="shared" si="93"/>
        <v>0</v>
      </c>
      <c r="Y144">
        <f t="shared" si="93"/>
        <v>0</v>
      </c>
      <c r="Z144">
        <f t="shared" si="93"/>
        <v>1</v>
      </c>
      <c r="AA144">
        <f t="shared" si="93"/>
        <v>0</v>
      </c>
      <c r="AB144">
        <f t="shared" si="93"/>
        <v>0</v>
      </c>
      <c r="AC144">
        <f t="shared" si="93"/>
        <v>0</v>
      </c>
      <c r="AD144">
        <f t="shared" si="93"/>
        <v>0</v>
      </c>
      <c r="AE144">
        <f t="shared" si="93"/>
        <v>0</v>
      </c>
      <c r="AF144">
        <f t="shared" si="93"/>
        <v>0</v>
      </c>
      <c r="AG144">
        <f t="shared" si="93"/>
        <v>0</v>
      </c>
      <c r="AH144">
        <f t="shared" si="94"/>
        <v>0</v>
      </c>
      <c r="AI144">
        <f t="shared" si="94"/>
        <v>0</v>
      </c>
      <c r="AT144">
        <f t="shared" si="82"/>
        <v>0</v>
      </c>
      <c r="AU144">
        <f t="shared" si="83"/>
        <v>0</v>
      </c>
      <c r="AV144">
        <f t="shared" si="84"/>
        <v>0</v>
      </c>
      <c r="AW144">
        <f t="shared" si="85"/>
        <v>-1.3695121951219513</v>
      </c>
      <c r="AX144">
        <f t="shared" si="86"/>
        <v>0</v>
      </c>
      <c r="AY144">
        <f t="shared" si="87"/>
        <v>0</v>
      </c>
      <c r="AZ144">
        <f t="shared" si="88"/>
        <v>0</v>
      </c>
      <c r="BA144">
        <f t="shared" si="89"/>
        <v>0</v>
      </c>
      <c r="BB144">
        <f t="shared" si="90"/>
        <v>0</v>
      </c>
      <c r="BC144">
        <f t="shared" si="91"/>
        <v>0</v>
      </c>
      <c r="BD144">
        <f t="shared" si="92"/>
        <v>0</v>
      </c>
    </row>
    <row r="145" spans="1:56" x14ac:dyDescent="0.3">
      <c r="A145" t="str">
        <f>injury_attenuated!A161</f>
        <v>Dennis Schroder</v>
      </c>
      <c r="B145">
        <f>injury_attenuated!B161</f>
        <v>-0.60520325203252046</v>
      </c>
      <c r="C145">
        <f>injury_attenuated!C161</f>
        <v>1.0004065040650409</v>
      </c>
      <c r="D145">
        <f>injury_attenuated!D161</f>
        <v>-0.63853658536585367</v>
      </c>
      <c r="E145">
        <f>injury_attenuated!E161</f>
        <v>-9.5934959349592841E-3</v>
      </c>
      <c r="F145">
        <f>injury_attenuated!F161</f>
        <v>-0.76504065040650404</v>
      </c>
      <c r="G145">
        <f>injury_attenuated!G161</f>
        <v>1.1594308943089431</v>
      </c>
      <c r="H145">
        <f>injury_attenuated!H161</f>
        <v>0.19390243902439028</v>
      </c>
      <c r="I145">
        <f>injury_attenuated!I161</f>
        <v>-0.82</v>
      </c>
      <c r="J145">
        <f>injury_attenuated!J161</f>
        <v>-0.89813008130081307</v>
      </c>
      <c r="K145">
        <f t="shared" si="77"/>
        <v>-2.3831707317073172</v>
      </c>
      <c r="L145">
        <f t="shared" si="78"/>
        <v>-0.48463414634146296</v>
      </c>
      <c r="M145">
        <f t="shared" si="79"/>
        <v>-2.5421951219512193</v>
      </c>
      <c r="N145">
        <f t="shared" si="80"/>
        <v>-1.382764227642276</v>
      </c>
      <c r="O145">
        <f t="shared" si="81"/>
        <v>-0.67016260162601604</v>
      </c>
      <c r="P145" s="1" t="str">
        <f>VLOOKUP($A145, 'auction in'!$A$2:$C$218, 3, FALSE)</f>
        <v>sch</v>
      </c>
      <c r="Q145" s="3">
        <f>VLOOKUP($A145, 'auction in'!$A$2:$B$218, 2, FALSE)</f>
        <v>1</v>
      </c>
      <c r="R145" t="str">
        <f>trueraw!C160</f>
        <v xml:space="preserve"> PG</v>
      </c>
      <c r="S145" t="str">
        <f>trueraw!D160</f>
        <v>BOS</v>
      </c>
      <c r="T145">
        <f>trueraw!E160</f>
        <v>74</v>
      </c>
      <c r="U145">
        <f>trueraw!F160</f>
        <v>29.4</v>
      </c>
      <c r="V145">
        <v>1</v>
      </c>
      <c r="W145">
        <f t="shared" si="93"/>
        <v>0</v>
      </c>
      <c r="X145">
        <f t="shared" si="93"/>
        <v>0</v>
      </c>
      <c r="Y145">
        <f t="shared" si="93"/>
        <v>0</v>
      </c>
      <c r="Z145">
        <f t="shared" si="93"/>
        <v>0</v>
      </c>
      <c r="AA145">
        <f t="shared" si="93"/>
        <v>0</v>
      </c>
      <c r="AB145">
        <f t="shared" si="93"/>
        <v>0</v>
      </c>
      <c r="AC145">
        <f t="shared" si="93"/>
        <v>0</v>
      </c>
      <c r="AD145">
        <f t="shared" si="93"/>
        <v>0</v>
      </c>
      <c r="AE145">
        <f t="shared" si="93"/>
        <v>0</v>
      </c>
      <c r="AF145">
        <f t="shared" si="93"/>
        <v>0</v>
      </c>
      <c r="AG145">
        <f t="shared" si="93"/>
        <v>0</v>
      </c>
      <c r="AH145">
        <f t="shared" si="94"/>
        <v>1</v>
      </c>
      <c r="AI145">
        <f t="shared" si="94"/>
        <v>0</v>
      </c>
      <c r="AT145">
        <f t="shared" si="82"/>
        <v>0</v>
      </c>
      <c r="AU145">
        <f t="shared" si="83"/>
        <v>0</v>
      </c>
      <c r="AV145">
        <f t="shared" si="84"/>
        <v>0</v>
      </c>
      <c r="AW145">
        <f t="shared" si="85"/>
        <v>0</v>
      </c>
      <c r="AX145">
        <f t="shared" si="86"/>
        <v>0</v>
      </c>
      <c r="AY145">
        <f t="shared" si="87"/>
        <v>0</v>
      </c>
      <c r="AZ145">
        <f t="shared" si="88"/>
        <v>0</v>
      </c>
      <c r="BA145">
        <f t="shared" si="89"/>
        <v>0</v>
      </c>
      <c r="BB145">
        <f t="shared" si="90"/>
        <v>0</v>
      </c>
      <c r="BC145">
        <f t="shared" si="91"/>
        <v>0</v>
      </c>
      <c r="BD145">
        <f t="shared" si="92"/>
        <v>0</v>
      </c>
    </row>
    <row r="146" spans="1:56" x14ac:dyDescent="0.3">
      <c r="A146" t="str">
        <f>injury_attenuated!A157</f>
        <v>Jae Crowder</v>
      </c>
      <c r="B146">
        <f>injury_attenuated!B157</f>
        <v>-0.80601626016260164</v>
      </c>
      <c r="C146">
        <f>injury_attenuated!C157</f>
        <v>-7.1869918699187005E-2</v>
      </c>
      <c r="D146">
        <f>injury_attenuated!D157</f>
        <v>0.65512195121951222</v>
      </c>
      <c r="E146">
        <f>injury_attenuated!E157</f>
        <v>-0.60894308943089426</v>
      </c>
      <c r="F146">
        <f>injury_attenuated!F157</f>
        <v>-0.23691056910569105</v>
      </c>
      <c r="G146">
        <f>injury_attenuated!G157</f>
        <v>-0.41723577235772363</v>
      </c>
      <c r="H146">
        <f>injury_attenuated!H157</f>
        <v>-0.39073170731707318</v>
      </c>
      <c r="I146">
        <f>injury_attenuated!I157</f>
        <v>-0.38097560975609757</v>
      </c>
      <c r="J146">
        <f>injury_attenuated!J157</f>
        <v>0.84569105691056912</v>
      </c>
      <c r="K146">
        <f t="shared" si="77"/>
        <v>-1.3399999999999999</v>
      </c>
      <c r="L146">
        <f t="shared" si="78"/>
        <v>-2.2575609756097559</v>
      </c>
      <c r="M146">
        <f t="shared" si="79"/>
        <v>-0.99463414634146341</v>
      </c>
      <c r="N146">
        <f t="shared" si="80"/>
        <v>-1.4118699186991868</v>
      </c>
      <c r="O146">
        <f t="shared" si="81"/>
        <v>-0.81837398373983739</v>
      </c>
      <c r="P146" s="1" t="str">
        <f>VLOOKUP($A146, 'auction in'!$A$2:$C$218, 3, FALSE)</f>
        <v>_______</v>
      </c>
      <c r="Q146" s="3">
        <f>VLOOKUP($A146, 'auction in'!$A$2:$B$218, 2, FALSE)</f>
        <v>2.7274743955045535</v>
      </c>
      <c r="R146" t="str">
        <f>trueraw!C156</f>
        <v xml:space="preserve"> PF, SF</v>
      </c>
      <c r="S146" t="str">
        <f>trueraw!D156</f>
        <v>PHX</v>
      </c>
      <c r="T146">
        <f>trueraw!E156</f>
        <v>72</v>
      </c>
      <c r="U146">
        <f>trueraw!F156</f>
        <v>27.4</v>
      </c>
      <c r="V146">
        <v>1</v>
      </c>
      <c r="W146">
        <f t="shared" si="93"/>
        <v>1</v>
      </c>
      <c r="X146">
        <f t="shared" si="93"/>
        <v>0</v>
      </c>
      <c r="Y146">
        <f t="shared" si="93"/>
        <v>0</v>
      </c>
      <c r="Z146">
        <f t="shared" si="93"/>
        <v>0</v>
      </c>
      <c r="AA146">
        <f t="shared" si="93"/>
        <v>0</v>
      </c>
      <c r="AB146">
        <f t="shared" si="93"/>
        <v>0</v>
      </c>
      <c r="AC146">
        <f t="shared" si="93"/>
        <v>0</v>
      </c>
      <c r="AD146">
        <f t="shared" si="93"/>
        <v>0</v>
      </c>
      <c r="AE146">
        <f t="shared" si="93"/>
        <v>0</v>
      </c>
      <c r="AF146">
        <f t="shared" si="93"/>
        <v>0</v>
      </c>
      <c r="AG146">
        <f t="shared" si="93"/>
        <v>0</v>
      </c>
      <c r="AH146">
        <f t="shared" si="94"/>
        <v>0</v>
      </c>
      <c r="AI146">
        <f t="shared" si="94"/>
        <v>0</v>
      </c>
      <c r="AT146">
        <f t="shared" si="82"/>
        <v>-1.4118699186991868</v>
      </c>
      <c r="AU146">
        <f t="shared" si="83"/>
        <v>0</v>
      </c>
      <c r="AV146">
        <f t="shared" si="84"/>
        <v>0</v>
      </c>
      <c r="AW146">
        <f t="shared" si="85"/>
        <v>0</v>
      </c>
      <c r="AX146">
        <f t="shared" si="86"/>
        <v>0</v>
      </c>
      <c r="AY146">
        <f t="shared" si="87"/>
        <v>0</v>
      </c>
      <c r="AZ146">
        <f t="shared" si="88"/>
        <v>0</v>
      </c>
      <c r="BA146">
        <f t="shared" si="89"/>
        <v>0</v>
      </c>
      <c r="BB146">
        <f t="shared" si="90"/>
        <v>0</v>
      </c>
      <c r="BC146">
        <f t="shared" si="91"/>
        <v>0</v>
      </c>
      <c r="BD146">
        <f t="shared" si="92"/>
        <v>0</v>
      </c>
    </row>
    <row r="147" spans="1:56" x14ac:dyDescent="0.3">
      <c r="A147" t="str">
        <f>injury_attenuated!A150</f>
        <v>Terrence Ross</v>
      </c>
      <c r="B147">
        <f>injury_attenuated!B150</f>
        <v>-1.1130081300813008</v>
      </c>
      <c r="C147">
        <f>injury_attenuated!C150</f>
        <v>0.88504065040650404</v>
      </c>
      <c r="D147">
        <f>injury_attenuated!D150</f>
        <v>-1.9024390243902456E-2</v>
      </c>
      <c r="E147">
        <f>injury_attenuated!E150</f>
        <v>1.0894308943089404E-2</v>
      </c>
      <c r="F147">
        <f>injury_attenuated!F150</f>
        <v>-0.74747967479674804</v>
      </c>
      <c r="G147">
        <f>injury_attenuated!G150</f>
        <v>-0.34032520325203253</v>
      </c>
      <c r="H147">
        <f>injury_attenuated!H150</f>
        <v>-4.4390243902439036E-2</v>
      </c>
      <c r="I147">
        <f>injury_attenuated!I150</f>
        <v>-0.25609756097560976</v>
      </c>
      <c r="J147">
        <f>injury_attenuated!J150</f>
        <v>0.20455284552845532</v>
      </c>
      <c r="K147">
        <f t="shared" si="77"/>
        <v>-2.3048780487804881</v>
      </c>
      <c r="L147">
        <f t="shared" si="78"/>
        <v>-1.6243902439024394</v>
      </c>
      <c r="M147">
        <f t="shared" si="79"/>
        <v>-1.0795121951219513</v>
      </c>
      <c r="N147">
        <f t="shared" si="80"/>
        <v>-1.419837398373984</v>
      </c>
      <c r="O147">
        <f t="shared" si="81"/>
        <v>-0.73528455284552863</v>
      </c>
      <c r="P147" s="1" t="str">
        <f>VLOOKUP($A147, 'auction in'!$A$2:$C$218, 3, FALSE)</f>
        <v>_______</v>
      </c>
      <c r="Q147" s="3">
        <f>VLOOKUP($A147, 'auction in'!$A$2:$B$218, 2, FALSE)</f>
        <v>2.7632202761547768</v>
      </c>
      <c r="R147" t="str">
        <f>trueraw!C149</f>
        <v>SG,SF</v>
      </c>
      <c r="S147" t="str">
        <f>trueraw!D149</f>
        <v>ORL</v>
      </c>
      <c r="T147">
        <f>trueraw!E149</f>
        <v>68</v>
      </c>
      <c r="U147">
        <f>trueraw!F149</f>
        <v>28.4</v>
      </c>
      <c r="V147">
        <v>1</v>
      </c>
      <c r="W147">
        <f t="shared" si="93"/>
        <v>1</v>
      </c>
      <c r="X147">
        <f t="shared" si="93"/>
        <v>0</v>
      </c>
      <c r="Y147">
        <f t="shared" si="93"/>
        <v>0</v>
      </c>
      <c r="Z147">
        <f t="shared" si="93"/>
        <v>0</v>
      </c>
      <c r="AA147">
        <f t="shared" si="93"/>
        <v>0</v>
      </c>
      <c r="AB147">
        <f t="shared" si="93"/>
        <v>0</v>
      </c>
      <c r="AC147">
        <f t="shared" si="93"/>
        <v>0</v>
      </c>
      <c r="AD147">
        <f t="shared" si="93"/>
        <v>0</v>
      </c>
      <c r="AE147">
        <f t="shared" si="93"/>
        <v>0</v>
      </c>
      <c r="AF147">
        <f t="shared" si="93"/>
        <v>0</v>
      </c>
      <c r="AG147">
        <f t="shared" si="93"/>
        <v>0</v>
      </c>
      <c r="AH147">
        <f t="shared" si="94"/>
        <v>0</v>
      </c>
      <c r="AI147">
        <f t="shared" si="94"/>
        <v>0</v>
      </c>
      <c r="AT147">
        <f t="shared" si="82"/>
        <v>-1.419837398373984</v>
      </c>
      <c r="AU147">
        <f t="shared" si="83"/>
        <v>0</v>
      </c>
      <c r="AV147">
        <f t="shared" si="84"/>
        <v>0</v>
      </c>
      <c r="AW147">
        <f t="shared" si="85"/>
        <v>0</v>
      </c>
      <c r="AX147">
        <f t="shared" si="86"/>
        <v>0</v>
      </c>
      <c r="AY147">
        <f t="shared" si="87"/>
        <v>0</v>
      </c>
      <c r="AZ147">
        <f t="shared" si="88"/>
        <v>0</v>
      </c>
      <c r="BA147">
        <f t="shared" si="89"/>
        <v>0</v>
      </c>
      <c r="BB147">
        <f t="shared" si="90"/>
        <v>0</v>
      </c>
      <c r="BC147">
        <f t="shared" si="91"/>
        <v>0</v>
      </c>
      <c r="BD147">
        <f t="shared" si="92"/>
        <v>0</v>
      </c>
    </row>
    <row r="148" spans="1:56" x14ac:dyDescent="0.3">
      <c r="A148" t="str">
        <f>injury_attenuated!A155</f>
        <v>Daniel Theis</v>
      </c>
      <c r="B148">
        <f>injury_attenuated!B155</f>
        <v>1.0797560975609757</v>
      </c>
      <c r="C148">
        <f>injury_attenuated!C155</f>
        <v>-0.83</v>
      </c>
      <c r="D148">
        <f>injury_attenuated!D155</f>
        <v>-0.94097560975609751</v>
      </c>
      <c r="E148">
        <f>injury_attenuated!E155</f>
        <v>-0.65634146341463406</v>
      </c>
      <c r="F148">
        <f>injury_attenuated!F155</f>
        <v>5.6097560975609806E-2</v>
      </c>
      <c r="G148">
        <f>injury_attenuated!G155</f>
        <v>-0.60341463414634144</v>
      </c>
      <c r="H148">
        <f>injury_attenuated!H155</f>
        <v>-0.86024390243902438</v>
      </c>
      <c r="I148">
        <f>injury_attenuated!I155</f>
        <v>0.59707317073170729</v>
      </c>
      <c r="J148">
        <f>injury_attenuated!J155</f>
        <v>0.72878048780487803</v>
      </c>
      <c r="K148">
        <f t="shared" si="77"/>
        <v>-0.5992682926829267</v>
      </c>
      <c r="L148">
        <f t="shared" si="78"/>
        <v>-2.1580487804878046</v>
      </c>
      <c r="M148">
        <f t="shared" si="79"/>
        <v>-0.82585365853658499</v>
      </c>
      <c r="N148">
        <f t="shared" si="80"/>
        <v>-1.4292682926829265</v>
      </c>
      <c r="O148">
        <f t="shared" si="81"/>
        <v>-2.2676829268292682</v>
      </c>
      <c r="P148" s="1" t="str">
        <f>VLOOKUP($A148, 'auction in'!$A$2:$C$218, 3, FALSE)</f>
        <v>diaz</v>
      </c>
      <c r="Q148" s="3">
        <f>VLOOKUP($A148, 'auction in'!$A$2:$B$218, 2, FALSE)</f>
        <v>1</v>
      </c>
      <c r="R148" t="str">
        <f>trueraw!C154</f>
        <v xml:space="preserve"> C, PF</v>
      </c>
      <c r="S148" t="str">
        <f>trueraw!D154</f>
        <v>HOU</v>
      </c>
      <c r="T148">
        <f>trueraw!E154</f>
        <v>70</v>
      </c>
      <c r="U148">
        <f>trueraw!F154</f>
        <v>25.2</v>
      </c>
      <c r="V148">
        <v>1</v>
      </c>
      <c r="W148">
        <f t="shared" si="93"/>
        <v>0</v>
      </c>
      <c r="X148">
        <f t="shared" si="93"/>
        <v>0</v>
      </c>
      <c r="Y148">
        <f t="shared" si="93"/>
        <v>0</v>
      </c>
      <c r="Z148">
        <f t="shared" si="93"/>
        <v>0</v>
      </c>
      <c r="AA148">
        <f t="shared" si="93"/>
        <v>1</v>
      </c>
      <c r="AB148">
        <f t="shared" si="93"/>
        <v>0</v>
      </c>
      <c r="AC148">
        <f t="shared" si="93"/>
        <v>0</v>
      </c>
      <c r="AD148">
        <f t="shared" si="93"/>
        <v>0</v>
      </c>
      <c r="AE148">
        <f t="shared" si="93"/>
        <v>0</v>
      </c>
      <c r="AF148">
        <f t="shared" si="93"/>
        <v>0</v>
      </c>
      <c r="AG148">
        <f t="shared" si="93"/>
        <v>0</v>
      </c>
      <c r="AH148">
        <f t="shared" si="94"/>
        <v>0</v>
      </c>
      <c r="AI148">
        <f t="shared" si="94"/>
        <v>0</v>
      </c>
      <c r="AT148">
        <f t="shared" si="82"/>
        <v>0</v>
      </c>
      <c r="AU148">
        <f t="shared" si="83"/>
        <v>0</v>
      </c>
      <c r="AV148">
        <f t="shared" si="84"/>
        <v>0</v>
      </c>
      <c r="AW148">
        <f t="shared" si="85"/>
        <v>0</v>
      </c>
      <c r="AX148">
        <f t="shared" si="86"/>
        <v>-1.4292682926829265</v>
      </c>
      <c r="AY148">
        <f t="shared" si="87"/>
        <v>0</v>
      </c>
      <c r="AZ148">
        <f t="shared" si="88"/>
        <v>0</v>
      </c>
      <c r="BA148">
        <f t="shared" si="89"/>
        <v>0</v>
      </c>
      <c r="BB148">
        <f t="shared" si="90"/>
        <v>0</v>
      </c>
      <c r="BC148">
        <f t="shared" si="91"/>
        <v>0</v>
      </c>
      <c r="BD148">
        <f t="shared" si="92"/>
        <v>0</v>
      </c>
    </row>
    <row r="149" spans="1:56" x14ac:dyDescent="0.3">
      <c r="A149" t="str">
        <f>injury_attenuated!A169</f>
        <v>Justin Holiday</v>
      </c>
      <c r="B149">
        <f>injury_attenuated!B169</f>
        <v>-0.66162601626016249</v>
      </c>
      <c r="C149">
        <f>injury_attenuated!C169</f>
        <v>-0.1243089430894309</v>
      </c>
      <c r="D149">
        <f>injury_attenuated!D169</f>
        <v>0.45609756097560977</v>
      </c>
      <c r="E149">
        <f>injury_attenuated!E169</f>
        <v>-0.64821138211382112</v>
      </c>
      <c r="F149">
        <f>injury_attenuated!F169</f>
        <v>-0.76105691056910563</v>
      </c>
      <c r="G149">
        <f>injury_attenuated!G169</f>
        <v>-0.65626016260162601</v>
      </c>
      <c r="H149">
        <f>injury_attenuated!H169</f>
        <v>-2.9268292682926855E-3</v>
      </c>
      <c r="I149">
        <f>injury_attenuated!I169</f>
        <v>-5.9024390243902436E-2</v>
      </c>
      <c r="J149">
        <f>injury_attenuated!J169</f>
        <v>1.0215447154471544</v>
      </c>
      <c r="K149">
        <f t="shared" si="77"/>
        <v>-1.3114634146341464</v>
      </c>
      <c r="L149">
        <f t="shared" si="78"/>
        <v>-2.4573170731707314</v>
      </c>
      <c r="M149">
        <f t="shared" si="79"/>
        <v>-0.77951219512195102</v>
      </c>
      <c r="N149">
        <f t="shared" si="80"/>
        <v>-1.435772357723577</v>
      </c>
      <c r="O149">
        <f t="shared" si="81"/>
        <v>-1.0754471544715445</v>
      </c>
      <c r="P149" s="1" t="str">
        <f>VLOOKUP($A149, 'auction in'!$A$2:$C$218, 3, FALSE)</f>
        <v>_______</v>
      </c>
      <c r="Q149" s="3">
        <f>VLOOKUP($A149, 'auction in'!$A$2:$B$218, 2, FALSE)</f>
        <v>2.6851629449389884</v>
      </c>
      <c r="R149" t="str">
        <f>trueraw!C168</f>
        <v xml:space="preserve"> SG, SF</v>
      </c>
      <c r="S149" t="str">
        <f>trueraw!D168</f>
        <v>IND</v>
      </c>
      <c r="T149">
        <f>trueraw!E168</f>
        <v>78</v>
      </c>
      <c r="U149">
        <f>trueraw!F168</f>
        <v>27.1</v>
      </c>
      <c r="V149">
        <v>1</v>
      </c>
      <c r="W149">
        <f t="shared" si="93"/>
        <v>1</v>
      </c>
      <c r="X149">
        <f t="shared" si="93"/>
        <v>0</v>
      </c>
      <c r="Y149">
        <f t="shared" si="93"/>
        <v>0</v>
      </c>
      <c r="Z149">
        <f t="shared" si="93"/>
        <v>0</v>
      </c>
      <c r="AA149">
        <f t="shared" si="93"/>
        <v>0</v>
      </c>
      <c r="AB149">
        <f t="shared" si="93"/>
        <v>0</v>
      </c>
      <c r="AC149">
        <f t="shared" si="93"/>
        <v>0</v>
      </c>
      <c r="AD149">
        <f t="shared" si="93"/>
        <v>0</v>
      </c>
      <c r="AE149">
        <f t="shared" si="93"/>
        <v>0</v>
      </c>
      <c r="AF149">
        <f t="shared" si="93"/>
        <v>0</v>
      </c>
      <c r="AG149">
        <f t="shared" si="93"/>
        <v>0</v>
      </c>
      <c r="AH149">
        <f t="shared" si="94"/>
        <v>0</v>
      </c>
      <c r="AI149">
        <f t="shared" si="94"/>
        <v>0</v>
      </c>
      <c r="AT149">
        <f t="shared" si="82"/>
        <v>-1.435772357723577</v>
      </c>
      <c r="AU149">
        <f t="shared" si="83"/>
        <v>0</v>
      </c>
      <c r="AV149">
        <f t="shared" si="84"/>
        <v>0</v>
      </c>
      <c r="AW149">
        <f t="shared" si="85"/>
        <v>0</v>
      </c>
      <c r="AX149">
        <f t="shared" si="86"/>
        <v>0</v>
      </c>
      <c r="AY149">
        <f t="shared" si="87"/>
        <v>0</v>
      </c>
      <c r="AZ149">
        <f t="shared" si="88"/>
        <v>0</v>
      </c>
      <c r="BA149">
        <f t="shared" si="89"/>
        <v>0</v>
      </c>
      <c r="BB149">
        <f t="shared" si="90"/>
        <v>0</v>
      </c>
      <c r="BC149">
        <f t="shared" si="91"/>
        <v>0</v>
      </c>
      <c r="BD149">
        <f t="shared" si="92"/>
        <v>0</v>
      </c>
    </row>
    <row r="150" spans="1:56" x14ac:dyDescent="0.3">
      <c r="A150" t="str">
        <f>injury_attenuated!A137</f>
        <v>Serge Ibaka</v>
      </c>
      <c r="B150">
        <f>injury_attenuated!B137</f>
        <v>0.6356097560975611</v>
      </c>
      <c r="C150">
        <f>injury_attenuated!C137</f>
        <v>0.25463414634146342</v>
      </c>
      <c r="D150">
        <f>injury_attenuated!D137</f>
        <v>-0.8521951219512196</v>
      </c>
      <c r="E150">
        <f>injury_attenuated!E137</f>
        <v>-0.64926829268292674</v>
      </c>
      <c r="F150">
        <f>injury_attenuated!F137</f>
        <v>0.1760975609756098</v>
      </c>
      <c r="G150">
        <f>injury_attenuated!G137</f>
        <v>-0.6429268292682927</v>
      </c>
      <c r="H150">
        <f>injury_attenuated!H137</f>
        <v>-1.8385365853658535</v>
      </c>
      <c r="I150">
        <f>injury_attenuated!I137</f>
        <v>0.69414634146341481</v>
      </c>
      <c r="J150">
        <f>injury_attenuated!J137</f>
        <v>0.7575609756097561</v>
      </c>
      <c r="K150">
        <f t="shared" si="77"/>
        <v>-1.7195121951219505</v>
      </c>
      <c r="L150">
        <f t="shared" si="78"/>
        <v>-2.2224390243902432</v>
      </c>
      <c r="M150">
        <f t="shared" si="79"/>
        <v>-0.82195121951219463</v>
      </c>
      <c r="N150">
        <f t="shared" si="80"/>
        <v>-1.4648780487804871</v>
      </c>
      <c r="O150">
        <f t="shared" si="81"/>
        <v>-2.1297560975609757</v>
      </c>
      <c r="P150" s="1" t="str">
        <f>VLOOKUP($A150, 'auction in'!$A$2:$C$218, 3, FALSE)</f>
        <v>_______</v>
      </c>
      <c r="Q150" s="3">
        <f>VLOOKUP($A150, 'auction in'!$A$2:$B$218, 2, FALSE)</f>
        <v>2.655982634204114</v>
      </c>
      <c r="R150" t="str">
        <f>trueraw!C136</f>
        <v xml:space="preserve"> C, PF</v>
      </c>
      <c r="S150" t="str">
        <f>trueraw!D136</f>
        <v>LAC</v>
      </c>
      <c r="T150">
        <f>trueraw!E136</f>
        <v>64</v>
      </c>
      <c r="U150">
        <f>trueraw!F136</f>
        <v>22</v>
      </c>
      <c r="V150">
        <v>1</v>
      </c>
      <c r="W150">
        <f t="shared" si="93"/>
        <v>1</v>
      </c>
      <c r="X150">
        <f t="shared" si="93"/>
        <v>0</v>
      </c>
      <c r="Y150">
        <f t="shared" si="93"/>
        <v>0</v>
      </c>
      <c r="Z150">
        <f t="shared" si="93"/>
        <v>0</v>
      </c>
      <c r="AA150">
        <f t="shared" si="93"/>
        <v>0</v>
      </c>
      <c r="AB150">
        <f t="shared" si="93"/>
        <v>0</v>
      </c>
      <c r="AC150">
        <f t="shared" si="93"/>
        <v>0</v>
      </c>
      <c r="AD150">
        <f t="shared" si="93"/>
        <v>0</v>
      </c>
      <c r="AE150">
        <f t="shared" si="93"/>
        <v>0</v>
      </c>
      <c r="AF150">
        <f t="shared" si="93"/>
        <v>0</v>
      </c>
      <c r="AG150">
        <f t="shared" si="93"/>
        <v>0</v>
      </c>
      <c r="AH150">
        <f t="shared" si="94"/>
        <v>0</v>
      </c>
      <c r="AI150">
        <f t="shared" si="94"/>
        <v>0</v>
      </c>
      <c r="AT150">
        <f t="shared" si="82"/>
        <v>-1.4648780487804871</v>
      </c>
      <c r="AU150">
        <f t="shared" si="83"/>
        <v>0</v>
      </c>
      <c r="AV150">
        <f t="shared" si="84"/>
        <v>0</v>
      </c>
      <c r="AW150">
        <f t="shared" si="85"/>
        <v>0</v>
      </c>
      <c r="AX150">
        <f t="shared" si="86"/>
        <v>0</v>
      </c>
      <c r="AY150">
        <f t="shared" si="87"/>
        <v>0</v>
      </c>
      <c r="AZ150">
        <f t="shared" si="88"/>
        <v>0</v>
      </c>
      <c r="BA150">
        <f t="shared" si="89"/>
        <v>0</v>
      </c>
      <c r="BB150">
        <f t="shared" si="90"/>
        <v>0</v>
      </c>
      <c r="BC150">
        <f t="shared" si="91"/>
        <v>0</v>
      </c>
      <c r="BD150">
        <f t="shared" si="92"/>
        <v>0</v>
      </c>
    </row>
    <row r="151" spans="1:56" x14ac:dyDescent="0.3">
      <c r="A151" t="str">
        <f>injury_attenuated!A141</f>
        <v>Derrick Rose</v>
      </c>
      <c r="B151">
        <f>injury_attenuated!B141</f>
        <v>0.12894308943089433</v>
      </c>
      <c r="C151">
        <f>injury_attenuated!C141</f>
        <v>0.75028455284552842</v>
      </c>
      <c r="D151">
        <f>injury_attenuated!D141</f>
        <v>-0.87085365853658547</v>
      </c>
      <c r="E151">
        <f>injury_attenuated!E141</f>
        <v>-0.2730081300813007</v>
      </c>
      <c r="F151">
        <f>injury_attenuated!F141</f>
        <v>-1.1235772357723577</v>
      </c>
      <c r="G151">
        <f>injury_attenuated!G141</f>
        <v>0.26589430894308941</v>
      </c>
      <c r="H151">
        <f>injury_attenuated!H141</f>
        <v>-0.2486585365853658</v>
      </c>
      <c r="I151">
        <f>injury_attenuated!I141</f>
        <v>-0.495</v>
      </c>
      <c r="J151">
        <f>injury_attenuated!J141</f>
        <v>0.34565040650406503</v>
      </c>
      <c r="K151">
        <f t="shared" si="77"/>
        <v>-2.2706097560975613</v>
      </c>
      <c r="L151">
        <f t="shared" si="78"/>
        <v>-1.8659756097560973</v>
      </c>
      <c r="M151">
        <f t="shared" si="79"/>
        <v>-1.7862195121951219</v>
      </c>
      <c r="N151">
        <f t="shared" si="80"/>
        <v>-1.5203252032520322</v>
      </c>
      <c r="O151">
        <f t="shared" si="81"/>
        <v>-1.3372967479674795</v>
      </c>
      <c r="P151" s="1" t="str">
        <f>VLOOKUP($A151, 'auction in'!$A$2:$C$218, 3, FALSE)</f>
        <v>_______</v>
      </c>
      <c r="Q151" s="3">
        <f>VLOOKUP($A151, 'auction in'!$A$2:$B$218, 2, FALSE)</f>
        <v>2.2766385946507492</v>
      </c>
      <c r="R151" t="str">
        <f>trueraw!C140</f>
        <v xml:space="preserve"> PG</v>
      </c>
      <c r="S151" t="str">
        <f>trueraw!D140</f>
        <v>NYK</v>
      </c>
      <c r="T151">
        <f>trueraw!E140</f>
        <v>65</v>
      </c>
      <c r="U151">
        <f>trueraw!F140</f>
        <v>23.2</v>
      </c>
      <c r="V151">
        <v>1</v>
      </c>
      <c r="W151">
        <f t="shared" si="93"/>
        <v>1</v>
      </c>
      <c r="X151">
        <f t="shared" si="93"/>
        <v>0</v>
      </c>
      <c r="Y151">
        <f t="shared" si="93"/>
        <v>0</v>
      </c>
      <c r="Z151">
        <f t="shared" si="93"/>
        <v>0</v>
      </c>
      <c r="AA151">
        <f t="shared" si="93"/>
        <v>0</v>
      </c>
      <c r="AB151">
        <f t="shared" si="93"/>
        <v>0</v>
      </c>
      <c r="AC151">
        <f t="shared" si="93"/>
        <v>0</v>
      </c>
      <c r="AD151">
        <f t="shared" si="93"/>
        <v>0</v>
      </c>
      <c r="AE151">
        <f t="shared" si="93"/>
        <v>0</v>
      </c>
      <c r="AF151">
        <f t="shared" si="93"/>
        <v>0</v>
      </c>
      <c r="AG151">
        <f t="shared" si="93"/>
        <v>0</v>
      </c>
      <c r="AH151">
        <f t="shared" si="94"/>
        <v>0</v>
      </c>
      <c r="AI151">
        <f t="shared" si="94"/>
        <v>0</v>
      </c>
      <c r="AT151">
        <f t="shared" si="82"/>
        <v>-1.5203252032520322</v>
      </c>
      <c r="AU151">
        <f t="shared" si="83"/>
        <v>0</v>
      </c>
      <c r="AV151">
        <f t="shared" si="84"/>
        <v>0</v>
      </c>
      <c r="AW151">
        <f t="shared" si="85"/>
        <v>0</v>
      </c>
      <c r="AX151">
        <f t="shared" si="86"/>
        <v>0</v>
      </c>
      <c r="AY151">
        <f t="shared" si="87"/>
        <v>0</v>
      </c>
      <c r="AZ151">
        <f t="shared" si="88"/>
        <v>0</v>
      </c>
      <c r="BA151">
        <f t="shared" si="89"/>
        <v>0</v>
      </c>
      <c r="BB151">
        <f t="shared" si="90"/>
        <v>0</v>
      </c>
      <c r="BC151">
        <f t="shared" si="91"/>
        <v>0</v>
      </c>
      <c r="BD151">
        <f t="shared" si="92"/>
        <v>0</v>
      </c>
    </row>
    <row r="152" spans="1:56" x14ac:dyDescent="0.3">
      <c r="A152" t="str">
        <f>injury_attenuated!A162</f>
        <v>Malik Beasley</v>
      </c>
      <c r="B152">
        <f>injury_attenuated!B162</f>
        <v>-0.53386178861788625</v>
      </c>
      <c r="C152">
        <f>injury_attenuated!C162</f>
        <v>0.22333333333333333</v>
      </c>
      <c r="D152">
        <f>injury_attenuated!D162</f>
        <v>0.91536585365853662</v>
      </c>
      <c r="E152">
        <f>injury_attenuated!E162</f>
        <v>0.15077235772357728</v>
      </c>
      <c r="F152">
        <f>injury_attenuated!F162</f>
        <v>-0.66821138211382114</v>
      </c>
      <c r="G152">
        <f>injury_attenuated!G162</f>
        <v>-0.49422764227642274</v>
      </c>
      <c r="H152">
        <f>injury_attenuated!H162</f>
        <v>-0.77146341463414636</v>
      </c>
      <c r="I152">
        <f>injury_attenuated!I162</f>
        <v>-0.86329268292682926</v>
      </c>
      <c r="J152">
        <f>injury_attenuated!J162</f>
        <v>0.4269918699186992</v>
      </c>
      <c r="K152">
        <f t="shared" si="77"/>
        <v>-1.8379268292682926</v>
      </c>
      <c r="L152">
        <f t="shared" si="78"/>
        <v>-2.0415853658536585</v>
      </c>
      <c r="M152">
        <f t="shared" si="79"/>
        <v>-1.1203658536585366</v>
      </c>
      <c r="N152">
        <f t="shared" si="80"/>
        <v>-1.6145934959349593</v>
      </c>
      <c r="O152">
        <f t="shared" si="81"/>
        <v>-0.9160162601626014</v>
      </c>
      <c r="P152" s="1" t="str">
        <f>VLOOKUP($A152, 'auction in'!$A$2:$C$218, 3, FALSE)</f>
        <v>pete</v>
      </c>
      <c r="Q152" s="3">
        <f>VLOOKUP($A152, 'auction in'!$A$2:$B$218, 2, FALSE)</f>
        <v>1</v>
      </c>
      <c r="R152" t="str">
        <f>trueraw!C161</f>
        <v xml:space="preserve"> SG, SF</v>
      </c>
      <c r="S152" t="str">
        <f>trueraw!D161</f>
        <v>MIN</v>
      </c>
      <c r="T152">
        <f>trueraw!E161</f>
        <v>71</v>
      </c>
      <c r="U152">
        <f>trueraw!F161</f>
        <v>28.5</v>
      </c>
      <c r="V152">
        <v>1</v>
      </c>
      <c r="W152">
        <f t="shared" si="93"/>
        <v>0</v>
      </c>
      <c r="X152">
        <f t="shared" si="93"/>
        <v>0</v>
      </c>
      <c r="Y152">
        <f t="shared" si="93"/>
        <v>0</v>
      </c>
      <c r="Z152">
        <f t="shared" si="93"/>
        <v>0</v>
      </c>
      <c r="AA152">
        <f t="shared" si="93"/>
        <v>0</v>
      </c>
      <c r="AB152">
        <f t="shared" si="93"/>
        <v>0</v>
      </c>
      <c r="AC152">
        <f t="shared" si="93"/>
        <v>0</v>
      </c>
      <c r="AD152">
        <f t="shared" si="93"/>
        <v>1</v>
      </c>
      <c r="AE152">
        <f t="shared" si="93"/>
        <v>0</v>
      </c>
      <c r="AF152">
        <f t="shared" si="93"/>
        <v>0</v>
      </c>
      <c r="AG152">
        <f t="shared" si="93"/>
        <v>0</v>
      </c>
      <c r="AH152">
        <f t="shared" si="94"/>
        <v>0</v>
      </c>
      <c r="AI152">
        <f t="shared" si="94"/>
        <v>0</v>
      </c>
      <c r="AT152">
        <f t="shared" si="82"/>
        <v>0</v>
      </c>
      <c r="AU152">
        <f t="shared" si="83"/>
        <v>0</v>
      </c>
      <c r="AV152">
        <f t="shared" si="84"/>
        <v>0</v>
      </c>
      <c r="AW152">
        <f t="shared" si="85"/>
        <v>0</v>
      </c>
      <c r="AX152">
        <f t="shared" si="86"/>
        <v>0</v>
      </c>
      <c r="AY152">
        <f t="shared" si="87"/>
        <v>0</v>
      </c>
      <c r="AZ152">
        <f t="shared" si="88"/>
        <v>0</v>
      </c>
      <c r="BA152">
        <f t="shared" si="89"/>
        <v>-1.6145934959349593</v>
      </c>
      <c r="BB152">
        <f t="shared" si="90"/>
        <v>0</v>
      </c>
      <c r="BC152">
        <f t="shared" si="91"/>
        <v>0</v>
      </c>
      <c r="BD152">
        <f t="shared" si="92"/>
        <v>0</v>
      </c>
    </row>
    <row r="153" spans="1:56" x14ac:dyDescent="0.3">
      <c r="A153" t="str">
        <f>injury_attenuated!A168</f>
        <v>Kyle Kuzma</v>
      </c>
      <c r="B153">
        <f>injury_attenuated!B168</f>
        <v>-0.38861788617886178</v>
      </c>
      <c r="C153">
        <f>injury_attenuated!C168</f>
        <v>-0.35325203252032522</v>
      </c>
      <c r="D153">
        <f>injury_attenuated!D168</f>
        <v>0.33609756097560978</v>
      </c>
      <c r="E153">
        <f>injury_attenuated!E168</f>
        <v>7.1626016260162656E-2</v>
      </c>
      <c r="F153">
        <f>injury_attenuated!F168</f>
        <v>0.31788617886178866</v>
      </c>
      <c r="G153">
        <f>injury_attenuated!G168</f>
        <v>-0.51910569105691051</v>
      </c>
      <c r="H153">
        <f>injury_attenuated!H168</f>
        <v>-1.1146341463414635</v>
      </c>
      <c r="I153">
        <f>injury_attenuated!I168</f>
        <v>1.9268292682926846E-2</v>
      </c>
      <c r="J153">
        <f>injury_attenuated!J168</f>
        <v>-1.3739837398374005E-2</v>
      </c>
      <c r="K153">
        <f t="shared" si="77"/>
        <v>-1.2912195121951218</v>
      </c>
      <c r="L153">
        <f t="shared" si="78"/>
        <v>-1.6307317073170731</v>
      </c>
      <c r="M153">
        <f t="shared" si="79"/>
        <v>-1.1253658536585365</v>
      </c>
      <c r="N153">
        <f t="shared" si="80"/>
        <v>-1.644471544715447</v>
      </c>
      <c r="O153">
        <f t="shared" si="81"/>
        <v>-1.4597967479674794</v>
      </c>
      <c r="P153" s="1" t="str">
        <f>VLOOKUP($A153, 'auction in'!$A$2:$C$218, 3, FALSE)</f>
        <v>me</v>
      </c>
      <c r="Q153" s="3">
        <f>VLOOKUP($A153, 'auction in'!$A$2:$B$218, 2, FALSE)</f>
        <v>1</v>
      </c>
      <c r="R153" t="str">
        <f>trueraw!C167</f>
        <v xml:space="preserve"> PF, SF</v>
      </c>
      <c r="S153" t="str">
        <f>trueraw!D167</f>
        <v>WAS</v>
      </c>
      <c r="T153">
        <f>trueraw!E167</f>
        <v>74</v>
      </c>
      <c r="U153">
        <f>trueraw!F167</f>
        <v>28.1</v>
      </c>
      <c r="V153">
        <v>1</v>
      </c>
      <c r="W153">
        <f t="shared" si="93"/>
        <v>0</v>
      </c>
      <c r="X153">
        <f t="shared" si="93"/>
        <v>0</v>
      </c>
      <c r="Y153">
        <f t="shared" si="93"/>
        <v>0</v>
      </c>
      <c r="Z153">
        <f t="shared" si="93"/>
        <v>0</v>
      </c>
      <c r="AA153">
        <f t="shared" si="93"/>
        <v>0</v>
      </c>
      <c r="AB153">
        <f t="shared" si="93"/>
        <v>0</v>
      </c>
      <c r="AC153">
        <f t="shared" si="93"/>
        <v>0</v>
      </c>
      <c r="AD153">
        <f t="shared" si="93"/>
        <v>0</v>
      </c>
      <c r="AE153">
        <f t="shared" si="93"/>
        <v>1</v>
      </c>
      <c r="AF153">
        <f t="shared" si="93"/>
        <v>0</v>
      </c>
      <c r="AG153">
        <f t="shared" si="93"/>
        <v>0</v>
      </c>
      <c r="AH153">
        <f t="shared" si="94"/>
        <v>0</v>
      </c>
      <c r="AI153">
        <f t="shared" si="94"/>
        <v>0</v>
      </c>
      <c r="AT153">
        <f t="shared" si="82"/>
        <v>0</v>
      </c>
      <c r="AU153">
        <f t="shared" si="83"/>
        <v>0</v>
      </c>
      <c r="AV153">
        <f t="shared" si="84"/>
        <v>0</v>
      </c>
      <c r="AW153">
        <f t="shared" si="85"/>
        <v>0</v>
      </c>
      <c r="AX153">
        <f t="shared" si="86"/>
        <v>0</v>
      </c>
      <c r="AY153">
        <f t="shared" si="87"/>
        <v>0</v>
      </c>
      <c r="AZ153">
        <f t="shared" si="88"/>
        <v>0</v>
      </c>
      <c r="BA153">
        <f t="shared" si="89"/>
        <v>0</v>
      </c>
      <c r="BB153">
        <f t="shared" si="90"/>
        <v>-1.644471544715447</v>
      </c>
      <c r="BC153">
        <f t="shared" si="91"/>
        <v>0</v>
      </c>
      <c r="BD153">
        <f t="shared" si="92"/>
        <v>0</v>
      </c>
    </row>
    <row r="154" spans="1:56" x14ac:dyDescent="0.3">
      <c r="A154" t="str">
        <f>injury_attenuated!A164</f>
        <v>Alperen Sengun</v>
      </c>
      <c r="B154">
        <f>injury_attenuated!B164</f>
        <v>0.99439024390243891</v>
      </c>
      <c r="C154">
        <f>injury_attenuated!C164</f>
        <v>0.1175609756097561</v>
      </c>
      <c r="D154">
        <f>injury_attenuated!D164</f>
        <v>-1.2141463414634146</v>
      </c>
      <c r="E154">
        <f>injury_attenuated!E164</f>
        <v>-0.57097560975609751</v>
      </c>
      <c r="F154">
        <f>injury_attenuated!F164</f>
        <v>0.33780487804878057</v>
      </c>
      <c r="G154">
        <f>injury_attenuated!G164</f>
        <v>-0.83390243902439032</v>
      </c>
      <c r="H154">
        <f>injury_attenuated!H164</f>
        <v>-0.86024390243902438</v>
      </c>
      <c r="I154">
        <f>injury_attenuated!I164</f>
        <v>0.48609756097560974</v>
      </c>
      <c r="J154">
        <f>injury_attenuated!J164</f>
        <v>-0.18463414634146341</v>
      </c>
      <c r="K154">
        <f t="shared" si="77"/>
        <v>-1.8456097560975611</v>
      </c>
      <c r="L154">
        <f t="shared" si="78"/>
        <v>-1.5434146341463417</v>
      </c>
      <c r="M154">
        <f t="shared" si="79"/>
        <v>-0.89414634146341465</v>
      </c>
      <c r="N154">
        <f t="shared" si="80"/>
        <v>-1.7280487804878051</v>
      </c>
      <c r="O154">
        <f t="shared" si="81"/>
        <v>-2.4682926829268292</v>
      </c>
      <c r="P154" s="1" t="str">
        <f>VLOOKUP($A154, 'auction in'!$A$2:$C$218, 3, FALSE)</f>
        <v>_______</v>
      </c>
      <c r="Q154" s="3">
        <f>VLOOKUP($A154, 'auction in'!$A$2:$B$218, 2, FALSE)</f>
        <v>1.3446924205557003</v>
      </c>
      <c r="R154" t="str">
        <f>trueraw!C163</f>
        <v xml:space="preserve"> C</v>
      </c>
      <c r="S154" t="str">
        <f>trueraw!D163</f>
        <v>HOU</v>
      </c>
      <c r="T154">
        <f>trueraw!E163</f>
        <v>70</v>
      </c>
      <c r="U154">
        <f>trueraw!F163</f>
        <v>20.8</v>
      </c>
      <c r="V154">
        <v>1</v>
      </c>
      <c r="W154">
        <f t="shared" si="93"/>
        <v>1</v>
      </c>
      <c r="X154">
        <f t="shared" si="93"/>
        <v>0</v>
      </c>
      <c r="Y154">
        <f t="shared" si="93"/>
        <v>0</v>
      </c>
      <c r="Z154">
        <f t="shared" si="93"/>
        <v>0</v>
      </c>
      <c r="AA154">
        <f t="shared" si="93"/>
        <v>0</v>
      </c>
      <c r="AB154">
        <f t="shared" si="93"/>
        <v>0</v>
      </c>
      <c r="AC154">
        <f t="shared" si="93"/>
        <v>0</v>
      </c>
      <c r="AD154">
        <f t="shared" si="93"/>
        <v>0</v>
      </c>
      <c r="AE154">
        <f t="shared" si="93"/>
        <v>0</v>
      </c>
      <c r="AF154">
        <f t="shared" si="93"/>
        <v>0</v>
      </c>
      <c r="AG154">
        <f t="shared" si="93"/>
        <v>0</v>
      </c>
      <c r="AH154">
        <f t="shared" si="94"/>
        <v>0</v>
      </c>
      <c r="AI154">
        <f t="shared" si="94"/>
        <v>0</v>
      </c>
      <c r="AT154">
        <f t="shared" si="82"/>
        <v>-1.7280487804878051</v>
      </c>
      <c r="AU154">
        <f t="shared" si="83"/>
        <v>0</v>
      </c>
      <c r="AV154">
        <f t="shared" si="84"/>
        <v>0</v>
      </c>
      <c r="AW154">
        <f t="shared" si="85"/>
        <v>0</v>
      </c>
      <c r="AX154">
        <f t="shared" si="86"/>
        <v>0</v>
      </c>
      <c r="AY154">
        <f t="shared" si="87"/>
        <v>0</v>
      </c>
      <c r="AZ154">
        <f t="shared" si="88"/>
        <v>0</v>
      </c>
      <c r="BA154">
        <f t="shared" si="89"/>
        <v>0</v>
      </c>
      <c r="BB154">
        <f t="shared" si="90"/>
        <v>0</v>
      </c>
      <c r="BC154">
        <f t="shared" si="91"/>
        <v>0</v>
      </c>
      <c r="BD154">
        <f t="shared" si="92"/>
        <v>0</v>
      </c>
    </row>
    <row r="155" spans="1:56" x14ac:dyDescent="0.3">
      <c r="A155" t="str">
        <f>injury_attenuated!A170</f>
        <v>Jalen Green</v>
      </c>
      <c r="B155">
        <f>injury_attenuated!B170</f>
        <v>-0.73829268292682926</v>
      </c>
      <c r="C155">
        <f>injury_attenuated!C170</f>
        <v>7.8658536585365854E-2</v>
      </c>
      <c r="D155">
        <f>injury_attenuated!D170</f>
        <v>0.60939024390243901</v>
      </c>
      <c r="E155">
        <f>injury_attenuated!E170</f>
        <v>0.43463414634146352</v>
      </c>
      <c r="F155">
        <f>injury_attenuated!F170</f>
        <v>-0.63963414634146343</v>
      </c>
      <c r="G155">
        <f>injury_attenuated!G170</f>
        <v>-0.25817073170731708</v>
      </c>
      <c r="H155">
        <f>injury_attenuated!H170</f>
        <v>0.66792682926829272</v>
      </c>
      <c r="I155">
        <f>injury_attenuated!I170</f>
        <v>-0.78439024390243905</v>
      </c>
      <c r="J155">
        <f>injury_attenuated!J170</f>
        <v>-1.1184146341463412</v>
      </c>
      <c r="K155">
        <f t="shared" si="77"/>
        <v>-1.8269512195121949</v>
      </c>
      <c r="L155">
        <f t="shared" si="78"/>
        <v>-0.62987804878048781</v>
      </c>
      <c r="M155">
        <f t="shared" si="79"/>
        <v>-1.4901219512195119</v>
      </c>
      <c r="N155">
        <f t="shared" si="80"/>
        <v>-1.748292682926829</v>
      </c>
      <c r="O155">
        <f t="shared" si="81"/>
        <v>-0.98695121951219478</v>
      </c>
      <c r="P155" s="1" t="str">
        <f>VLOOKUP($A155, 'auction in'!$A$2:$C$218, 3, FALSE)</f>
        <v>diaz</v>
      </c>
      <c r="Q155" s="3">
        <f>VLOOKUP($A155, 'auction in'!$A$2:$B$218, 2, FALSE)</f>
        <v>2</v>
      </c>
      <c r="R155" t="str">
        <f>trueraw!C169</f>
        <v xml:space="preserve"> SG</v>
      </c>
      <c r="S155" t="str">
        <f>trueraw!D169</f>
        <v>HOU</v>
      </c>
      <c r="T155">
        <f>trueraw!E169</f>
        <v>73</v>
      </c>
      <c r="U155">
        <f>trueraw!F169</f>
        <v>31.8</v>
      </c>
      <c r="V155">
        <v>1</v>
      </c>
      <c r="W155">
        <f t="shared" si="93"/>
        <v>0</v>
      </c>
      <c r="X155">
        <f t="shared" si="93"/>
        <v>0</v>
      </c>
      <c r="Y155">
        <f t="shared" si="93"/>
        <v>0</v>
      </c>
      <c r="Z155">
        <f t="shared" si="93"/>
        <v>0</v>
      </c>
      <c r="AA155">
        <f t="shared" si="93"/>
        <v>1</v>
      </c>
      <c r="AB155">
        <f t="shared" si="93"/>
        <v>0</v>
      </c>
      <c r="AC155">
        <f t="shared" si="93"/>
        <v>0</v>
      </c>
      <c r="AD155">
        <f t="shared" si="93"/>
        <v>0</v>
      </c>
      <c r="AE155">
        <f t="shared" si="93"/>
        <v>0</v>
      </c>
      <c r="AF155">
        <f t="shared" si="93"/>
        <v>0</v>
      </c>
      <c r="AG155">
        <f t="shared" si="93"/>
        <v>0</v>
      </c>
      <c r="AH155">
        <f t="shared" si="94"/>
        <v>0</v>
      </c>
      <c r="AI155">
        <f t="shared" si="94"/>
        <v>0</v>
      </c>
      <c r="AT155">
        <f t="shared" si="82"/>
        <v>0</v>
      </c>
      <c r="AU155">
        <f t="shared" si="83"/>
        <v>0</v>
      </c>
      <c r="AV155">
        <f t="shared" si="84"/>
        <v>0</v>
      </c>
      <c r="AW155">
        <f t="shared" si="85"/>
        <v>0</v>
      </c>
      <c r="AX155">
        <f t="shared" si="86"/>
        <v>-1.748292682926829</v>
      </c>
      <c r="AY155">
        <f t="shared" si="87"/>
        <v>0</v>
      </c>
      <c r="AZ155">
        <f t="shared" si="88"/>
        <v>0</v>
      </c>
      <c r="BA155">
        <f t="shared" si="89"/>
        <v>0</v>
      </c>
      <c r="BB155">
        <f t="shared" si="90"/>
        <v>0</v>
      </c>
      <c r="BC155">
        <f t="shared" si="91"/>
        <v>0</v>
      </c>
      <c r="BD155">
        <f t="shared" si="92"/>
        <v>0</v>
      </c>
    </row>
    <row r="156" spans="1:56" x14ac:dyDescent="0.3">
      <c r="A156" t="str">
        <f>injury_attenuated!A165</f>
        <v>Ricky Rubio</v>
      </c>
      <c r="B156">
        <f>injury_attenuated!B165</f>
        <v>-0.78975609756097553</v>
      </c>
      <c r="C156">
        <f>injury_attenuated!C165</f>
        <v>0.57853658536585373</v>
      </c>
      <c r="D156">
        <f>injury_attenuated!D165</f>
        <v>-0.88975609756097551</v>
      </c>
      <c r="E156">
        <f>injury_attenuated!E165</f>
        <v>-0.98926829268292682</v>
      </c>
      <c r="F156">
        <f>injury_attenuated!F165</f>
        <v>-0.92560975609756091</v>
      </c>
      <c r="G156">
        <f>injury_attenuated!G165</f>
        <v>1.138048780487805</v>
      </c>
      <c r="H156">
        <f>injury_attenuated!H165</f>
        <v>0.77024390243902441</v>
      </c>
      <c r="I156">
        <f>injury_attenuated!I165</f>
        <v>-0.99926829268292683</v>
      </c>
      <c r="J156">
        <f>injury_attenuated!J165</f>
        <v>0.34463414634146339</v>
      </c>
      <c r="K156">
        <f t="shared" si="77"/>
        <v>-2.3407317073170728</v>
      </c>
      <c r="L156">
        <f t="shared" si="78"/>
        <v>-2.1068292682926826</v>
      </c>
      <c r="M156">
        <f t="shared" si="79"/>
        <v>-2.9002439024390241</v>
      </c>
      <c r="N156">
        <f t="shared" si="80"/>
        <v>-1.7621951219512191</v>
      </c>
      <c r="O156">
        <f t="shared" si="81"/>
        <v>-0.86768292682926795</v>
      </c>
      <c r="P156" s="1" t="str">
        <f>VLOOKUP($A156, 'auction in'!$A$2:$C$218, 3, FALSE)</f>
        <v>bal</v>
      </c>
      <c r="Q156" s="3">
        <f>VLOOKUP($A156, 'auction in'!$A$2:$B$218, 2, FALSE)</f>
        <v>1</v>
      </c>
      <c r="R156" t="str">
        <f>trueraw!C164</f>
        <v xml:space="preserve"> PG</v>
      </c>
      <c r="S156" t="str">
        <f>trueraw!D164</f>
        <v>CLE</v>
      </c>
      <c r="T156">
        <f>trueraw!E164</f>
        <v>70</v>
      </c>
      <c r="U156">
        <f>trueraw!F164</f>
        <v>22.5</v>
      </c>
      <c r="V156">
        <v>1</v>
      </c>
      <c r="W156">
        <f t="shared" si="93"/>
        <v>0</v>
      </c>
      <c r="X156">
        <f t="shared" si="93"/>
        <v>0</v>
      </c>
      <c r="Y156">
        <f t="shared" si="93"/>
        <v>0</v>
      </c>
      <c r="Z156">
        <f t="shared" si="93"/>
        <v>0</v>
      </c>
      <c r="AA156">
        <f t="shared" si="93"/>
        <v>0</v>
      </c>
      <c r="AB156">
        <f t="shared" si="93"/>
        <v>0</v>
      </c>
      <c r="AC156">
        <f t="shared" si="93"/>
        <v>0</v>
      </c>
      <c r="AD156">
        <f t="shared" si="93"/>
        <v>0</v>
      </c>
      <c r="AE156">
        <f t="shared" si="93"/>
        <v>0</v>
      </c>
      <c r="AF156">
        <f t="shared" si="93"/>
        <v>0</v>
      </c>
      <c r="AG156">
        <f t="shared" si="93"/>
        <v>1</v>
      </c>
      <c r="AH156">
        <f t="shared" si="94"/>
        <v>0</v>
      </c>
      <c r="AI156">
        <f t="shared" si="94"/>
        <v>0</v>
      </c>
      <c r="AT156">
        <f t="shared" si="82"/>
        <v>0</v>
      </c>
      <c r="AU156">
        <f t="shared" si="83"/>
        <v>0</v>
      </c>
      <c r="AV156">
        <f t="shared" si="84"/>
        <v>0</v>
      </c>
      <c r="AW156">
        <f t="shared" si="85"/>
        <v>0</v>
      </c>
      <c r="AX156">
        <f t="shared" si="86"/>
        <v>0</v>
      </c>
      <c r="AY156">
        <f t="shared" si="87"/>
        <v>0</v>
      </c>
      <c r="AZ156">
        <f t="shared" si="88"/>
        <v>0</v>
      </c>
      <c r="BA156">
        <f t="shared" si="89"/>
        <v>0</v>
      </c>
      <c r="BB156">
        <f t="shared" si="90"/>
        <v>0</v>
      </c>
      <c r="BC156">
        <f t="shared" si="91"/>
        <v>0</v>
      </c>
      <c r="BD156">
        <f t="shared" si="92"/>
        <v>-1.7621951219512191</v>
      </c>
    </row>
    <row r="157" spans="1:56" x14ac:dyDescent="0.3">
      <c r="A157" t="str">
        <f>injury_attenuated!A159</f>
        <v>Josh Hart</v>
      </c>
      <c r="B157">
        <f>injury_attenuated!B159</f>
        <v>-0.19658536585365854</v>
      </c>
      <c r="C157">
        <f>injury_attenuated!C159</f>
        <v>7.109756097560975E-2</v>
      </c>
      <c r="D157">
        <f>injury_attenuated!D159</f>
        <v>-0.58353658536585362</v>
      </c>
      <c r="E157">
        <f>injury_attenuated!E159</f>
        <v>-0.84317073170731704</v>
      </c>
      <c r="F157">
        <f>injury_attenuated!F159</f>
        <v>0.65695121951219515</v>
      </c>
      <c r="G157">
        <f>injury_attenuated!G159</f>
        <v>-0.423170731707317</v>
      </c>
      <c r="H157">
        <f>injury_attenuated!H159</f>
        <v>-0.5741463414634147</v>
      </c>
      <c r="I157">
        <f>injury_attenuated!I159</f>
        <v>-0.63207317073170721</v>
      </c>
      <c r="J157">
        <f>injury_attenuated!J159</f>
        <v>0.7346341463414634</v>
      </c>
      <c r="K157">
        <f t="shared" si="77"/>
        <v>-1.8610975609756095</v>
      </c>
      <c r="L157">
        <f t="shared" si="78"/>
        <v>-2.5246341463414632</v>
      </c>
      <c r="M157">
        <f t="shared" si="79"/>
        <v>-1.3668292682926828</v>
      </c>
      <c r="N157">
        <f t="shared" si="80"/>
        <v>-1.7899999999999998</v>
      </c>
      <c r="O157">
        <f t="shared" si="81"/>
        <v>-1.3756707317073171</v>
      </c>
      <c r="P157" s="1" t="str">
        <f>VLOOKUP($A157, 'auction in'!$A$2:$C$218, 3, FALSE)</f>
        <v>_______</v>
      </c>
      <c r="Q157" s="3">
        <f>VLOOKUP($A157, 'auction in'!$A$2:$B$218, 2, FALSE)</f>
        <v>1</v>
      </c>
      <c r="R157" t="str">
        <f>trueraw!C158</f>
        <v xml:space="preserve"> SG, SF</v>
      </c>
      <c r="S157" t="str">
        <f>trueraw!D158</f>
        <v>NOP</v>
      </c>
      <c r="T157">
        <f>trueraw!E158</f>
        <v>67</v>
      </c>
      <c r="U157">
        <f>trueraw!F158</f>
        <v>27</v>
      </c>
      <c r="V157">
        <v>1</v>
      </c>
      <c r="W157">
        <f t="shared" si="93"/>
        <v>1</v>
      </c>
      <c r="X157">
        <f t="shared" si="93"/>
        <v>0</v>
      </c>
      <c r="Y157">
        <f t="shared" si="93"/>
        <v>0</v>
      </c>
      <c r="Z157">
        <f t="shared" si="93"/>
        <v>0</v>
      </c>
      <c r="AA157">
        <f t="shared" si="93"/>
        <v>0</v>
      </c>
      <c r="AB157">
        <f t="shared" si="93"/>
        <v>0</v>
      </c>
      <c r="AC157">
        <f t="shared" si="93"/>
        <v>0</v>
      </c>
      <c r="AD157">
        <f t="shared" si="93"/>
        <v>0</v>
      </c>
      <c r="AE157">
        <f t="shared" si="93"/>
        <v>0</v>
      </c>
      <c r="AF157">
        <f t="shared" si="93"/>
        <v>0</v>
      </c>
      <c r="AG157">
        <f t="shared" si="93"/>
        <v>0</v>
      </c>
      <c r="AH157">
        <f t="shared" si="94"/>
        <v>0</v>
      </c>
      <c r="AI157">
        <f t="shared" si="94"/>
        <v>0</v>
      </c>
      <c r="AT157">
        <f t="shared" si="82"/>
        <v>-1.7899999999999998</v>
      </c>
      <c r="AU157">
        <f t="shared" si="83"/>
        <v>0</v>
      </c>
      <c r="AV157">
        <f t="shared" si="84"/>
        <v>0</v>
      </c>
      <c r="AW157">
        <f t="shared" si="85"/>
        <v>0</v>
      </c>
      <c r="AX157">
        <f t="shared" si="86"/>
        <v>0</v>
      </c>
      <c r="AY157">
        <f t="shared" si="87"/>
        <v>0</v>
      </c>
      <c r="AZ157">
        <f t="shared" si="88"/>
        <v>0</v>
      </c>
      <c r="BA157">
        <f t="shared" si="89"/>
        <v>0</v>
      </c>
      <c r="BB157">
        <f t="shared" si="90"/>
        <v>0</v>
      </c>
      <c r="BC157">
        <f t="shared" si="91"/>
        <v>0</v>
      </c>
      <c r="BD157">
        <f t="shared" si="92"/>
        <v>0</v>
      </c>
    </row>
    <row r="158" spans="1:56" x14ac:dyDescent="0.3">
      <c r="A158" t="str">
        <f>injury_attenuated!A166</f>
        <v>Tyler Herro</v>
      </c>
      <c r="B158">
        <f>injury_attenuated!B166</f>
        <v>-0.40560975609756095</v>
      </c>
      <c r="C158">
        <f>injury_attenuated!C166</f>
        <v>0.2882926829268293</v>
      </c>
      <c r="D158">
        <f>injury_attenuated!D166</f>
        <v>8.3414634146341482E-2</v>
      </c>
      <c r="E158">
        <f>injury_attenuated!E166</f>
        <v>9.756097560975896E-4</v>
      </c>
      <c r="F158">
        <f>injury_attenuated!F166</f>
        <v>-0.20853658536585362</v>
      </c>
      <c r="G158">
        <f>injury_attenuated!G166</f>
        <v>0.11365853658536587</v>
      </c>
      <c r="H158">
        <f>injury_attenuated!H166</f>
        <v>-0.95414634146341459</v>
      </c>
      <c r="I158">
        <f>injury_attenuated!I166</f>
        <v>-0.60658536585365841</v>
      </c>
      <c r="J158">
        <f>injury_attenuated!J166</f>
        <v>-0.11634146341463414</v>
      </c>
      <c r="K158">
        <f t="shared" si="77"/>
        <v>-2.0931707317073167</v>
      </c>
      <c r="L158">
        <f t="shared" si="78"/>
        <v>-1.6885365853658534</v>
      </c>
      <c r="M158">
        <f t="shared" si="79"/>
        <v>-1.9185365853658531</v>
      </c>
      <c r="N158">
        <f t="shared" si="80"/>
        <v>-1.8048780487804876</v>
      </c>
      <c r="O158">
        <f t="shared" si="81"/>
        <v>-1.2987804878048776</v>
      </c>
      <c r="P158" s="1" t="str">
        <f>VLOOKUP($A158, 'auction in'!$A$2:$C$218, 3, FALSE)</f>
        <v>_______</v>
      </c>
      <c r="Q158" s="3">
        <f>VLOOKUP($A158, 'auction in'!$A$2:$B$218, 2, FALSE)</f>
        <v>0.92652637781169622</v>
      </c>
      <c r="R158" t="str">
        <f>trueraw!C165</f>
        <v xml:space="preserve"> SG, PG</v>
      </c>
      <c r="S158" t="str">
        <f>trueraw!D165</f>
        <v>MIA</v>
      </c>
      <c r="T158">
        <f>trueraw!E165</f>
        <v>70</v>
      </c>
      <c r="U158">
        <f>trueraw!F165</f>
        <v>27</v>
      </c>
      <c r="V158">
        <v>1</v>
      </c>
      <c r="W158">
        <f t="shared" si="93"/>
        <v>1</v>
      </c>
      <c r="X158">
        <f t="shared" si="93"/>
        <v>0</v>
      </c>
      <c r="Y158">
        <f t="shared" si="93"/>
        <v>0</v>
      </c>
      <c r="Z158">
        <f t="shared" si="93"/>
        <v>0</v>
      </c>
      <c r="AA158">
        <f t="shared" si="93"/>
        <v>0</v>
      </c>
      <c r="AB158">
        <f t="shared" si="93"/>
        <v>0</v>
      </c>
      <c r="AC158">
        <f t="shared" si="93"/>
        <v>0</v>
      </c>
      <c r="AD158">
        <f t="shared" si="93"/>
        <v>0</v>
      </c>
      <c r="AE158">
        <f t="shared" si="93"/>
        <v>0</v>
      </c>
      <c r="AF158">
        <f t="shared" si="93"/>
        <v>0</v>
      </c>
      <c r="AG158">
        <f t="shared" si="93"/>
        <v>0</v>
      </c>
      <c r="AH158">
        <f t="shared" si="94"/>
        <v>0</v>
      </c>
      <c r="AI158">
        <f t="shared" si="94"/>
        <v>0</v>
      </c>
      <c r="AT158">
        <f t="shared" si="82"/>
        <v>-1.8048780487804876</v>
      </c>
      <c r="AU158">
        <f t="shared" si="83"/>
        <v>0</v>
      </c>
      <c r="AV158">
        <f t="shared" si="84"/>
        <v>0</v>
      </c>
      <c r="AW158">
        <f t="shared" si="85"/>
        <v>0</v>
      </c>
      <c r="AX158">
        <f t="shared" si="86"/>
        <v>0</v>
      </c>
      <c r="AY158">
        <f t="shared" si="87"/>
        <v>0</v>
      </c>
      <c r="AZ158">
        <f t="shared" si="88"/>
        <v>0</v>
      </c>
      <c r="BA158">
        <f t="shared" si="89"/>
        <v>0</v>
      </c>
      <c r="BB158">
        <f t="shared" si="90"/>
        <v>0</v>
      </c>
      <c r="BC158">
        <f t="shared" si="91"/>
        <v>0</v>
      </c>
      <c r="BD158">
        <f t="shared" si="92"/>
        <v>0</v>
      </c>
    </row>
    <row r="159" spans="1:56" x14ac:dyDescent="0.3">
      <c r="A159" t="str">
        <f>injury_attenuated!A167</f>
        <v>Monte Morris</v>
      </c>
      <c r="B159">
        <f>injury_attenuated!B167</f>
        <v>0.2858536585365854</v>
      </c>
      <c r="C159">
        <f>injury_attenuated!C167</f>
        <v>0.20292682926829267</v>
      </c>
      <c r="D159">
        <f>injury_attenuated!D167</f>
        <v>-0.6251219512195122</v>
      </c>
      <c r="E159">
        <f>injury_attenuated!E167</f>
        <v>-0.53682926829268296</v>
      </c>
      <c r="F159">
        <f>injury_attenuated!F167</f>
        <v>-1.198780487804878</v>
      </c>
      <c r="G159">
        <f>injury_attenuated!G167</f>
        <v>0.13926829268292687</v>
      </c>
      <c r="H159">
        <f>injury_attenuated!H167</f>
        <v>-0.57000000000000006</v>
      </c>
      <c r="I159">
        <f>injury_attenuated!I167</f>
        <v>-0.54682926829268286</v>
      </c>
      <c r="J159">
        <f>injury_attenuated!J167</f>
        <v>1.0275609756097561</v>
      </c>
      <c r="K159">
        <f t="shared" si="77"/>
        <v>-2.0248780487804883</v>
      </c>
      <c r="L159">
        <f t="shared" si="78"/>
        <v>-2.8495121951219513</v>
      </c>
      <c r="M159">
        <f t="shared" si="79"/>
        <v>-1.9612195121951219</v>
      </c>
      <c r="N159">
        <f t="shared" si="80"/>
        <v>-1.8219512195121952</v>
      </c>
      <c r="O159">
        <f t="shared" si="81"/>
        <v>-1.6914634146341461</v>
      </c>
      <c r="P159" s="1" t="str">
        <f>VLOOKUP($A159, 'auction in'!$A$2:$C$218, 3, FALSE)</f>
        <v>_______</v>
      </c>
      <c r="Q159" s="3">
        <f>VLOOKUP($A159, 'auction in'!$A$2:$B$218, 2, FALSE)</f>
        <v>0.84802031574747838</v>
      </c>
      <c r="R159" t="str">
        <f>trueraw!C166</f>
        <v xml:space="preserve"> PG</v>
      </c>
      <c r="S159" t="str">
        <f>trueraw!D166</f>
        <v>DEN</v>
      </c>
      <c r="T159">
        <f>trueraw!E166</f>
        <v>70</v>
      </c>
      <c r="U159">
        <f>trueraw!F166</f>
        <v>26.4</v>
      </c>
      <c r="V159">
        <v>1</v>
      </c>
      <c r="W159">
        <f t="shared" si="93"/>
        <v>1</v>
      </c>
      <c r="X159">
        <f t="shared" si="93"/>
        <v>0</v>
      </c>
      <c r="Y159">
        <f t="shared" si="93"/>
        <v>0</v>
      </c>
      <c r="Z159">
        <f t="shared" si="93"/>
        <v>0</v>
      </c>
      <c r="AA159">
        <f t="shared" si="93"/>
        <v>0</v>
      </c>
      <c r="AB159">
        <f t="shared" si="93"/>
        <v>0</v>
      </c>
      <c r="AC159">
        <f t="shared" si="93"/>
        <v>0</v>
      </c>
      <c r="AD159">
        <f t="shared" si="93"/>
        <v>0</v>
      </c>
      <c r="AE159">
        <f t="shared" si="93"/>
        <v>0</v>
      </c>
      <c r="AF159">
        <f t="shared" si="93"/>
        <v>0</v>
      </c>
      <c r="AG159">
        <f t="shared" si="93"/>
        <v>0</v>
      </c>
      <c r="AH159">
        <f t="shared" si="94"/>
        <v>0</v>
      </c>
      <c r="AI159">
        <f t="shared" si="94"/>
        <v>0</v>
      </c>
      <c r="AT159">
        <f t="shared" si="82"/>
        <v>-1.8219512195121952</v>
      </c>
      <c r="AU159">
        <f t="shared" si="83"/>
        <v>0</v>
      </c>
      <c r="AV159">
        <f t="shared" si="84"/>
        <v>0</v>
      </c>
      <c r="AW159">
        <f t="shared" si="85"/>
        <v>0</v>
      </c>
      <c r="AX159">
        <f t="shared" si="86"/>
        <v>0</v>
      </c>
      <c r="AY159">
        <f t="shared" si="87"/>
        <v>0</v>
      </c>
      <c r="AZ159">
        <f t="shared" si="88"/>
        <v>0</v>
      </c>
      <c r="BA159">
        <f t="shared" si="89"/>
        <v>0</v>
      </c>
      <c r="BB159">
        <f t="shared" si="90"/>
        <v>0</v>
      </c>
      <c r="BC159">
        <f t="shared" si="91"/>
        <v>0</v>
      </c>
      <c r="BD159">
        <f t="shared" si="92"/>
        <v>0</v>
      </c>
    </row>
    <row r="160" spans="1:56" x14ac:dyDescent="0.3">
      <c r="A160" t="str">
        <f>injury_attenuated!A174</f>
        <v>Desmond Bane</v>
      </c>
      <c r="B160">
        <f>injury_attenuated!B174</f>
        <v>2.7317073170731711E-2</v>
      </c>
      <c r="C160">
        <f>injury_attenuated!C174</f>
        <v>0.18548780487804878</v>
      </c>
      <c r="D160">
        <f>injury_attenuated!D174</f>
        <v>0.19097560975609756</v>
      </c>
      <c r="E160">
        <f>injury_attenuated!E174</f>
        <v>-0.53573170731707309</v>
      </c>
      <c r="F160">
        <f>injury_attenuated!F174</f>
        <v>-0.62182926829268292</v>
      </c>
      <c r="G160">
        <f>injury_attenuated!G174</f>
        <v>-0.46292682926829271</v>
      </c>
      <c r="H160">
        <f>injury_attenuated!H174</f>
        <v>-0.62292682926829268</v>
      </c>
      <c r="I160">
        <f>injury_attenuated!I174</f>
        <v>-0.72207317073170729</v>
      </c>
      <c r="J160">
        <f>injury_attenuated!J174</f>
        <v>0.6709756097560976</v>
      </c>
      <c r="K160">
        <f t="shared" si="77"/>
        <v>-2.0762195121951219</v>
      </c>
      <c r="L160">
        <f t="shared" si="78"/>
        <v>-2.5617073170731706</v>
      </c>
      <c r="M160">
        <f t="shared" si="79"/>
        <v>-1.4278048780487804</v>
      </c>
      <c r="N160">
        <f t="shared" si="80"/>
        <v>-1.8907317073170731</v>
      </c>
      <c r="O160">
        <f t="shared" si="81"/>
        <v>-1.543353658536585</v>
      </c>
      <c r="P160" s="1" t="str">
        <f>VLOOKUP($A160, 'auction in'!$A$2:$C$218, 3, FALSE)</f>
        <v>_______</v>
      </c>
      <c r="Q160" s="3">
        <f>VLOOKUP($A160, 'auction in'!$A$2:$B$218, 2, FALSE)</f>
        <v>0.5903593941008195</v>
      </c>
      <c r="R160" t="str">
        <f>trueraw!C173</f>
        <v xml:space="preserve"> SG</v>
      </c>
      <c r="S160" t="str">
        <f>trueraw!D173</f>
        <v>MEM</v>
      </c>
      <c r="T160">
        <f>trueraw!E173</f>
        <v>73</v>
      </c>
      <c r="U160">
        <f>trueraw!F173</f>
        <v>25.2</v>
      </c>
      <c r="V160">
        <v>1</v>
      </c>
      <c r="W160">
        <f t="shared" si="93"/>
        <v>1</v>
      </c>
      <c r="X160">
        <f t="shared" si="93"/>
        <v>0</v>
      </c>
      <c r="Y160">
        <f t="shared" si="93"/>
        <v>0</v>
      </c>
      <c r="Z160">
        <f t="shared" si="93"/>
        <v>0</v>
      </c>
      <c r="AA160">
        <f t="shared" si="93"/>
        <v>0</v>
      </c>
      <c r="AB160">
        <f t="shared" si="93"/>
        <v>0</v>
      </c>
      <c r="AC160">
        <f t="shared" si="93"/>
        <v>0</v>
      </c>
      <c r="AD160">
        <f t="shared" si="93"/>
        <v>0</v>
      </c>
      <c r="AE160">
        <f t="shared" si="93"/>
        <v>0</v>
      </c>
      <c r="AF160">
        <f t="shared" si="93"/>
        <v>0</v>
      </c>
      <c r="AG160">
        <f t="shared" si="93"/>
        <v>0</v>
      </c>
      <c r="AH160">
        <f t="shared" si="94"/>
        <v>0</v>
      </c>
      <c r="AI160">
        <f t="shared" si="94"/>
        <v>0</v>
      </c>
      <c r="AT160">
        <f t="shared" si="82"/>
        <v>-1.8907317073170731</v>
      </c>
      <c r="AU160">
        <f t="shared" si="83"/>
        <v>0</v>
      </c>
      <c r="AV160">
        <f t="shared" si="84"/>
        <v>0</v>
      </c>
      <c r="AW160">
        <f t="shared" si="85"/>
        <v>0</v>
      </c>
      <c r="AX160">
        <f t="shared" si="86"/>
        <v>0</v>
      </c>
      <c r="AY160">
        <f t="shared" si="87"/>
        <v>0</v>
      </c>
      <c r="AZ160">
        <f t="shared" si="88"/>
        <v>0</v>
      </c>
      <c r="BA160">
        <f t="shared" si="89"/>
        <v>0</v>
      </c>
      <c r="BB160">
        <f t="shared" si="90"/>
        <v>0</v>
      </c>
      <c r="BC160">
        <f t="shared" si="91"/>
        <v>0</v>
      </c>
      <c r="BD160">
        <f t="shared" si="92"/>
        <v>0</v>
      </c>
    </row>
    <row r="161" spans="1:56" x14ac:dyDescent="0.3">
      <c r="A161" t="str">
        <f>injury_attenuated!A143</f>
        <v>Jeremy Lamb</v>
      </c>
      <c r="B161">
        <f>injury_attenuated!B143</f>
        <v>-0.29869918699186992</v>
      </c>
      <c r="C161">
        <f>injury_attenuated!C143</f>
        <v>0.57447154471544715</v>
      </c>
      <c r="D161">
        <f>injury_attenuated!D143</f>
        <v>-0.55073170731707322</v>
      </c>
      <c r="E161">
        <f>injury_attenuated!E143</f>
        <v>-0.79821138211382103</v>
      </c>
      <c r="F161">
        <f>injury_attenuated!F143</f>
        <v>-0.80569105691056908</v>
      </c>
      <c r="G161">
        <f>injury_attenuated!G143</f>
        <v>-0.7660162601626016</v>
      </c>
      <c r="H161">
        <f>injury_attenuated!H143</f>
        <v>-0.45658536585365861</v>
      </c>
      <c r="I161">
        <f>injury_attenuated!I143</f>
        <v>-4.8780487804878092E-4</v>
      </c>
      <c r="J161">
        <f>injury_attenuated!J143</f>
        <v>1.1978861788617885</v>
      </c>
      <c r="K161">
        <f t="shared" si="77"/>
        <v>-2.4785365853658536</v>
      </c>
      <c r="L161">
        <f t="shared" si="78"/>
        <v>-3.1019512195121952</v>
      </c>
      <c r="M161">
        <f t="shared" si="79"/>
        <v>-1.138048780487805</v>
      </c>
      <c r="N161">
        <f t="shared" si="80"/>
        <v>-1.9040650406504067</v>
      </c>
      <c r="O161">
        <f t="shared" si="81"/>
        <v>-1.7544715447154471</v>
      </c>
      <c r="P161" s="1" t="str">
        <f>VLOOKUP($A161, 'auction in'!$A$2:$C$218, 3, FALSE)</f>
        <v>_______</v>
      </c>
      <c r="Q161" s="3">
        <f>VLOOKUP($A161, 'auction in'!$A$2:$B$218, 2, FALSE)</f>
        <v>0.66416851228085405</v>
      </c>
      <c r="R161" t="str">
        <f>trueraw!C142</f>
        <v xml:space="preserve"> SG, SF</v>
      </c>
      <c r="S161" t="str">
        <f>trueraw!D142</f>
        <v>IND</v>
      </c>
      <c r="T161">
        <f>trueraw!E142</f>
        <v>60</v>
      </c>
      <c r="U161">
        <f>trueraw!F142</f>
        <v>20.399999999999999</v>
      </c>
      <c r="V161">
        <v>1</v>
      </c>
      <c r="W161">
        <f t="shared" si="93"/>
        <v>1</v>
      </c>
      <c r="X161">
        <f t="shared" si="93"/>
        <v>0</v>
      </c>
      <c r="Y161">
        <f t="shared" si="93"/>
        <v>0</v>
      </c>
      <c r="Z161">
        <f t="shared" si="93"/>
        <v>0</v>
      </c>
      <c r="AA161">
        <f t="shared" ref="W161:AG180" si="95">IF(EXACT($P161, AA$2), 1, 0)</f>
        <v>0</v>
      </c>
      <c r="AB161">
        <f t="shared" si="95"/>
        <v>0</v>
      </c>
      <c r="AC161">
        <f t="shared" si="95"/>
        <v>0</v>
      </c>
      <c r="AD161">
        <f t="shared" si="95"/>
        <v>0</v>
      </c>
      <c r="AE161">
        <f t="shared" si="95"/>
        <v>0</v>
      </c>
      <c r="AF161">
        <f t="shared" si="95"/>
        <v>0</v>
      </c>
      <c r="AG161">
        <f t="shared" si="95"/>
        <v>0</v>
      </c>
      <c r="AH161">
        <f t="shared" si="94"/>
        <v>0</v>
      </c>
      <c r="AI161">
        <f t="shared" si="94"/>
        <v>0</v>
      </c>
      <c r="AT161">
        <f t="shared" si="82"/>
        <v>-1.9040650406504067</v>
      </c>
      <c r="AU161">
        <f t="shared" si="83"/>
        <v>0</v>
      </c>
      <c r="AV161">
        <f t="shared" si="84"/>
        <v>0</v>
      </c>
      <c r="AW161">
        <f t="shared" si="85"/>
        <v>0</v>
      </c>
      <c r="AX161">
        <f t="shared" si="86"/>
        <v>0</v>
      </c>
      <c r="AY161">
        <f t="shared" si="87"/>
        <v>0</v>
      </c>
      <c r="AZ161">
        <f t="shared" si="88"/>
        <v>0</v>
      </c>
      <c r="BA161">
        <f t="shared" si="89"/>
        <v>0</v>
      </c>
      <c r="BB161">
        <f t="shared" si="90"/>
        <v>0</v>
      </c>
      <c r="BC161">
        <f t="shared" si="91"/>
        <v>0</v>
      </c>
      <c r="BD161">
        <f t="shared" si="92"/>
        <v>0</v>
      </c>
    </row>
    <row r="162" spans="1:56" x14ac:dyDescent="0.3">
      <c r="A162" t="str">
        <f>injury_attenuated!A171</f>
        <v>Aleksej Pokusevski</v>
      </c>
      <c r="B162">
        <f>injury_attenuated!B171</f>
        <v>-0.55073170731707322</v>
      </c>
      <c r="C162">
        <f>injury_attenuated!C171</f>
        <v>-8.7317073170731715E-2</v>
      </c>
      <c r="D162">
        <f>injury_attenuated!D171</f>
        <v>0.15170731707317076</v>
      </c>
      <c r="E162">
        <f>injury_attenuated!E171</f>
        <v>-0.22097560975609754</v>
      </c>
      <c r="F162">
        <f>injury_attenuated!F171</f>
        <v>0.11585365853658541</v>
      </c>
      <c r="G162">
        <f>injury_attenuated!G171</f>
        <v>-0.18512195121951219</v>
      </c>
      <c r="H162">
        <f>injury_attenuated!H171</f>
        <v>-1.167560975609756</v>
      </c>
      <c r="I162">
        <f>injury_attenuated!I171</f>
        <v>0.91292682926829272</v>
      </c>
      <c r="J162">
        <f>injury_attenuated!J171</f>
        <v>-0.93585365853658553</v>
      </c>
      <c r="K162">
        <f t="shared" si="77"/>
        <v>-1.8797560975609757</v>
      </c>
      <c r="L162">
        <f t="shared" si="78"/>
        <v>-1.0312195121951215</v>
      </c>
      <c r="M162">
        <f t="shared" si="79"/>
        <v>-1.7819512195121949</v>
      </c>
      <c r="N162">
        <f t="shared" si="80"/>
        <v>-1.9670731707317071</v>
      </c>
      <c r="O162">
        <f t="shared" si="81"/>
        <v>-2.1481707317073173</v>
      </c>
      <c r="P162" s="1" t="str">
        <f>VLOOKUP($A162, 'auction in'!$A$2:$C$218, 3, FALSE)</f>
        <v>_______</v>
      </c>
      <c r="Q162" s="3">
        <f>VLOOKUP($A162, 'auction in'!$A$2:$B$218, 2, FALSE)</f>
        <v>0.18071878820163345</v>
      </c>
      <c r="R162" t="str">
        <f>trueraw!C170</f>
        <v xml:space="preserve"> PF</v>
      </c>
      <c r="S162" t="str">
        <f>trueraw!D170</f>
        <v>OKL</v>
      </c>
      <c r="T162">
        <f>trueraw!E170</f>
        <v>70</v>
      </c>
      <c r="U162">
        <f>trueraw!F170</f>
        <v>27.3</v>
      </c>
      <c r="V162">
        <v>1</v>
      </c>
      <c r="W162">
        <f t="shared" si="95"/>
        <v>1</v>
      </c>
      <c r="X162">
        <f t="shared" si="95"/>
        <v>0</v>
      </c>
      <c r="Y162">
        <f t="shared" si="95"/>
        <v>0</v>
      </c>
      <c r="Z162">
        <f t="shared" si="95"/>
        <v>0</v>
      </c>
      <c r="AA162">
        <f t="shared" si="95"/>
        <v>0</v>
      </c>
      <c r="AB162">
        <f t="shared" si="95"/>
        <v>0</v>
      </c>
      <c r="AC162">
        <f t="shared" si="95"/>
        <v>0</v>
      </c>
      <c r="AD162">
        <f t="shared" si="95"/>
        <v>0</v>
      </c>
      <c r="AE162">
        <f t="shared" si="95"/>
        <v>0</v>
      </c>
      <c r="AF162">
        <f t="shared" si="95"/>
        <v>0</v>
      </c>
      <c r="AG162">
        <f t="shared" si="95"/>
        <v>0</v>
      </c>
      <c r="AH162">
        <f t="shared" si="94"/>
        <v>0</v>
      </c>
      <c r="AI162">
        <f t="shared" si="94"/>
        <v>0</v>
      </c>
      <c r="AT162">
        <f t="shared" si="82"/>
        <v>-1.9670731707317071</v>
      </c>
      <c r="AU162">
        <f t="shared" si="83"/>
        <v>0</v>
      </c>
      <c r="AV162">
        <f t="shared" si="84"/>
        <v>0</v>
      </c>
      <c r="AW162">
        <f t="shared" si="85"/>
        <v>0</v>
      </c>
      <c r="AX162">
        <f t="shared" si="86"/>
        <v>0</v>
      </c>
      <c r="AY162">
        <f t="shared" si="87"/>
        <v>0</v>
      </c>
      <c r="AZ162">
        <f t="shared" si="88"/>
        <v>0</v>
      </c>
      <c r="BA162">
        <f t="shared" si="89"/>
        <v>0</v>
      </c>
      <c r="BB162">
        <f t="shared" si="90"/>
        <v>0</v>
      </c>
      <c r="BC162">
        <f t="shared" si="91"/>
        <v>0</v>
      </c>
      <c r="BD162">
        <f t="shared" si="92"/>
        <v>0</v>
      </c>
    </row>
    <row r="163" spans="1:56" x14ac:dyDescent="0.3">
      <c r="A163" t="str">
        <f>injury_attenuated!A177</f>
        <v>Cameron Johnson</v>
      </c>
      <c r="B163">
        <f>injury_attenuated!B177</f>
        <v>-0.56016260162601628</v>
      </c>
      <c r="C163">
        <f>injury_attenuated!C177</f>
        <v>8.6178861788617889E-2</v>
      </c>
      <c r="D163">
        <f>injury_attenuated!D177</f>
        <v>0.42682926829268297</v>
      </c>
      <c r="E163">
        <f>injury_attenuated!E177</f>
        <v>-0.50357723577235769</v>
      </c>
      <c r="F163">
        <f>injury_attenuated!F177</f>
        <v>-0.55300813008130079</v>
      </c>
      <c r="G163">
        <f>injury_attenuated!G177</f>
        <v>-0.65430894308943088</v>
      </c>
      <c r="H163">
        <f>injury_attenuated!H177</f>
        <v>-0.66292682926829272</v>
      </c>
      <c r="I163">
        <f>injury_attenuated!I177</f>
        <v>-0.52146341463414636</v>
      </c>
      <c r="J163">
        <f>injury_attenuated!J177</f>
        <v>0.9510569105691058</v>
      </c>
      <c r="K163">
        <f t="shared" ref="K163:K179" si="96">(SUM($D163:$J163) + $B163)</f>
        <v>-2.0775609756097557</v>
      </c>
      <c r="L163">
        <f t="shared" ref="L163:L179" si="97">SUM($B163:$I163)</f>
        <v>-2.9424390243902439</v>
      </c>
      <c r="M163">
        <f t="shared" ref="M163:M179" si="98">(SUM($B163:$F163) + SUM($H163:$J163))</f>
        <v>-1.3370731707317072</v>
      </c>
      <c r="N163">
        <f t="shared" ref="N163:N179" si="99">SUM($B163:$J163)</f>
        <v>-1.9913821138211381</v>
      </c>
      <c r="O163">
        <f t="shared" ref="O163:O179" si="100">SUMPRODUCT($B163:$J163, $B$1:$J$1)</f>
        <v>-1.4505691056910566</v>
      </c>
      <c r="P163" s="1" t="str">
        <f>VLOOKUP($A163, 'auction in'!$A$2:$C$218, 3, FALSE)</f>
        <v>_______</v>
      </c>
      <c r="Q163" s="3">
        <f>VLOOKUP($A163, 'auction in'!$A$2:$B$218, 2, FALSE)</f>
        <v>0.11194210989751396</v>
      </c>
      <c r="R163" t="str">
        <f>trueraw!C176</f>
        <v xml:space="preserve"> SF</v>
      </c>
      <c r="S163" t="str">
        <f>trueraw!D176</f>
        <v>PHX</v>
      </c>
      <c r="T163">
        <f>trueraw!E176</f>
        <v>72</v>
      </c>
      <c r="U163">
        <f>trueraw!F176</f>
        <v>26.7</v>
      </c>
      <c r="V163">
        <v>1</v>
      </c>
      <c r="W163">
        <f t="shared" si="95"/>
        <v>1</v>
      </c>
      <c r="X163">
        <f t="shared" si="95"/>
        <v>0</v>
      </c>
      <c r="Y163">
        <f t="shared" si="95"/>
        <v>0</v>
      </c>
      <c r="Z163">
        <f t="shared" si="95"/>
        <v>0</v>
      </c>
      <c r="AA163">
        <f t="shared" si="95"/>
        <v>0</v>
      </c>
      <c r="AB163">
        <f t="shared" si="95"/>
        <v>0</v>
      </c>
      <c r="AC163">
        <f t="shared" si="95"/>
        <v>0</v>
      </c>
      <c r="AD163">
        <f t="shared" si="95"/>
        <v>0</v>
      </c>
      <c r="AE163">
        <f t="shared" si="95"/>
        <v>0</v>
      </c>
      <c r="AF163">
        <f t="shared" si="95"/>
        <v>0</v>
      </c>
      <c r="AG163">
        <f t="shared" si="95"/>
        <v>0</v>
      </c>
      <c r="AH163">
        <f t="shared" si="94"/>
        <v>0</v>
      </c>
      <c r="AI163">
        <f t="shared" si="94"/>
        <v>0</v>
      </c>
      <c r="AT163">
        <f t="shared" ref="AT163:AT194" si="101">IF(EXACT($P163, W$2), $N163, 0)</f>
        <v>-1.9913821138211381</v>
      </c>
      <c r="AU163">
        <f t="shared" ref="AU163:AU194" si="102">IF(EXACT($P163, X$2), $N163, 0)</f>
        <v>0</v>
      </c>
      <c r="AV163">
        <f t="shared" ref="AV163:AV194" si="103">IF(EXACT($P163, Y$2), $N163, 0)</f>
        <v>0</v>
      </c>
      <c r="AW163">
        <f t="shared" ref="AW163:AW194" si="104">IF(EXACT($P163, Z$2), $N163, 0)</f>
        <v>0</v>
      </c>
      <c r="AX163">
        <f t="shared" ref="AX163:AX194" si="105">IF(EXACT($P163, AA$2), $N163, 0)</f>
        <v>0</v>
      </c>
      <c r="AY163">
        <f t="shared" ref="AY163:AY194" si="106">IF(EXACT($P163, AB$2), $N163, 0)</f>
        <v>0</v>
      </c>
      <c r="AZ163">
        <f t="shared" ref="AZ163:AZ194" si="107">IF(EXACT($P163, AC$2), $N163, 0)</f>
        <v>0</v>
      </c>
      <c r="BA163">
        <f t="shared" ref="BA163:BA194" si="108">IF(EXACT($P163, AD$2), $N163, 0)</f>
        <v>0</v>
      </c>
      <c r="BB163">
        <f t="shared" ref="BB163:BB194" si="109">IF(EXACT($P163, AE$2), $N163, 0)</f>
        <v>0</v>
      </c>
      <c r="BC163">
        <f t="shared" ref="BC163:BC194" si="110">IF(EXACT($P163, AF$2), $N163, 0)</f>
        <v>0</v>
      </c>
      <c r="BD163">
        <f t="shared" ref="BD163:BD194" si="111">IF(EXACT($P163, AG$2), $N163, 0)</f>
        <v>0</v>
      </c>
    </row>
    <row r="164" spans="1:56" x14ac:dyDescent="0.3">
      <c r="A164" t="str">
        <f>injury_attenuated!A173</f>
        <v>Patrick Williams</v>
      </c>
      <c r="B164">
        <f>injury_attenuated!B173</f>
        <v>0.39682926829268295</v>
      </c>
      <c r="C164">
        <f>injury_attenuated!C173</f>
        <v>-0.3519512195121951</v>
      </c>
      <c r="D164">
        <f>injury_attenuated!D173</f>
        <v>-0.88975609756097551</v>
      </c>
      <c r="E164">
        <f>injury_attenuated!E173</f>
        <v>-0.63926829268292673</v>
      </c>
      <c r="F164">
        <f>injury_attenuated!F173</f>
        <v>-0.17439024390243898</v>
      </c>
      <c r="G164">
        <f>injury_attenuated!G173</f>
        <v>-0.70585365853658544</v>
      </c>
      <c r="H164">
        <f>injury_attenuated!H173</f>
        <v>1.9512195121951514E-3</v>
      </c>
      <c r="I164">
        <f>injury_attenuated!I173</f>
        <v>7.6341463414634173E-2</v>
      </c>
      <c r="J164">
        <f>injury_attenuated!J173</f>
        <v>0.2251219512195122</v>
      </c>
      <c r="K164">
        <f t="shared" si="96"/>
        <v>-1.7090243902439024</v>
      </c>
      <c r="L164">
        <f t="shared" si="97"/>
        <v>-2.2860975609756098</v>
      </c>
      <c r="M164">
        <f t="shared" si="98"/>
        <v>-1.3551219512195118</v>
      </c>
      <c r="N164">
        <f t="shared" si="99"/>
        <v>-2.0609756097560976</v>
      </c>
      <c r="O164">
        <f t="shared" si="100"/>
        <v>-2.2975609756097559</v>
      </c>
      <c r="P164" s="1" t="str">
        <f>VLOOKUP($A164, 'auction in'!$A$2:$C$218, 3, FALSE)</f>
        <v>_______</v>
      </c>
      <c r="Q164" s="3">
        <f>VLOOKUP($A164, 'auction in'!$A$2:$B$218, 2, FALSE)</f>
        <v>-0.25106455315155873</v>
      </c>
      <c r="R164" t="str">
        <f>trueraw!C172</f>
        <v xml:space="preserve"> SF, PF</v>
      </c>
      <c r="S164" t="str">
        <f>trueraw!D172</f>
        <v>CHI</v>
      </c>
      <c r="T164">
        <f>trueraw!E172</f>
        <v>70</v>
      </c>
      <c r="U164">
        <f>trueraw!F172</f>
        <v>30.2</v>
      </c>
      <c r="V164">
        <v>1</v>
      </c>
      <c r="W164">
        <f t="shared" si="95"/>
        <v>1</v>
      </c>
      <c r="X164">
        <f t="shared" si="95"/>
        <v>0</v>
      </c>
      <c r="Y164">
        <f t="shared" si="95"/>
        <v>0</v>
      </c>
      <c r="Z164">
        <f t="shared" si="95"/>
        <v>0</v>
      </c>
      <c r="AA164">
        <f t="shared" si="95"/>
        <v>0</v>
      </c>
      <c r="AB164">
        <f t="shared" si="95"/>
        <v>0</v>
      </c>
      <c r="AC164">
        <f t="shared" si="95"/>
        <v>0</v>
      </c>
      <c r="AD164">
        <f t="shared" si="95"/>
        <v>0</v>
      </c>
      <c r="AE164">
        <f t="shared" si="95"/>
        <v>0</v>
      </c>
      <c r="AF164">
        <f t="shared" si="95"/>
        <v>0</v>
      </c>
      <c r="AG164">
        <f t="shared" si="95"/>
        <v>0</v>
      </c>
      <c r="AH164">
        <f t="shared" si="94"/>
        <v>0</v>
      </c>
      <c r="AI164">
        <f t="shared" si="94"/>
        <v>0</v>
      </c>
      <c r="AT164">
        <f t="shared" si="101"/>
        <v>-2.0609756097560976</v>
      </c>
      <c r="AU164">
        <f t="shared" si="102"/>
        <v>0</v>
      </c>
      <c r="AV164">
        <f t="shared" si="103"/>
        <v>0</v>
      </c>
      <c r="AW164">
        <f t="shared" si="104"/>
        <v>0</v>
      </c>
      <c r="AX164">
        <f t="shared" si="105"/>
        <v>0</v>
      </c>
      <c r="AY164">
        <f t="shared" si="106"/>
        <v>0</v>
      </c>
      <c r="AZ164">
        <f t="shared" si="107"/>
        <v>0</v>
      </c>
      <c r="BA164">
        <f t="shared" si="108"/>
        <v>0</v>
      </c>
      <c r="BB164">
        <f t="shared" si="109"/>
        <v>0</v>
      </c>
      <c r="BC164">
        <f t="shared" si="110"/>
        <v>0</v>
      </c>
      <c r="BD164">
        <f t="shared" si="111"/>
        <v>0</v>
      </c>
    </row>
    <row r="165" spans="1:56" x14ac:dyDescent="0.3">
      <c r="A165" t="str">
        <f>injury_attenuated!A156</f>
        <v>Donte DiVincenzo</v>
      </c>
      <c r="B165">
        <f>injury_attenuated!B156</f>
        <v>-0.4816260162601626</v>
      </c>
      <c r="C165">
        <f>injury_attenuated!C156</f>
        <v>-0.1865040650406504</v>
      </c>
      <c r="D165">
        <f>injury_attenuated!D156</f>
        <v>-7.5121951219512206E-2</v>
      </c>
      <c r="E165">
        <f>injury_attenuated!E156</f>
        <v>-0.73235772357723572</v>
      </c>
      <c r="F165">
        <f>injury_attenuated!F156</f>
        <v>-0.14715447154471542</v>
      </c>
      <c r="G165">
        <f>injury_attenuated!G156</f>
        <v>-0.14406504065040648</v>
      </c>
      <c r="H165">
        <f>injury_attenuated!H156</f>
        <v>-2.4878048780487827E-2</v>
      </c>
      <c r="I165">
        <f>injury_attenuated!I156</f>
        <v>-0.80536585365853652</v>
      </c>
      <c r="J165">
        <f>injury_attenuated!J156</f>
        <v>0.49544715447154475</v>
      </c>
      <c r="K165">
        <f t="shared" si="96"/>
        <v>-1.9151219512195119</v>
      </c>
      <c r="L165">
        <f t="shared" si="97"/>
        <v>-2.5970731707317074</v>
      </c>
      <c r="M165">
        <f t="shared" si="98"/>
        <v>-1.9575609756097561</v>
      </c>
      <c r="N165">
        <f t="shared" si="99"/>
        <v>-2.1016260162601625</v>
      </c>
      <c r="O165">
        <f t="shared" si="100"/>
        <v>-1.4581300813008129</v>
      </c>
      <c r="P165" s="1" t="str">
        <f>VLOOKUP($A165, 'auction in'!$A$2:$C$218, 3, FALSE)</f>
        <v>me</v>
      </c>
      <c r="Q165" s="3">
        <f>VLOOKUP($A165, 'auction in'!$A$2:$B$218, 2, FALSE)</f>
        <v>1</v>
      </c>
      <c r="R165" t="str">
        <f>trueraw!C155</f>
        <v xml:space="preserve"> SG, PG</v>
      </c>
      <c r="S165" t="str">
        <f>trueraw!D155</f>
        <v>MIL</v>
      </c>
      <c r="T165">
        <f>trueraw!E155</f>
        <v>60</v>
      </c>
      <c r="U165">
        <f>trueraw!F155</f>
        <v>26.9</v>
      </c>
      <c r="V165">
        <v>1</v>
      </c>
      <c r="W165">
        <f t="shared" si="95"/>
        <v>0</v>
      </c>
      <c r="X165">
        <f t="shared" si="95"/>
        <v>0</v>
      </c>
      <c r="Y165">
        <f t="shared" si="95"/>
        <v>0</v>
      </c>
      <c r="Z165">
        <f t="shared" si="95"/>
        <v>0</v>
      </c>
      <c r="AA165">
        <f t="shared" si="95"/>
        <v>0</v>
      </c>
      <c r="AB165">
        <f t="shared" si="95"/>
        <v>0</v>
      </c>
      <c r="AC165">
        <f t="shared" si="95"/>
        <v>0</v>
      </c>
      <c r="AD165">
        <f t="shared" si="95"/>
        <v>0</v>
      </c>
      <c r="AE165">
        <f t="shared" si="95"/>
        <v>1</v>
      </c>
      <c r="AF165">
        <f t="shared" si="95"/>
        <v>0</v>
      </c>
      <c r="AG165">
        <f t="shared" si="95"/>
        <v>0</v>
      </c>
      <c r="AH165">
        <f t="shared" si="94"/>
        <v>0</v>
      </c>
      <c r="AI165">
        <f t="shared" si="94"/>
        <v>0</v>
      </c>
      <c r="AT165">
        <f t="shared" si="101"/>
        <v>0</v>
      </c>
      <c r="AU165">
        <f t="shared" si="102"/>
        <v>0</v>
      </c>
      <c r="AV165">
        <f t="shared" si="103"/>
        <v>0</v>
      </c>
      <c r="AW165">
        <f t="shared" si="104"/>
        <v>0</v>
      </c>
      <c r="AX165">
        <f t="shared" si="105"/>
        <v>0</v>
      </c>
      <c r="AY165">
        <f t="shared" si="106"/>
        <v>0</v>
      </c>
      <c r="AZ165">
        <f t="shared" si="107"/>
        <v>0</v>
      </c>
      <c r="BA165">
        <f t="shared" si="108"/>
        <v>0</v>
      </c>
      <c r="BB165">
        <f t="shared" si="109"/>
        <v>-2.1016260162601625</v>
      </c>
      <c r="BC165">
        <f t="shared" si="110"/>
        <v>0</v>
      </c>
      <c r="BD165">
        <f t="shared" si="111"/>
        <v>0</v>
      </c>
    </row>
    <row r="166" spans="1:56" x14ac:dyDescent="0.3">
      <c r="A166" t="str">
        <f>injury_attenuated!A124</f>
        <v>Andrew Wiggins</v>
      </c>
      <c r="B166">
        <f>injury_attenuated!B124</f>
        <v>0.27268292682926831</v>
      </c>
      <c r="C166">
        <f>injury_attenuated!C124</f>
        <v>-0.6326829268292683</v>
      </c>
      <c r="D166">
        <f>injury_attenuated!D124</f>
        <v>-0.33024390243902435</v>
      </c>
      <c r="E166">
        <f>injury_attenuated!E124</f>
        <v>-0.16097560975609754</v>
      </c>
      <c r="F166">
        <f>injury_attenuated!F124</f>
        <v>-0.62048780487804878</v>
      </c>
      <c r="G166">
        <f>injury_attenuated!G124</f>
        <v>-0.54634146341463419</v>
      </c>
      <c r="H166">
        <f>injury_attenuated!H124</f>
        <v>-0.71951219512195119</v>
      </c>
      <c r="I166">
        <f>injury_attenuated!I124</f>
        <v>0.22000000000000003</v>
      </c>
      <c r="J166">
        <f>injury_attenuated!J124</f>
        <v>0.39268292682926831</v>
      </c>
      <c r="K166">
        <f t="shared" si="96"/>
        <v>-1.4921951219512193</v>
      </c>
      <c r="L166">
        <f t="shared" si="97"/>
        <v>-2.5175609756097557</v>
      </c>
      <c r="M166">
        <f t="shared" si="98"/>
        <v>-1.5785365853658535</v>
      </c>
      <c r="N166">
        <f t="shared" si="99"/>
        <v>-2.1248780487804875</v>
      </c>
      <c r="O166">
        <f t="shared" si="100"/>
        <v>-2.3712195121951223</v>
      </c>
      <c r="P166" s="1" t="str">
        <f>VLOOKUP($A166, 'auction in'!$A$2:$C$218, 3, FALSE)</f>
        <v>bude</v>
      </c>
      <c r="Q166" s="3">
        <f>VLOOKUP($A166, 'auction in'!$A$2:$B$218, 2, FALSE)</f>
        <v>6</v>
      </c>
      <c r="R166" t="str">
        <f>trueraw!C123</f>
        <v xml:space="preserve"> SF, SG</v>
      </c>
      <c r="S166" t="str">
        <f>trueraw!D123</f>
        <v>GSW</v>
      </c>
      <c r="T166">
        <f>trueraw!E123</f>
        <v>52</v>
      </c>
      <c r="U166">
        <f>trueraw!F123</f>
        <v>30.1</v>
      </c>
      <c r="V166">
        <v>1</v>
      </c>
      <c r="W166">
        <f t="shared" si="95"/>
        <v>0</v>
      </c>
      <c r="X166">
        <f t="shared" si="95"/>
        <v>0</v>
      </c>
      <c r="Y166">
        <f t="shared" si="95"/>
        <v>0</v>
      </c>
      <c r="Z166">
        <f t="shared" si="95"/>
        <v>0</v>
      </c>
      <c r="AA166">
        <f t="shared" si="95"/>
        <v>0</v>
      </c>
      <c r="AB166">
        <f t="shared" si="95"/>
        <v>0</v>
      </c>
      <c r="AC166">
        <f t="shared" si="95"/>
        <v>0</v>
      </c>
      <c r="AD166">
        <f t="shared" si="95"/>
        <v>0</v>
      </c>
      <c r="AE166">
        <f t="shared" si="95"/>
        <v>0</v>
      </c>
      <c r="AF166">
        <f t="shared" si="95"/>
        <v>1</v>
      </c>
      <c r="AG166">
        <f t="shared" si="95"/>
        <v>0</v>
      </c>
      <c r="AH166">
        <f t="shared" si="94"/>
        <v>0</v>
      </c>
      <c r="AI166">
        <f t="shared" si="94"/>
        <v>0</v>
      </c>
      <c r="AT166">
        <f t="shared" si="101"/>
        <v>0</v>
      </c>
      <c r="AU166">
        <f t="shared" si="102"/>
        <v>0</v>
      </c>
      <c r="AV166">
        <f t="shared" si="103"/>
        <v>0</v>
      </c>
      <c r="AW166">
        <f t="shared" si="104"/>
        <v>0</v>
      </c>
      <c r="AX166">
        <f t="shared" si="105"/>
        <v>0</v>
      </c>
      <c r="AY166">
        <f t="shared" si="106"/>
        <v>0</v>
      </c>
      <c r="AZ166">
        <f t="shared" si="107"/>
        <v>0</v>
      </c>
      <c r="BA166">
        <f t="shared" si="108"/>
        <v>0</v>
      </c>
      <c r="BB166">
        <f t="shared" si="109"/>
        <v>0</v>
      </c>
      <c r="BC166">
        <f t="shared" si="110"/>
        <v>-2.1248780487804875</v>
      </c>
      <c r="BD166">
        <f t="shared" si="111"/>
        <v>0</v>
      </c>
    </row>
    <row r="167" spans="1:56" x14ac:dyDescent="0.3">
      <c r="A167" t="str">
        <f>injury_attenuated!A172</f>
        <v>Nicolas Claxton</v>
      </c>
      <c r="B167">
        <f>injury_attenuated!B172</f>
        <v>1.437560975609756</v>
      </c>
      <c r="C167">
        <f>injury_attenuated!C172</f>
        <v>-2.2575609756097559</v>
      </c>
      <c r="D167">
        <f>injury_attenuated!D172</f>
        <v>-1.6620731707317071</v>
      </c>
      <c r="E167">
        <f>injury_attenuated!E172</f>
        <v>-0.99841463414634146</v>
      </c>
      <c r="F167">
        <f>injury_attenuated!F172</f>
        <v>6.0487804878048806E-2</v>
      </c>
      <c r="G167">
        <f>injury_attenuated!G172</f>
        <v>-0.92158536585365858</v>
      </c>
      <c r="H167">
        <f>injury_attenuated!H172</f>
        <v>-0.47609756097560973</v>
      </c>
      <c r="I167">
        <f>injury_attenuated!I172</f>
        <v>1.5658536585365854</v>
      </c>
      <c r="J167">
        <f>injury_attenuated!J172</f>
        <v>1.0859756097560975</v>
      </c>
      <c r="K167">
        <f t="shared" si="96"/>
        <v>9.1707317073170813E-2</v>
      </c>
      <c r="L167">
        <f t="shared" si="97"/>
        <v>-3.2518292682926817</v>
      </c>
      <c r="M167">
        <f t="shared" si="98"/>
        <v>-1.2442682926829263</v>
      </c>
      <c r="N167">
        <f t="shared" si="99"/>
        <v>-2.1658536585365842</v>
      </c>
      <c r="O167">
        <f t="shared" si="100"/>
        <v>-3.6675609756097547</v>
      </c>
      <c r="P167" s="1" t="str">
        <f>VLOOKUP($A167, 'auction in'!$A$2:$C$218, 3, FALSE)</f>
        <v>_______</v>
      </c>
      <c r="Q167" s="3">
        <f>VLOOKUP($A167, 'auction in'!$A$2:$B$218, 2, FALSE)</f>
        <v>-0.78249020404779102</v>
      </c>
      <c r="R167" t="str">
        <f>trueraw!C171</f>
        <v xml:space="preserve"> C, PF</v>
      </c>
      <c r="S167" t="str">
        <f>trueraw!D171</f>
        <v>BRO</v>
      </c>
      <c r="T167">
        <f>trueraw!E171</f>
        <v>67</v>
      </c>
      <c r="U167">
        <f>trueraw!F171</f>
        <v>20.8</v>
      </c>
      <c r="V167">
        <v>1</v>
      </c>
      <c r="W167">
        <f t="shared" si="95"/>
        <v>1</v>
      </c>
      <c r="X167">
        <f t="shared" si="95"/>
        <v>0</v>
      </c>
      <c r="Y167">
        <f t="shared" si="95"/>
        <v>0</v>
      </c>
      <c r="Z167">
        <f t="shared" si="95"/>
        <v>0</v>
      </c>
      <c r="AA167">
        <f t="shared" si="95"/>
        <v>0</v>
      </c>
      <c r="AB167">
        <f t="shared" si="95"/>
        <v>0</v>
      </c>
      <c r="AC167">
        <f t="shared" si="95"/>
        <v>0</v>
      </c>
      <c r="AD167">
        <f t="shared" si="95"/>
        <v>0</v>
      </c>
      <c r="AE167">
        <f t="shared" si="95"/>
        <v>0</v>
      </c>
      <c r="AF167">
        <f t="shared" si="95"/>
        <v>0</v>
      </c>
      <c r="AG167">
        <f t="shared" si="95"/>
        <v>0</v>
      </c>
      <c r="AH167">
        <f t="shared" si="94"/>
        <v>0</v>
      </c>
      <c r="AI167">
        <f t="shared" si="94"/>
        <v>0</v>
      </c>
      <c r="AT167">
        <f t="shared" si="101"/>
        <v>-2.1658536585365842</v>
      </c>
      <c r="AU167">
        <f t="shared" si="102"/>
        <v>0</v>
      </c>
      <c r="AV167">
        <f t="shared" si="103"/>
        <v>0</v>
      </c>
      <c r="AW167">
        <f t="shared" si="104"/>
        <v>0</v>
      </c>
      <c r="AX167">
        <f t="shared" si="105"/>
        <v>0</v>
      </c>
      <c r="AY167">
        <f t="shared" si="106"/>
        <v>0</v>
      </c>
      <c r="AZ167">
        <f t="shared" si="107"/>
        <v>0</v>
      </c>
      <c r="BA167">
        <f t="shared" si="108"/>
        <v>0</v>
      </c>
      <c r="BB167">
        <f t="shared" si="109"/>
        <v>0</v>
      </c>
      <c r="BC167">
        <f t="shared" si="110"/>
        <v>0</v>
      </c>
      <c r="BD167">
        <f t="shared" si="111"/>
        <v>0</v>
      </c>
    </row>
    <row r="168" spans="1:56" x14ac:dyDescent="0.3">
      <c r="A168" t="str">
        <f>injury_attenuated!A104</f>
        <v>Klay Thompson</v>
      </c>
      <c r="B168">
        <f>injury_attenuated!B104</f>
        <v>6.9105691056909474E-4</v>
      </c>
      <c r="C168">
        <f>injury_attenuated!C104</f>
        <v>0.12569105691056912</v>
      </c>
      <c r="D168">
        <f>injury_attenuated!D104</f>
        <v>0.13158536585365865</v>
      </c>
      <c r="E168">
        <f>injury_attenuated!E104</f>
        <v>-0.25552845528455265</v>
      </c>
      <c r="F168">
        <f>injury_attenuated!F104</f>
        <v>-1.0611788617886178</v>
      </c>
      <c r="G168">
        <f>injury_attenuated!G104</f>
        <v>-0.70260162601626019</v>
      </c>
      <c r="H168">
        <f>injury_attenuated!H104</f>
        <v>-0.79134146341463418</v>
      </c>
      <c r="I168">
        <f>injury_attenuated!I104</f>
        <v>-0.46878048780487802</v>
      </c>
      <c r="J168">
        <f>injury_attenuated!J104</f>
        <v>0.83691056910569106</v>
      </c>
      <c r="K168">
        <f t="shared" si="96"/>
        <v>-2.3102439024390242</v>
      </c>
      <c r="L168">
        <f t="shared" si="97"/>
        <v>-3.0214634146341459</v>
      </c>
      <c r="M168">
        <f t="shared" si="98"/>
        <v>-1.4819512195121949</v>
      </c>
      <c r="N168">
        <f t="shared" si="99"/>
        <v>-2.1845528455284549</v>
      </c>
      <c r="O168">
        <f t="shared" si="100"/>
        <v>-1.9505081300813005</v>
      </c>
      <c r="P168" s="1" t="str">
        <f>VLOOKUP($A168, 'auction in'!$A$2:$C$218, 3, FALSE)</f>
        <v>_______</v>
      </c>
      <c r="Q168" s="3">
        <f>VLOOKUP($A168, 'auction in'!$A$2:$B$218, 2, FALSE)</f>
        <v>1.0667499608060249</v>
      </c>
      <c r="R168" t="str">
        <f>trueraw!C103</f>
        <v xml:space="preserve"> SG</v>
      </c>
      <c r="S168" t="str">
        <f>trueraw!D103</f>
        <v>GSW</v>
      </c>
      <c r="T168">
        <f>trueraw!E103</f>
        <v>45</v>
      </c>
      <c r="U168">
        <f>trueraw!F103</f>
        <v>26.8</v>
      </c>
      <c r="V168">
        <v>1</v>
      </c>
      <c r="W168">
        <f t="shared" si="95"/>
        <v>1</v>
      </c>
      <c r="X168">
        <f t="shared" si="95"/>
        <v>0</v>
      </c>
      <c r="Y168">
        <f t="shared" si="95"/>
        <v>0</v>
      </c>
      <c r="Z168">
        <f t="shared" si="95"/>
        <v>0</v>
      </c>
      <c r="AA168">
        <f t="shared" si="95"/>
        <v>0</v>
      </c>
      <c r="AB168">
        <f t="shared" si="95"/>
        <v>0</v>
      </c>
      <c r="AC168">
        <f t="shared" si="95"/>
        <v>0</v>
      </c>
      <c r="AD168">
        <f t="shared" si="95"/>
        <v>0</v>
      </c>
      <c r="AE168">
        <f t="shared" si="95"/>
        <v>0</v>
      </c>
      <c r="AF168">
        <f t="shared" si="95"/>
        <v>0</v>
      </c>
      <c r="AG168">
        <f t="shared" si="95"/>
        <v>0</v>
      </c>
      <c r="AH168">
        <f t="shared" si="94"/>
        <v>0</v>
      </c>
      <c r="AI168">
        <f t="shared" si="94"/>
        <v>0</v>
      </c>
      <c r="AT168">
        <f t="shared" si="101"/>
        <v>-2.1845528455284549</v>
      </c>
      <c r="AU168">
        <f t="shared" si="102"/>
        <v>0</v>
      </c>
      <c r="AV168">
        <f t="shared" si="103"/>
        <v>0</v>
      </c>
      <c r="AW168">
        <f t="shared" si="104"/>
        <v>0</v>
      </c>
      <c r="AX168">
        <f t="shared" si="105"/>
        <v>0</v>
      </c>
      <c r="AY168">
        <f t="shared" si="106"/>
        <v>0</v>
      </c>
      <c r="AZ168">
        <f t="shared" si="107"/>
        <v>0</v>
      </c>
      <c r="BA168">
        <f t="shared" si="108"/>
        <v>0</v>
      </c>
      <c r="BB168">
        <f t="shared" si="109"/>
        <v>0</v>
      </c>
      <c r="BC168">
        <f t="shared" si="110"/>
        <v>0</v>
      </c>
      <c r="BD168">
        <f t="shared" si="111"/>
        <v>0</v>
      </c>
    </row>
    <row r="169" spans="1:56" x14ac:dyDescent="0.3">
      <c r="A169" t="str">
        <f>injury_attenuated!A176</f>
        <v>Trevor Ariza</v>
      </c>
      <c r="B169">
        <f>injury_attenuated!B176</f>
        <v>-0.20910569105691057</v>
      </c>
      <c r="C169">
        <f>injury_attenuated!C176</f>
        <v>3.9186991869918704E-2</v>
      </c>
      <c r="D169">
        <f>injury_attenuated!D176</f>
        <v>-0.41707317073170735</v>
      </c>
      <c r="E169">
        <f>injury_attenuated!E176</f>
        <v>-0.90130081300813014</v>
      </c>
      <c r="F169">
        <f>injury_attenuated!F176</f>
        <v>-0.54845528455284553</v>
      </c>
      <c r="G169">
        <f>injury_attenuated!G176</f>
        <v>-0.72178861788617898</v>
      </c>
      <c r="H169">
        <f>injury_attenuated!H176</f>
        <v>-0.39268292682926831</v>
      </c>
      <c r="I169">
        <f>injury_attenuated!I176</f>
        <v>-0.23121951219512196</v>
      </c>
      <c r="J169">
        <f>injury_attenuated!J176</f>
        <v>1.1913821138211382</v>
      </c>
      <c r="K169">
        <f t="shared" si="96"/>
        <v>-2.2302439024390246</v>
      </c>
      <c r="L169">
        <f t="shared" si="97"/>
        <v>-3.3824390243902442</v>
      </c>
      <c r="M169">
        <f t="shared" si="98"/>
        <v>-1.4692682926829268</v>
      </c>
      <c r="N169">
        <f t="shared" si="99"/>
        <v>-2.191056910569106</v>
      </c>
      <c r="O169">
        <f t="shared" si="100"/>
        <v>-1.9708943089430897</v>
      </c>
      <c r="P169" s="1" t="str">
        <f>VLOOKUP($A169, 'auction in'!$A$2:$C$218, 3, FALSE)</f>
        <v>_______</v>
      </c>
      <c r="Q169" s="3">
        <f>VLOOKUP($A169, 'auction in'!$A$2:$B$218, 2, FALSE)</f>
        <v>-0.88984892140056937</v>
      </c>
      <c r="R169" t="str">
        <f>trueraw!C175</f>
        <v xml:space="preserve"> SF</v>
      </c>
      <c r="S169" t="str">
        <f>trueraw!D175</f>
        <v>LAL</v>
      </c>
      <c r="T169">
        <f>trueraw!E175</f>
        <v>68</v>
      </c>
      <c r="U169">
        <f>trueraw!F175</f>
        <v>22.1</v>
      </c>
      <c r="V169">
        <v>1</v>
      </c>
      <c r="W169">
        <f t="shared" si="95"/>
        <v>1</v>
      </c>
      <c r="X169">
        <f t="shared" si="95"/>
        <v>0</v>
      </c>
      <c r="Y169">
        <f t="shared" si="95"/>
        <v>0</v>
      </c>
      <c r="Z169">
        <f t="shared" si="95"/>
        <v>0</v>
      </c>
      <c r="AA169">
        <f t="shared" si="95"/>
        <v>0</v>
      </c>
      <c r="AB169">
        <f t="shared" si="95"/>
        <v>0</v>
      </c>
      <c r="AC169">
        <f t="shared" si="95"/>
        <v>0</v>
      </c>
      <c r="AD169">
        <f t="shared" si="95"/>
        <v>0</v>
      </c>
      <c r="AE169">
        <f t="shared" si="95"/>
        <v>0</v>
      </c>
      <c r="AF169">
        <f t="shared" si="95"/>
        <v>0</v>
      </c>
      <c r="AG169">
        <f t="shared" si="95"/>
        <v>0</v>
      </c>
      <c r="AH169">
        <f t="shared" si="94"/>
        <v>0</v>
      </c>
      <c r="AI169">
        <f t="shared" si="94"/>
        <v>0</v>
      </c>
      <c r="AT169">
        <f t="shared" si="101"/>
        <v>-2.191056910569106</v>
      </c>
      <c r="AU169">
        <f t="shared" si="102"/>
        <v>0</v>
      </c>
      <c r="AV169">
        <f t="shared" si="103"/>
        <v>0</v>
      </c>
      <c r="AW169">
        <f t="shared" si="104"/>
        <v>0</v>
      </c>
      <c r="AX169">
        <f t="shared" si="105"/>
        <v>0</v>
      </c>
      <c r="AY169">
        <f t="shared" si="106"/>
        <v>0</v>
      </c>
      <c r="AZ169">
        <f t="shared" si="107"/>
        <v>0</v>
      </c>
      <c r="BA169">
        <f t="shared" si="108"/>
        <v>0</v>
      </c>
      <c r="BB169">
        <f t="shared" si="109"/>
        <v>0</v>
      </c>
      <c r="BC169">
        <f t="shared" si="110"/>
        <v>0</v>
      </c>
      <c r="BD169">
        <f t="shared" si="111"/>
        <v>0</v>
      </c>
    </row>
    <row r="170" spans="1:56" x14ac:dyDescent="0.3">
      <c r="A170" t="str">
        <f>injury_attenuated!A178</f>
        <v>Juan Toscano-Anderson</v>
      </c>
      <c r="B170">
        <f>injury_attenuated!B178</f>
        <v>0.67821138211382115</v>
      </c>
      <c r="C170">
        <f>injury_attenuated!C178</f>
        <v>-0.11008130081300813</v>
      </c>
      <c r="D170">
        <f>injury_attenuated!D178</f>
        <v>-1.0307317073170732</v>
      </c>
      <c r="E170">
        <f>injury_attenuated!E178</f>
        <v>-1.2081300813008129</v>
      </c>
      <c r="F170">
        <f>injury_attenuated!F178</f>
        <v>-0.36601626016260164</v>
      </c>
      <c r="G170">
        <f>injury_attenuated!G178</f>
        <v>-0.11642276422764231</v>
      </c>
      <c r="H170">
        <f>injury_attenuated!H178</f>
        <v>-0.41756097560975614</v>
      </c>
      <c r="I170">
        <f>injury_attenuated!I178</f>
        <v>-0.19804878048780489</v>
      </c>
      <c r="J170">
        <f>injury_attenuated!J178</f>
        <v>0.53626016260162612</v>
      </c>
      <c r="K170">
        <f t="shared" si="96"/>
        <v>-2.122439024390244</v>
      </c>
      <c r="L170">
        <f t="shared" si="97"/>
        <v>-2.7687804878048783</v>
      </c>
      <c r="M170">
        <f t="shared" si="98"/>
        <v>-2.1160975609756099</v>
      </c>
      <c r="N170">
        <f t="shared" si="99"/>
        <v>-2.2325203252032519</v>
      </c>
      <c r="O170">
        <f t="shared" si="100"/>
        <v>-2.4726016260162602</v>
      </c>
      <c r="P170" s="1" t="str">
        <f>VLOOKUP($A170, 'auction in'!$A$2:$C$218, 3, FALSE)</f>
        <v>_______</v>
      </c>
      <c r="Q170" s="3">
        <f>VLOOKUP($A170, 'auction in'!$A$2:$B$218, 2, FALSE)</f>
        <v>-1.0844365966024752</v>
      </c>
      <c r="R170" t="str">
        <f>trueraw!C177</f>
        <v xml:space="preserve"> PF, SF</v>
      </c>
      <c r="S170" t="str">
        <f>trueraw!D177</f>
        <v>GSW</v>
      </c>
      <c r="T170">
        <f>trueraw!E177</f>
        <v>68</v>
      </c>
      <c r="U170">
        <f>trueraw!F177</f>
        <v>20.100000000000001</v>
      </c>
      <c r="V170">
        <v>1</v>
      </c>
      <c r="W170">
        <f t="shared" si="95"/>
        <v>1</v>
      </c>
      <c r="X170">
        <f t="shared" si="95"/>
        <v>0</v>
      </c>
      <c r="Y170">
        <f t="shared" si="95"/>
        <v>0</v>
      </c>
      <c r="Z170">
        <f t="shared" si="95"/>
        <v>0</v>
      </c>
      <c r="AA170">
        <f t="shared" si="95"/>
        <v>0</v>
      </c>
      <c r="AB170">
        <f t="shared" si="95"/>
        <v>0</v>
      </c>
      <c r="AC170">
        <f t="shared" si="95"/>
        <v>0</v>
      </c>
      <c r="AD170">
        <f t="shared" si="95"/>
        <v>0</v>
      </c>
      <c r="AE170">
        <f t="shared" si="95"/>
        <v>0</v>
      </c>
      <c r="AF170">
        <f t="shared" si="95"/>
        <v>0</v>
      </c>
      <c r="AG170">
        <f t="shared" si="95"/>
        <v>0</v>
      </c>
      <c r="AH170">
        <f t="shared" si="94"/>
        <v>0</v>
      </c>
      <c r="AI170">
        <f t="shared" si="94"/>
        <v>0</v>
      </c>
      <c r="AT170">
        <f t="shared" si="101"/>
        <v>-2.2325203252032519</v>
      </c>
      <c r="AU170">
        <f t="shared" si="102"/>
        <v>0</v>
      </c>
      <c r="AV170">
        <f t="shared" si="103"/>
        <v>0</v>
      </c>
      <c r="AW170">
        <f t="shared" si="104"/>
        <v>0</v>
      </c>
      <c r="AX170">
        <f t="shared" si="105"/>
        <v>0</v>
      </c>
      <c r="AY170">
        <f t="shared" si="106"/>
        <v>0</v>
      </c>
      <c r="AZ170">
        <f t="shared" si="107"/>
        <v>0</v>
      </c>
      <c r="BA170">
        <f t="shared" si="108"/>
        <v>0</v>
      </c>
      <c r="BB170">
        <f t="shared" si="109"/>
        <v>0</v>
      </c>
      <c r="BC170">
        <f t="shared" si="110"/>
        <v>0</v>
      </c>
      <c r="BD170">
        <f t="shared" si="111"/>
        <v>0</v>
      </c>
    </row>
    <row r="171" spans="1:56" x14ac:dyDescent="0.3">
      <c r="A171" t="str">
        <f>injury_attenuated!A160</f>
        <v>Oshae Brissett</v>
      </c>
      <c r="B171">
        <f>injury_attenuated!B160</f>
        <v>0.27203252032520325</v>
      </c>
      <c r="C171">
        <f>injury_attenuated!C160</f>
        <v>-5.479674796747968E-2</v>
      </c>
      <c r="D171">
        <f>injury_attenuated!D160</f>
        <v>-0.63853658536585367</v>
      </c>
      <c r="E171">
        <f>injury_attenuated!E160</f>
        <v>-0.92260162601626017</v>
      </c>
      <c r="F171">
        <f>injury_attenuated!F160</f>
        <v>-0.56422764227642275</v>
      </c>
      <c r="G171">
        <f>injury_attenuated!G160</f>
        <v>-1.0586991869918698</v>
      </c>
      <c r="H171">
        <f>injury_attenuated!H160</f>
        <v>-0.80048780487804883</v>
      </c>
      <c r="I171">
        <f>injury_attenuated!I160</f>
        <v>0.1678048780487805</v>
      </c>
      <c r="J171">
        <f>injury_attenuated!J160</f>
        <v>1.3588617886178862</v>
      </c>
      <c r="K171">
        <f t="shared" si="96"/>
        <v>-2.1858536585365851</v>
      </c>
      <c r="L171">
        <f t="shared" si="97"/>
        <v>-3.5995121951219513</v>
      </c>
      <c r="M171">
        <f t="shared" si="98"/>
        <v>-1.1819512195121953</v>
      </c>
      <c r="N171">
        <f t="shared" si="99"/>
        <v>-2.2406504065040651</v>
      </c>
      <c r="O171">
        <f t="shared" si="100"/>
        <v>-2.4605691056910568</v>
      </c>
      <c r="P171" s="1" t="str">
        <f>VLOOKUP($A171, 'auction in'!$A$2:$C$218, 3, FALSE)</f>
        <v>_______</v>
      </c>
      <c r="Q171" s="3">
        <f>VLOOKUP($A171, 'auction in'!$A$2:$B$218, 2, FALSE)</f>
        <v>-1.06430683709883</v>
      </c>
      <c r="R171" t="str">
        <f>trueraw!C159</f>
        <v xml:space="preserve"> PF</v>
      </c>
      <c r="S171" t="str">
        <f>trueraw!D159</f>
        <v>IND</v>
      </c>
      <c r="T171">
        <f>trueraw!E159</f>
        <v>60</v>
      </c>
      <c r="U171">
        <f>trueraw!F159</f>
        <v>19.2</v>
      </c>
      <c r="V171">
        <v>1</v>
      </c>
      <c r="W171">
        <f t="shared" si="95"/>
        <v>1</v>
      </c>
      <c r="X171">
        <f t="shared" si="95"/>
        <v>0</v>
      </c>
      <c r="Y171">
        <f t="shared" si="95"/>
        <v>0</v>
      </c>
      <c r="Z171">
        <f t="shared" si="95"/>
        <v>0</v>
      </c>
      <c r="AA171">
        <f t="shared" si="95"/>
        <v>0</v>
      </c>
      <c r="AB171">
        <f t="shared" si="95"/>
        <v>0</v>
      </c>
      <c r="AC171">
        <f t="shared" si="95"/>
        <v>0</v>
      </c>
      <c r="AD171">
        <f t="shared" si="95"/>
        <v>0</v>
      </c>
      <c r="AE171">
        <f t="shared" si="95"/>
        <v>0</v>
      </c>
      <c r="AF171">
        <f t="shared" si="95"/>
        <v>0</v>
      </c>
      <c r="AG171">
        <f t="shared" si="95"/>
        <v>0</v>
      </c>
      <c r="AH171">
        <f t="shared" si="94"/>
        <v>0</v>
      </c>
      <c r="AI171">
        <f t="shared" si="94"/>
        <v>0</v>
      </c>
      <c r="AT171">
        <f t="shared" si="101"/>
        <v>-2.2406504065040651</v>
      </c>
      <c r="AU171">
        <f t="shared" si="102"/>
        <v>0</v>
      </c>
      <c r="AV171">
        <f t="shared" si="103"/>
        <v>0</v>
      </c>
      <c r="AW171">
        <f t="shared" si="104"/>
        <v>0</v>
      </c>
      <c r="AX171">
        <f t="shared" si="105"/>
        <v>0</v>
      </c>
      <c r="AY171">
        <f t="shared" si="106"/>
        <v>0</v>
      </c>
      <c r="AZ171">
        <f t="shared" si="107"/>
        <v>0</v>
      </c>
      <c r="BA171">
        <f t="shared" si="108"/>
        <v>0</v>
      </c>
      <c r="BB171">
        <f t="shared" si="109"/>
        <v>0</v>
      </c>
      <c r="BC171">
        <f t="shared" si="110"/>
        <v>0</v>
      </c>
      <c r="BD171">
        <f t="shared" si="111"/>
        <v>0</v>
      </c>
    </row>
    <row r="172" spans="1:56" x14ac:dyDescent="0.3">
      <c r="A172" t="str">
        <f>injury_attenuated!A147</f>
        <v>LaMarcus Aldridge</v>
      </c>
      <c r="B172">
        <f>injury_attenuated!B147</f>
        <v>0.44439024390243909</v>
      </c>
      <c r="C172">
        <f>injury_attenuated!C147</f>
        <v>0.31085365853658536</v>
      </c>
      <c r="D172">
        <f>injury_attenuated!D147</f>
        <v>-1.0458536585365854</v>
      </c>
      <c r="E172">
        <f>injury_attenuated!E147</f>
        <v>-0.63987804878048782</v>
      </c>
      <c r="F172">
        <f>injury_attenuated!F147</f>
        <v>-0.55731707317073165</v>
      </c>
      <c r="G172">
        <f>injury_attenuated!G147</f>
        <v>-0.77658536585365856</v>
      </c>
      <c r="H172">
        <f>injury_attenuated!H147</f>
        <v>-1.3785365853658538</v>
      </c>
      <c r="I172">
        <f>injury_attenuated!I147</f>
        <v>0.38731707317073172</v>
      </c>
      <c r="J172">
        <f>injury_attenuated!J147</f>
        <v>0.97390243902439033</v>
      </c>
      <c r="K172">
        <f t="shared" si="96"/>
        <v>-2.5925609756097558</v>
      </c>
      <c r="L172">
        <f t="shared" si="97"/>
        <v>-3.2556097560975616</v>
      </c>
      <c r="M172">
        <f t="shared" si="98"/>
        <v>-1.5051219512195122</v>
      </c>
      <c r="N172">
        <f t="shared" si="99"/>
        <v>-2.2817073170731712</v>
      </c>
      <c r="O172">
        <f t="shared" si="100"/>
        <v>-2.6975609756097558</v>
      </c>
      <c r="P172" s="1" t="str">
        <f>VLOOKUP($A172, 'auction in'!$A$2:$C$218, 3, FALSE)</f>
        <v>_______</v>
      </c>
      <c r="Q172" s="3">
        <f>VLOOKUP($A172, 'auction in'!$A$2:$B$218, 2, FALSE)</f>
        <v>-1.0049240465630751</v>
      </c>
      <c r="R172" t="str">
        <f>trueraw!C146</f>
        <v xml:space="preserve"> PF</v>
      </c>
      <c r="S172" t="str">
        <f>trueraw!D146</f>
        <v>BRO</v>
      </c>
      <c r="T172">
        <f>trueraw!E146</f>
        <v>55</v>
      </c>
      <c r="U172">
        <f>trueraw!F146</f>
        <v>21.6</v>
      </c>
      <c r="V172">
        <v>1</v>
      </c>
      <c r="W172">
        <f t="shared" si="95"/>
        <v>1</v>
      </c>
      <c r="X172">
        <f t="shared" si="95"/>
        <v>0</v>
      </c>
      <c r="Y172">
        <f t="shared" si="95"/>
        <v>0</v>
      </c>
      <c r="Z172">
        <f t="shared" si="95"/>
        <v>0</v>
      </c>
      <c r="AA172">
        <f t="shared" si="95"/>
        <v>0</v>
      </c>
      <c r="AB172">
        <f t="shared" si="95"/>
        <v>0</v>
      </c>
      <c r="AC172">
        <f t="shared" si="95"/>
        <v>0</v>
      </c>
      <c r="AD172">
        <f t="shared" si="95"/>
        <v>0</v>
      </c>
      <c r="AE172">
        <f t="shared" si="95"/>
        <v>0</v>
      </c>
      <c r="AF172">
        <f t="shared" si="95"/>
        <v>0</v>
      </c>
      <c r="AG172">
        <f t="shared" si="95"/>
        <v>0</v>
      </c>
      <c r="AH172">
        <f t="shared" si="94"/>
        <v>0</v>
      </c>
      <c r="AI172">
        <f t="shared" si="94"/>
        <v>0</v>
      </c>
      <c r="AT172">
        <f t="shared" si="101"/>
        <v>-2.2817073170731712</v>
      </c>
      <c r="AU172">
        <f t="shared" si="102"/>
        <v>0</v>
      </c>
      <c r="AV172">
        <f t="shared" si="103"/>
        <v>0</v>
      </c>
      <c r="AW172">
        <f t="shared" si="104"/>
        <v>0</v>
      </c>
      <c r="AX172">
        <f t="shared" si="105"/>
        <v>0</v>
      </c>
      <c r="AY172">
        <f t="shared" si="106"/>
        <v>0</v>
      </c>
      <c r="AZ172">
        <f t="shared" si="107"/>
        <v>0</v>
      </c>
      <c r="BA172">
        <f t="shared" si="108"/>
        <v>0</v>
      </c>
      <c r="BB172">
        <f t="shared" si="109"/>
        <v>0</v>
      </c>
      <c r="BC172">
        <f t="shared" si="110"/>
        <v>0</v>
      </c>
      <c r="BD172">
        <f t="shared" si="111"/>
        <v>0</v>
      </c>
    </row>
    <row r="173" spans="1:56" x14ac:dyDescent="0.3">
      <c r="A173" t="str">
        <f>injury_attenuated!A175</f>
        <v>Marvin Bagley III</v>
      </c>
      <c r="B173">
        <f>injury_attenuated!B175</f>
        <v>0.71674796747967484</v>
      </c>
      <c r="C173">
        <f>injury_attenuated!C175</f>
        <v>-0.66861788617886186</v>
      </c>
      <c r="D173">
        <f>injury_attenuated!D175</f>
        <v>-0.89268292682926842</v>
      </c>
      <c r="E173">
        <f>injury_attenuated!E175</f>
        <v>-0.22642276422764224</v>
      </c>
      <c r="F173">
        <f>injury_attenuated!F175</f>
        <v>0.49081300813008139</v>
      </c>
      <c r="G173">
        <f>injury_attenuated!G175</f>
        <v>-0.9330081300813009</v>
      </c>
      <c r="H173">
        <f>injury_attenuated!H175</f>
        <v>-1.1814634146341465</v>
      </c>
      <c r="I173">
        <f>injury_attenuated!I175</f>
        <v>-0.26804878048780484</v>
      </c>
      <c r="J173">
        <f>injury_attenuated!J175</f>
        <v>0.42504065040650407</v>
      </c>
      <c r="K173">
        <f t="shared" si="96"/>
        <v>-1.8690243902439025</v>
      </c>
      <c r="L173">
        <f t="shared" si="97"/>
        <v>-2.9626829268292685</v>
      </c>
      <c r="M173">
        <f t="shared" si="98"/>
        <v>-1.6046341463414635</v>
      </c>
      <c r="N173">
        <f t="shared" si="99"/>
        <v>-2.5376422764227646</v>
      </c>
      <c r="O173">
        <f t="shared" si="100"/>
        <v>-2.7619918699186989</v>
      </c>
      <c r="P173" s="1" t="str">
        <f>VLOOKUP($A173, 'auction in'!$A$2:$C$218, 3, FALSE)</f>
        <v>bal</v>
      </c>
      <c r="Q173" s="3">
        <f>VLOOKUP($A173, 'auction in'!$A$2:$B$218, 2, FALSE)</f>
        <v>1</v>
      </c>
      <c r="R173" t="str">
        <f>trueraw!C174</f>
        <v xml:space="preserve"> PF</v>
      </c>
      <c r="S173" t="str">
        <f>trueraw!D174</f>
        <v>SAC</v>
      </c>
      <c r="T173">
        <f>trueraw!E174</f>
        <v>62</v>
      </c>
      <c r="U173">
        <f>trueraw!F174</f>
        <v>26.7</v>
      </c>
      <c r="V173">
        <v>1</v>
      </c>
      <c r="W173">
        <f t="shared" si="95"/>
        <v>0</v>
      </c>
      <c r="X173">
        <f t="shared" si="95"/>
        <v>0</v>
      </c>
      <c r="Y173">
        <f t="shared" si="95"/>
        <v>0</v>
      </c>
      <c r="Z173">
        <f t="shared" si="95"/>
        <v>0</v>
      </c>
      <c r="AA173">
        <f t="shared" si="95"/>
        <v>0</v>
      </c>
      <c r="AB173">
        <f t="shared" si="95"/>
        <v>0</v>
      </c>
      <c r="AC173">
        <f t="shared" si="95"/>
        <v>0</v>
      </c>
      <c r="AD173">
        <f t="shared" si="95"/>
        <v>0</v>
      </c>
      <c r="AE173">
        <f t="shared" si="95"/>
        <v>0</v>
      </c>
      <c r="AF173">
        <f t="shared" si="95"/>
        <v>0</v>
      </c>
      <c r="AG173">
        <f t="shared" si="95"/>
        <v>1</v>
      </c>
      <c r="AH173">
        <f t="shared" si="94"/>
        <v>0</v>
      </c>
      <c r="AI173">
        <f t="shared" si="94"/>
        <v>0</v>
      </c>
      <c r="AT173">
        <f t="shared" si="101"/>
        <v>0</v>
      </c>
      <c r="AU173">
        <f t="shared" si="102"/>
        <v>0</v>
      </c>
      <c r="AV173">
        <f t="shared" si="103"/>
        <v>0</v>
      </c>
      <c r="AW173">
        <f t="shared" si="104"/>
        <v>0</v>
      </c>
      <c r="AX173">
        <f t="shared" si="105"/>
        <v>0</v>
      </c>
      <c r="AY173">
        <f t="shared" si="106"/>
        <v>0</v>
      </c>
      <c r="AZ173">
        <f t="shared" si="107"/>
        <v>0</v>
      </c>
      <c r="BA173">
        <f t="shared" si="108"/>
        <v>0</v>
      </c>
      <c r="BB173">
        <f t="shared" si="109"/>
        <v>0</v>
      </c>
      <c r="BC173">
        <f t="shared" si="110"/>
        <v>0</v>
      </c>
      <c r="BD173">
        <f t="shared" si="111"/>
        <v>-2.5376422764227646</v>
      </c>
    </row>
    <row r="174" spans="1:56" x14ac:dyDescent="0.3">
      <c r="A174" t="str">
        <f>injury_attenuated!A179</f>
        <v>Enes Kanter</v>
      </c>
      <c r="B174">
        <f>injury_attenuated!B179</f>
        <v>1.2159349593495934</v>
      </c>
      <c r="C174">
        <f>injury_attenuated!C179</f>
        <v>-3.5772357723577236E-3</v>
      </c>
      <c r="D174">
        <f>injury_attenuated!D179</f>
        <v>-1.6117073170731708</v>
      </c>
      <c r="E174">
        <f>injury_attenuated!E179</f>
        <v>-0.9957723577235772</v>
      </c>
      <c r="F174">
        <f>injury_attenuated!F179</f>
        <v>0.50406504065040658</v>
      </c>
      <c r="G174">
        <f>injury_attenuated!G179</f>
        <v>-1.0074796747967478</v>
      </c>
      <c r="H174">
        <f>injury_attenuated!H179</f>
        <v>-1.495609756097561</v>
      </c>
      <c r="I174">
        <f>injury_attenuated!I179</f>
        <v>-0.30048780487804877</v>
      </c>
      <c r="J174">
        <f>injury_attenuated!J179</f>
        <v>1.0222764227642276</v>
      </c>
      <c r="K174">
        <f t="shared" si="96"/>
        <v>-2.6687804878048782</v>
      </c>
      <c r="L174">
        <f t="shared" si="97"/>
        <v>-3.6946341463414636</v>
      </c>
      <c r="M174">
        <f t="shared" si="98"/>
        <v>-1.6648780487804882</v>
      </c>
      <c r="N174">
        <f t="shared" si="99"/>
        <v>-2.6723577235772362</v>
      </c>
      <c r="O174">
        <f t="shared" si="100"/>
        <v>-3.1300813008130079</v>
      </c>
      <c r="P174" s="1" t="str">
        <f>VLOOKUP($A174, 'auction in'!$A$2:$C$218, 3, FALSE)</f>
        <v>_______</v>
      </c>
      <c r="Q174" s="3">
        <f>VLOOKUP($A174, 'auction in'!$A$2:$B$218, 2, FALSE)</f>
        <v>-3.281264350433637</v>
      </c>
      <c r="R174" t="str">
        <f>trueraw!C178</f>
        <v xml:space="preserve"> C</v>
      </c>
      <c r="S174" t="str">
        <f>trueraw!D178</f>
        <v>BOS</v>
      </c>
      <c r="T174">
        <f>trueraw!E178</f>
        <v>60</v>
      </c>
      <c r="U174">
        <f>trueraw!F178</f>
        <v>18.399999999999999</v>
      </c>
      <c r="V174">
        <v>1</v>
      </c>
      <c r="W174">
        <f t="shared" si="95"/>
        <v>1</v>
      </c>
      <c r="X174">
        <f t="shared" si="95"/>
        <v>0</v>
      </c>
      <c r="Y174">
        <f t="shared" si="95"/>
        <v>0</v>
      </c>
      <c r="Z174">
        <f t="shared" si="95"/>
        <v>0</v>
      </c>
      <c r="AA174">
        <f t="shared" si="95"/>
        <v>0</v>
      </c>
      <c r="AB174">
        <f t="shared" si="95"/>
        <v>0</v>
      </c>
      <c r="AC174">
        <f t="shared" si="95"/>
        <v>0</v>
      </c>
      <c r="AD174">
        <f t="shared" si="95"/>
        <v>0</v>
      </c>
      <c r="AE174">
        <f t="shared" si="95"/>
        <v>0</v>
      </c>
      <c r="AF174">
        <f t="shared" si="95"/>
        <v>0</v>
      </c>
      <c r="AG174">
        <f t="shared" si="95"/>
        <v>0</v>
      </c>
      <c r="AH174">
        <f t="shared" si="94"/>
        <v>0</v>
      </c>
      <c r="AI174">
        <f t="shared" si="94"/>
        <v>0</v>
      </c>
      <c r="AT174">
        <f t="shared" si="101"/>
        <v>-2.6723577235772362</v>
      </c>
      <c r="AU174">
        <f t="shared" si="102"/>
        <v>0</v>
      </c>
      <c r="AV174">
        <f t="shared" si="103"/>
        <v>0</v>
      </c>
      <c r="AW174">
        <f t="shared" si="104"/>
        <v>0</v>
      </c>
      <c r="AX174">
        <f t="shared" si="105"/>
        <v>0</v>
      </c>
      <c r="AY174">
        <f t="shared" si="106"/>
        <v>0</v>
      </c>
      <c r="AZ174">
        <f t="shared" si="107"/>
        <v>0</v>
      </c>
      <c r="BA174">
        <f t="shared" si="108"/>
        <v>0</v>
      </c>
      <c r="BB174">
        <f t="shared" si="109"/>
        <v>0</v>
      </c>
      <c r="BC174">
        <f t="shared" si="110"/>
        <v>0</v>
      </c>
      <c r="BD174">
        <f t="shared" si="111"/>
        <v>0</v>
      </c>
    </row>
    <row r="175" spans="1:56" x14ac:dyDescent="0.3">
      <c r="A175" t="str">
        <f>injury_attenuated!A122</f>
        <v>Thomas Bryant</v>
      </c>
      <c r="B175">
        <f>injury_attenuated!B122</f>
        <v>1.5062601626016261</v>
      </c>
      <c r="C175">
        <f>injury_attenuated!C122</f>
        <v>-0.51691056910569122</v>
      </c>
      <c r="D175">
        <f>injury_attenuated!D122</f>
        <v>-1.0502439024390244</v>
      </c>
      <c r="E175">
        <f>injury_attenuated!E122</f>
        <v>-0.77081300813008125</v>
      </c>
      <c r="F175">
        <f>injury_attenuated!F122</f>
        <v>-0.60821138211382109</v>
      </c>
      <c r="G175">
        <f>injury_attenuated!G122</f>
        <v>-0.86520325203252035</v>
      </c>
      <c r="H175">
        <f>injury_attenuated!H122</f>
        <v>-1.5319512195121954</v>
      </c>
      <c r="I175">
        <f>injury_attenuated!I122</f>
        <v>-0.24073170731707316</v>
      </c>
      <c r="J175">
        <f>injury_attenuated!J122</f>
        <v>0.97943089430894315</v>
      </c>
      <c r="K175">
        <f t="shared" si="96"/>
        <v>-2.5814634146341455</v>
      </c>
      <c r="L175">
        <f t="shared" si="97"/>
        <v>-4.0778048780487808</v>
      </c>
      <c r="M175">
        <f t="shared" si="98"/>
        <v>-2.2331707317073173</v>
      </c>
      <c r="N175">
        <f t="shared" si="99"/>
        <v>-3.0983739837398376</v>
      </c>
      <c r="O175">
        <f t="shared" si="100"/>
        <v>-3.7311382113821141</v>
      </c>
      <c r="P175" s="1" t="str">
        <f>VLOOKUP($A175, 'auction in'!$A$2:$C$218, 3, FALSE)</f>
        <v>zieg</v>
      </c>
      <c r="Q175" s="3">
        <f>VLOOKUP($A175, 'auction in'!$A$2:$B$218, 2, FALSE)</f>
        <v>1</v>
      </c>
      <c r="R175" t="str">
        <f>trueraw!C121</f>
        <v xml:space="preserve"> C</v>
      </c>
      <c r="S175" t="str">
        <f>trueraw!D121</f>
        <v>WAS</v>
      </c>
      <c r="T175">
        <f>trueraw!E121</f>
        <v>38</v>
      </c>
      <c r="U175">
        <f>trueraw!F121</f>
        <v>25.2</v>
      </c>
      <c r="V175">
        <v>1</v>
      </c>
      <c r="W175">
        <f t="shared" si="95"/>
        <v>0</v>
      </c>
      <c r="X175">
        <f t="shared" si="95"/>
        <v>0</v>
      </c>
      <c r="Y175">
        <f t="shared" si="95"/>
        <v>0</v>
      </c>
      <c r="Z175">
        <f t="shared" si="95"/>
        <v>1</v>
      </c>
      <c r="AA175">
        <f t="shared" si="95"/>
        <v>0</v>
      </c>
      <c r="AB175">
        <f t="shared" si="95"/>
        <v>0</v>
      </c>
      <c r="AC175">
        <f t="shared" si="95"/>
        <v>0</v>
      </c>
      <c r="AD175">
        <f t="shared" si="95"/>
        <v>0</v>
      </c>
      <c r="AE175">
        <f t="shared" si="95"/>
        <v>0</v>
      </c>
      <c r="AF175">
        <f t="shared" si="95"/>
        <v>0</v>
      </c>
      <c r="AG175">
        <f t="shared" si="95"/>
        <v>0</v>
      </c>
      <c r="AH175">
        <f t="shared" si="94"/>
        <v>0</v>
      </c>
      <c r="AI175">
        <f t="shared" si="94"/>
        <v>0</v>
      </c>
      <c r="AT175">
        <f t="shared" si="101"/>
        <v>0</v>
      </c>
      <c r="AU175">
        <f t="shared" si="102"/>
        <v>0</v>
      </c>
      <c r="AV175">
        <f t="shared" si="103"/>
        <v>0</v>
      </c>
      <c r="AW175">
        <f t="shared" si="104"/>
        <v>-3.0983739837398376</v>
      </c>
      <c r="AX175">
        <f t="shared" si="105"/>
        <v>0</v>
      </c>
      <c r="AY175">
        <f t="shared" si="106"/>
        <v>0</v>
      </c>
      <c r="AZ175">
        <f t="shared" si="107"/>
        <v>0</v>
      </c>
      <c r="BA175">
        <f t="shared" si="108"/>
        <v>0</v>
      </c>
      <c r="BB175">
        <f t="shared" si="109"/>
        <v>0</v>
      </c>
      <c r="BC175">
        <f t="shared" si="110"/>
        <v>0</v>
      </c>
      <c r="BD175">
        <f t="shared" si="111"/>
        <v>0</v>
      </c>
    </row>
    <row r="176" spans="1:56" x14ac:dyDescent="0.3">
      <c r="A176" t="str">
        <f>injury_attenuated!A145</f>
        <v>T.J. Warren</v>
      </c>
      <c r="B176">
        <f>injury_attenuated!B145</f>
        <v>0.85902439024390242</v>
      </c>
      <c r="C176">
        <f>injury_attenuated!C145</f>
        <v>0.10048780487804879</v>
      </c>
      <c r="D176">
        <f>injury_attenuated!D145</f>
        <v>-0.90682926829268284</v>
      </c>
      <c r="E176">
        <f>injury_attenuated!E145</f>
        <v>-0.44536585365853643</v>
      </c>
      <c r="F176">
        <f>injury_attenuated!F145</f>
        <v>-1.0024390243902437</v>
      </c>
      <c r="G176">
        <f>injury_attenuated!G145</f>
        <v>-0.87902439024390233</v>
      </c>
      <c r="H176">
        <f>injury_attenuated!H145</f>
        <v>-1.3468292682926828</v>
      </c>
      <c r="I176">
        <f>injury_attenuated!I145</f>
        <v>-0.58585365853658533</v>
      </c>
      <c r="J176">
        <f>injury_attenuated!J145</f>
        <v>0.91658536585365846</v>
      </c>
      <c r="K176">
        <f t="shared" si="96"/>
        <v>-3.3907317073170735</v>
      </c>
      <c r="L176">
        <f t="shared" si="97"/>
        <v>-4.2068292682926822</v>
      </c>
      <c r="M176">
        <f t="shared" si="98"/>
        <v>-2.4112195121951214</v>
      </c>
      <c r="N176">
        <f t="shared" si="99"/>
        <v>-3.2902439024390238</v>
      </c>
      <c r="O176">
        <f t="shared" si="100"/>
        <v>-3.4268292682926824</v>
      </c>
      <c r="P176" s="1" t="str">
        <f>VLOOKUP($A176, 'auction in'!$A$2:$C$218, 3, FALSE)</f>
        <v>diaz</v>
      </c>
      <c r="Q176" s="3">
        <f>VLOOKUP($A176, 'auction in'!$A$2:$B$218, 2, FALSE)</f>
        <v>1</v>
      </c>
      <c r="R176" t="str">
        <f>trueraw!C144</f>
        <v xml:space="preserve"> SF</v>
      </c>
      <c r="S176" t="str">
        <f>trueraw!D144</f>
        <v>IND</v>
      </c>
      <c r="T176">
        <f>trueraw!E144</f>
        <v>40</v>
      </c>
      <c r="U176">
        <f>trueraw!F144</f>
        <v>29.2</v>
      </c>
      <c r="V176">
        <v>1</v>
      </c>
      <c r="W176">
        <f t="shared" si="95"/>
        <v>0</v>
      </c>
      <c r="X176">
        <f t="shared" si="95"/>
        <v>0</v>
      </c>
      <c r="Y176">
        <f t="shared" si="95"/>
        <v>0</v>
      </c>
      <c r="Z176">
        <f t="shared" si="95"/>
        <v>0</v>
      </c>
      <c r="AA176">
        <f t="shared" si="95"/>
        <v>1</v>
      </c>
      <c r="AB176">
        <f t="shared" si="95"/>
        <v>0</v>
      </c>
      <c r="AC176">
        <f t="shared" si="95"/>
        <v>0</v>
      </c>
      <c r="AD176">
        <f t="shared" si="95"/>
        <v>0</v>
      </c>
      <c r="AE176">
        <f t="shared" si="95"/>
        <v>0</v>
      </c>
      <c r="AF176">
        <f t="shared" si="95"/>
        <v>0</v>
      </c>
      <c r="AG176">
        <f t="shared" si="95"/>
        <v>0</v>
      </c>
      <c r="AH176">
        <f t="shared" si="94"/>
        <v>0</v>
      </c>
      <c r="AI176">
        <f t="shared" si="94"/>
        <v>0</v>
      </c>
      <c r="AT176">
        <f t="shared" si="101"/>
        <v>0</v>
      </c>
      <c r="AU176">
        <f t="shared" si="102"/>
        <v>0</v>
      </c>
      <c r="AV176">
        <f t="shared" si="103"/>
        <v>0</v>
      </c>
      <c r="AW176">
        <f t="shared" si="104"/>
        <v>0</v>
      </c>
      <c r="AX176">
        <f t="shared" si="105"/>
        <v>-3.2902439024390238</v>
      </c>
      <c r="AY176">
        <f t="shared" si="106"/>
        <v>0</v>
      </c>
      <c r="AZ176">
        <f t="shared" si="107"/>
        <v>0</v>
      </c>
      <c r="BA176">
        <f t="shared" si="108"/>
        <v>0</v>
      </c>
      <c r="BB176">
        <f t="shared" si="109"/>
        <v>0</v>
      </c>
      <c r="BC176">
        <f t="shared" si="110"/>
        <v>0</v>
      </c>
      <c r="BD176">
        <f t="shared" si="111"/>
        <v>0</v>
      </c>
    </row>
    <row r="177" spans="1:56" x14ac:dyDescent="0.3">
      <c r="A177" t="str">
        <f>injury_attenuated!A163</f>
        <v>Victor Oladipo</v>
      </c>
      <c r="B177">
        <f>injury_attenuated!B163</f>
        <v>-0.4113008130081301</v>
      </c>
      <c r="C177">
        <f>injury_attenuated!C163</f>
        <v>-0.11434959349593496</v>
      </c>
      <c r="D177">
        <f>injury_attenuated!D163</f>
        <v>-0.55682926829268287</v>
      </c>
      <c r="E177">
        <f>injury_attenuated!E163</f>
        <v>-0.64069105691056893</v>
      </c>
      <c r="F177">
        <f>injury_attenuated!F163</f>
        <v>-0.95833333333333326</v>
      </c>
      <c r="G177">
        <f>injury_attenuated!G163</f>
        <v>-0.34447154471544716</v>
      </c>
      <c r="H177">
        <f>injury_attenuated!H163</f>
        <v>-0.642560975609756</v>
      </c>
      <c r="I177">
        <f>injury_attenuated!I163</f>
        <v>-0.6962195121951219</v>
      </c>
      <c r="J177">
        <f>injury_attenuated!J163</f>
        <v>0.48406504065040645</v>
      </c>
      <c r="K177">
        <f t="shared" si="96"/>
        <v>-3.7663414634146339</v>
      </c>
      <c r="L177">
        <f t="shared" si="97"/>
        <v>-4.364756097560976</v>
      </c>
      <c r="M177">
        <f t="shared" si="98"/>
        <v>-3.5362195121951219</v>
      </c>
      <c r="N177">
        <f t="shared" si="99"/>
        <v>-3.8806910569105697</v>
      </c>
      <c r="O177">
        <f t="shared" si="100"/>
        <v>-3.3269308943089433</v>
      </c>
      <c r="P177" s="1" t="str">
        <f>VLOOKUP($A177, 'auction in'!$A$2:$C$218, 3, FALSE)</f>
        <v>_______</v>
      </c>
      <c r="Q177" s="3">
        <f>VLOOKUP($A177, 'auction in'!$A$2:$B$218, 2, FALSE)</f>
        <v>-8.7657850751976767</v>
      </c>
      <c r="R177" t="str">
        <f>trueraw!C162</f>
        <v xml:space="preserve"> SG</v>
      </c>
      <c r="S177" t="str">
        <f>trueraw!D162</f>
        <v>MIA</v>
      </c>
      <c r="T177">
        <f>trueraw!E162</f>
        <v>35</v>
      </c>
      <c r="U177">
        <f>trueraw!F162</f>
        <v>26.5</v>
      </c>
      <c r="V177">
        <v>1</v>
      </c>
      <c r="W177">
        <f t="shared" si="95"/>
        <v>1</v>
      </c>
      <c r="X177">
        <f t="shared" si="95"/>
        <v>0</v>
      </c>
      <c r="Y177">
        <f t="shared" si="95"/>
        <v>0</v>
      </c>
      <c r="Z177">
        <f t="shared" si="95"/>
        <v>0</v>
      </c>
      <c r="AA177">
        <f t="shared" si="95"/>
        <v>0</v>
      </c>
      <c r="AB177">
        <f t="shared" si="95"/>
        <v>0</v>
      </c>
      <c r="AC177">
        <f t="shared" si="95"/>
        <v>0</v>
      </c>
      <c r="AD177">
        <f t="shared" si="95"/>
        <v>0</v>
      </c>
      <c r="AE177">
        <f t="shared" si="95"/>
        <v>0</v>
      </c>
      <c r="AF177">
        <f t="shared" si="95"/>
        <v>0</v>
      </c>
      <c r="AG177">
        <f t="shared" si="95"/>
        <v>0</v>
      </c>
      <c r="AH177">
        <f t="shared" si="94"/>
        <v>0</v>
      </c>
      <c r="AI177">
        <f t="shared" si="94"/>
        <v>0</v>
      </c>
      <c r="AT177">
        <f t="shared" si="101"/>
        <v>-3.8806910569105697</v>
      </c>
      <c r="AU177">
        <f t="shared" si="102"/>
        <v>0</v>
      </c>
      <c r="AV177">
        <f t="shared" si="103"/>
        <v>0</v>
      </c>
      <c r="AW177">
        <f t="shared" si="104"/>
        <v>0</v>
      </c>
      <c r="AX177">
        <f t="shared" si="105"/>
        <v>0</v>
      </c>
      <c r="AY177">
        <f t="shared" si="106"/>
        <v>0</v>
      </c>
      <c r="AZ177">
        <f t="shared" si="107"/>
        <v>0</v>
      </c>
      <c r="BA177">
        <f t="shared" si="108"/>
        <v>0</v>
      </c>
      <c r="BB177">
        <f t="shared" si="109"/>
        <v>0</v>
      </c>
      <c r="BC177">
        <f t="shared" si="110"/>
        <v>0</v>
      </c>
      <c r="BD177">
        <f t="shared" si="111"/>
        <v>0</v>
      </c>
    </row>
    <row r="178" spans="1:56" x14ac:dyDescent="0.3">
      <c r="A178" t="str">
        <f>injury_attenuated!A85</f>
        <v>Jamal Murray</v>
      </c>
      <c r="B178">
        <f>injury_attenuated!B85</f>
        <v>8.975609756097562E-2</v>
      </c>
      <c r="C178">
        <f>injury_attenuated!C85</f>
        <v>0.22609756097560976</v>
      </c>
      <c r="D178">
        <f>injury_attenuated!D85</f>
        <v>-0.78378048780487808</v>
      </c>
      <c r="E178">
        <f>injury_attenuated!E85</f>
        <v>-0.9384146341463413</v>
      </c>
      <c r="F178">
        <f>injury_attenuated!F85</f>
        <v>-1.2098780487804877</v>
      </c>
      <c r="G178">
        <f>injury_attenuated!G85</f>
        <v>-0.61573170731707316</v>
      </c>
      <c r="H178">
        <f>injury_attenuated!H85</f>
        <v>-1.1403658536585368</v>
      </c>
      <c r="I178">
        <f>injury_attenuated!I85</f>
        <v>-0.78756097560975613</v>
      </c>
      <c r="J178">
        <f>injury_attenuated!J85</f>
        <v>0.90219512195121954</v>
      </c>
      <c r="K178">
        <f t="shared" si="96"/>
        <v>-4.4837804878048768</v>
      </c>
      <c r="L178">
        <f t="shared" si="97"/>
        <v>-5.1598780487804881</v>
      </c>
      <c r="M178">
        <f t="shared" si="98"/>
        <v>-3.6419512195121952</v>
      </c>
      <c r="N178">
        <f t="shared" si="99"/>
        <v>-4.2576829268292684</v>
      </c>
      <c r="O178">
        <f t="shared" si="100"/>
        <v>-3.9087804878048784</v>
      </c>
      <c r="P178" s="1" t="str">
        <f>VLOOKUP($A178, 'auction in'!$A$2:$C$218, 3, FALSE)</f>
        <v>_______</v>
      </c>
      <c r="Q178" s="3">
        <f>VLOOKUP($A178, 'auction in'!$A$2:$B$218, 2, FALSE)</f>
        <v>-5.315208800281134</v>
      </c>
      <c r="R178" t="str">
        <f>trueraw!C84</f>
        <v xml:space="preserve"> PG, SG</v>
      </c>
      <c r="S178" t="str">
        <f>trueraw!D84</f>
        <v>DEN</v>
      </c>
      <c r="T178">
        <f>trueraw!E84</f>
        <v>19</v>
      </c>
      <c r="U178">
        <f>trueraw!F84</f>
        <v>28.1</v>
      </c>
      <c r="V178">
        <v>1</v>
      </c>
      <c r="W178">
        <f t="shared" si="95"/>
        <v>1</v>
      </c>
      <c r="X178">
        <f t="shared" si="95"/>
        <v>0</v>
      </c>
      <c r="Y178">
        <f t="shared" si="95"/>
        <v>0</v>
      </c>
      <c r="Z178">
        <f t="shared" si="95"/>
        <v>0</v>
      </c>
      <c r="AA178">
        <f t="shared" si="95"/>
        <v>0</v>
      </c>
      <c r="AB178">
        <f t="shared" si="95"/>
        <v>0</v>
      </c>
      <c r="AC178">
        <f t="shared" si="95"/>
        <v>0</v>
      </c>
      <c r="AD178">
        <f t="shared" si="95"/>
        <v>0</v>
      </c>
      <c r="AE178">
        <f t="shared" si="95"/>
        <v>0</v>
      </c>
      <c r="AF178">
        <f t="shared" si="95"/>
        <v>0</v>
      </c>
      <c r="AG178">
        <f t="shared" si="95"/>
        <v>0</v>
      </c>
      <c r="AH178">
        <f t="shared" si="94"/>
        <v>0</v>
      </c>
      <c r="AI178">
        <f t="shared" si="94"/>
        <v>0</v>
      </c>
      <c r="AT178">
        <f t="shared" si="101"/>
        <v>-4.2576829268292684</v>
      </c>
      <c r="AU178">
        <f t="shared" si="102"/>
        <v>0</v>
      </c>
      <c r="AV178">
        <f t="shared" si="103"/>
        <v>0</v>
      </c>
      <c r="AW178">
        <f t="shared" si="104"/>
        <v>0</v>
      </c>
      <c r="AX178">
        <f t="shared" si="105"/>
        <v>0</v>
      </c>
      <c r="AY178">
        <f t="shared" si="106"/>
        <v>0</v>
      </c>
      <c r="AZ178">
        <f t="shared" si="107"/>
        <v>0</v>
      </c>
      <c r="BA178">
        <f t="shared" si="108"/>
        <v>0</v>
      </c>
      <c r="BB178">
        <f t="shared" si="109"/>
        <v>0</v>
      </c>
      <c r="BC178">
        <f t="shared" si="110"/>
        <v>0</v>
      </c>
      <c r="BD178">
        <f t="shared" si="111"/>
        <v>0</v>
      </c>
    </row>
    <row r="179" spans="1:56" x14ac:dyDescent="0.3">
      <c r="A179" t="str">
        <f>injury_attenuated!A74</f>
        <v>Kawhi Leonard</v>
      </c>
      <c r="B179">
        <f>injury_attenuated!B74</f>
        <v>0.11756097560975609</v>
      </c>
      <c r="C179">
        <f>injury_attenuated!C74</f>
        <v>0.1126829268292683</v>
      </c>
      <c r="D179">
        <f>injury_attenuated!D74</f>
        <v>-1.0739024390243903</v>
      </c>
      <c r="E179">
        <f>injury_attenuated!E74</f>
        <v>-1.1356097560975607</v>
      </c>
      <c r="F179">
        <f>injury_attenuated!F74</f>
        <v>-1.2060975609756095</v>
      </c>
      <c r="G179">
        <f>injury_attenuated!G74</f>
        <v>-0.78756097560975613</v>
      </c>
      <c r="H179">
        <f>injury_attenuated!H74</f>
        <v>-1.3199999999999998</v>
      </c>
      <c r="I179">
        <f>injury_attenuated!I74</f>
        <v>-0.78951219512195114</v>
      </c>
      <c r="J179">
        <f>injury_attenuated!J74</f>
        <v>1.0653658536585366</v>
      </c>
      <c r="K179">
        <f t="shared" si="96"/>
        <v>-5.1297560975609757</v>
      </c>
      <c r="L179">
        <f t="shared" si="97"/>
        <v>-6.0824390243902426</v>
      </c>
      <c r="M179">
        <f t="shared" si="98"/>
        <v>-4.2295121951219503</v>
      </c>
      <c r="N179">
        <f t="shared" si="99"/>
        <v>-5.017073170731706</v>
      </c>
      <c r="O179">
        <f t="shared" si="100"/>
        <v>-4.6810975609756094</v>
      </c>
      <c r="P179" s="1" t="str">
        <f>VLOOKUP($A179, 'auction in'!$A$2:$C$218, 3, FALSE)</f>
        <v>_______</v>
      </c>
      <c r="Q179" s="3">
        <f>VLOOKUP($A179, 'auction in'!$A$2:$B$218, 2, FALSE)</f>
        <v>-6.3383038270539096</v>
      </c>
      <c r="R179" t="str">
        <f>trueraw!C73</f>
        <v xml:space="preserve"> SF, PF</v>
      </c>
      <c r="S179" t="str">
        <f>trueraw!D73</f>
        <v>LAC</v>
      </c>
      <c r="T179">
        <f>trueraw!E73</f>
        <v>10</v>
      </c>
      <c r="U179">
        <f>trueraw!F73</f>
        <v>25.1</v>
      </c>
      <c r="V179">
        <v>1</v>
      </c>
      <c r="W179">
        <f t="shared" si="95"/>
        <v>1</v>
      </c>
      <c r="X179">
        <f t="shared" si="95"/>
        <v>0</v>
      </c>
      <c r="Y179">
        <f t="shared" si="95"/>
        <v>0</v>
      </c>
      <c r="Z179">
        <f t="shared" si="95"/>
        <v>0</v>
      </c>
      <c r="AA179">
        <f t="shared" si="95"/>
        <v>0</v>
      </c>
      <c r="AB179">
        <f t="shared" si="95"/>
        <v>0</v>
      </c>
      <c r="AC179">
        <f t="shared" si="95"/>
        <v>0</v>
      </c>
      <c r="AD179">
        <f t="shared" si="95"/>
        <v>0</v>
      </c>
      <c r="AE179">
        <f t="shared" si="95"/>
        <v>0</v>
      </c>
      <c r="AF179">
        <f t="shared" si="95"/>
        <v>0</v>
      </c>
      <c r="AG179">
        <f t="shared" si="95"/>
        <v>0</v>
      </c>
      <c r="AH179">
        <f t="shared" si="94"/>
        <v>0</v>
      </c>
      <c r="AI179">
        <f t="shared" si="94"/>
        <v>0</v>
      </c>
      <c r="AT179">
        <f t="shared" si="101"/>
        <v>-5.017073170731706</v>
      </c>
      <c r="AU179">
        <f t="shared" si="102"/>
        <v>0</v>
      </c>
      <c r="AV179">
        <f t="shared" si="103"/>
        <v>0</v>
      </c>
      <c r="AW179">
        <f t="shared" si="104"/>
        <v>0</v>
      </c>
      <c r="AX179">
        <f t="shared" si="105"/>
        <v>0</v>
      </c>
      <c r="AY179">
        <f t="shared" si="106"/>
        <v>0</v>
      </c>
      <c r="AZ179">
        <f t="shared" si="107"/>
        <v>0</v>
      </c>
      <c r="BA179">
        <f t="shared" si="108"/>
        <v>0</v>
      </c>
      <c r="BB179">
        <f t="shared" si="109"/>
        <v>0</v>
      </c>
      <c r="BC179">
        <f t="shared" si="110"/>
        <v>0</v>
      </c>
      <c r="BD179">
        <f t="shared" si="111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ref="K180:K195" si="112">(SUM($D180:$J180) + $B180)</f>
        <v>0</v>
      </c>
      <c r="L180">
        <f t="shared" ref="L180:L195" si="113">SUM($B180:$I180)</f>
        <v>0</v>
      </c>
      <c r="M180">
        <f t="shared" ref="M180:M195" si="114">(SUM($B180:$F180) + SUM($H180:$J180))</f>
        <v>0</v>
      </c>
      <c r="N180">
        <f t="shared" ref="N180:N195" si="115">SUM($B180:$J180)</f>
        <v>0</v>
      </c>
      <c r="O180">
        <f t="shared" ref="O180:O195" si="116">SUMPRODUCT($B180:$J180, $B$1:$J$1)</f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95"/>
        <v>1</v>
      </c>
      <c r="X180">
        <f t="shared" si="95"/>
        <v>0</v>
      </c>
      <c r="Y180">
        <f t="shared" si="95"/>
        <v>0</v>
      </c>
      <c r="Z180">
        <f t="shared" si="95"/>
        <v>0</v>
      </c>
      <c r="AA180">
        <f t="shared" si="95"/>
        <v>0</v>
      </c>
      <c r="AB180">
        <f t="shared" si="95"/>
        <v>0</v>
      </c>
      <c r="AC180">
        <f t="shared" si="95"/>
        <v>0</v>
      </c>
      <c r="AD180">
        <f t="shared" si="95"/>
        <v>0</v>
      </c>
      <c r="AE180">
        <f t="shared" si="95"/>
        <v>0</v>
      </c>
      <c r="AF180">
        <f t="shared" si="95"/>
        <v>0</v>
      </c>
      <c r="AG180">
        <f t="shared" si="95"/>
        <v>0</v>
      </c>
      <c r="AH180">
        <f t="shared" si="94"/>
        <v>0</v>
      </c>
      <c r="AI180">
        <f t="shared" si="94"/>
        <v>0</v>
      </c>
      <c r="AT180">
        <f t="shared" si="101"/>
        <v>0</v>
      </c>
      <c r="AU180">
        <f t="shared" si="102"/>
        <v>0</v>
      </c>
      <c r="AV180">
        <f t="shared" si="103"/>
        <v>0</v>
      </c>
      <c r="AW180">
        <f t="shared" si="104"/>
        <v>0</v>
      </c>
      <c r="AX180">
        <f t="shared" si="105"/>
        <v>0</v>
      </c>
      <c r="AY180">
        <f t="shared" si="106"/>
        <v>0</v>
      </c>
      <c r="AZ180">
        <f t="shared" si="107"/>
        <v>0</v>
      </c>
      <c r="BA180">
        <f t="shared" si="108"/>
        <v>0</v>
      </c>
      <c r="BB180">
        <f t="shared" si="109"/>
        <v>0</v>
      </c>
      <c r="BC180">
        <f t="shared" si="110"/>
        <v>0</v>
      </c>
      <c r="BD180">
        <f t="shared" si="111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112"/>
        <v>0</v>
      </c>
      <c r="L181">
        <f t="shared" si="113"/>
        <v>0</v>
      </c>
      <c r="M181">
        <f t="shared" si="114"/>
        <v>0</v>
      </c>
      <c r="N181">
        <f t="shared" si="115"/>
        <v>0</v>
      </c>
      <c r="O181">
        <f t="shared" si="116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04" si="117">IF(EXACT($P181, W$2), 1, 0)</f>
        <v>1</v>
      </c>
      <c r="X181">
        <f t="shared" si="117"/>
        <v>0</v>
      </c>
      <c r="Y181">
        <f t="shared" si="117"/>
        <v>0</v>
      </c>
      <c r="Z181">
        <f t="shared" si="117"/>
        <v>0</v>
      </c>
      <c r="AA181">
        <f t="shared" si="117"/>
        <v>0</v>
      </c>
      <c r="AB181">
        <f t="shared" si="117"/>
        <v>0</v>
      </c>
      <c r="AC181">
        <f t="shared" si="117"/>
        <v>0</v>
      </c>
      <c r="AD181">
        <f t="shared" si="117"/>
        <v>0</v>
      </c>
      <c r="AE181">
        <f t="shared" si="117"/>
        <v>0</v>
      </c>
      <c r="AF181">
        <f t="shared" si="117"/>
        <v>0</v>
      </c>
      <c r="AG181">
        <f t="shared" si="117"/>
        <v>0</v>
      </c>
      <c r="AH181">
        <f t="shared" si="94"/>
        <v>0</v>
      </c>
      <c r="AI181">
        <f t="shared" si="94"/>
        <v>0</v>
      </c>
      <c r="AT181">
        <f t="shared" si="101"/>
        <v>0</v>
      </c>
      <c r="AU181">
        <f t="shared" si="102"/>
        <v>0</v>
      </c>
      <c r="AV181">
        <f t="shared" si="103"/>
        <v>0</v>
      </c>
      <c r="AW181">
        <f t="shared" si="104"/>
        <v>0</v>
      </c>
      <c r="AX181">
        <f t="shared" si="105"/>
        <v>0</v>
      </c>
      <c r="AY181">
        <f t="shared" si="106"/>
        <v>0</v>
      </c>
      <c r="AZ181">
        <f t="shared" si="107"/>
        <v>0</v>
      </c>
      <c r="BA181">
        <f t="shared" si="108"/>
        <v>0</v>
      </c>
      <c r="BB181">
        <f t="shared" si="109"/>
        <v>0</v>
      </c>
      <c r="BC181">
        <f t="shared" si="110"/>
        <v>0</v>
      </c>
      <c r="BD181">
        <f t="shared" si="111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112"/>
        <v>0</v>
      </c>
      <c r="L182">
        <f t="shared" si="113"/>
        <v>0</v>
      </c>
      <c r="M182">
        <f t="shared" si="114"/>
        <v>0</v>
      </c>
      <c r="N182">
        <f t="shared" si="115"/>
        <v>0</v>
      </c>
      <c r="O182">
        <f t="shared" si="116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117"/>
        <v>1</v>
      </c>
      <c r="X182">
        <f t="shared" si="117"/>
        <v>0</v>
      </c>
      <c r="Y182">
        <f t="shared" si="117"/>
        <v>0</v>
      </c>
      <c r="Z182">
        <f t="shared" si="117"/>
        <v>0</v>
      </c>
      <c r="AA182">
        <f t="shared" si="117"/>
        <v>0</v>
      </c>
      <c r="AB182">
        <f t="shared" si="117"/>
        <v>0</v>
      </c>
      <c r="AC182">
        <f t="shared" si="117"/>
        <v>0</v>
      </c>
      <c r="AD182">
        <f t="shared" si="117"/>
        <v>0</v>
      </c>
      <c r="AE182">
        <f t="shared" si="117"/>
        <v>0</v>
      </c>
      <c r="AF182">
        <f t="shared" si="117"/>
        <v>0</v>
      </c>
      <c r="AG182">
        <f t="shared" si="117"/>
        <v>0</v>
      </c>
      <c r="AH182">
        <f t="shared" si="94"/>
        <v>0</v>
      </c>
      <c r="AI182">
        <f t="shared" si="94"/>
        <v>0</v>
      </c>
      <c r="AT182">
        <f t="shared" si="101"/>
        <v>0</v>
      </c>
      <c r="AU182">
        <f t="shared" si="102"/>
        <v>0</v>
      </c>
      <c r="AV182">
        <f t="shared" si="103"/>
        <v>0</v>
      </c>
      <c r="AW182">
        <f t="shared" si="104"/>
        <v>0</v>
      </c>
      <c r="AX182">
        <f t="shared" si="105"/>
        <v>0</v>
      </c>
      <c r="AY182">
        <f t="shared" si="106"/>
        <v>0</v>
      </c>
      <c r="AZ182">
        <f t="shared" si="107"/>
        <v>0</v>
      </c>
      <c r="BA182">
        <f t="shared" si="108"/>
        <v>0</v>
      </c>
      <c r="BB182">
        <f t="shared" si="109"/>
        <v>0</v>
      </c>
      <c r="BC182">
        <f t="shared" si="110"/>
        <v>0</v>
      </c>
      <c r="BD182">
        <f t="shared" si="111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112"/>
        <v>0</v>
      </c>
      <c r="L183">
        <f t="shared" si="113"/>
        <v>0</v>
      </c>
      <c r="M183">
        <f t="shared" si="114"/>
        <v>0</v>
      </c>
      <c r="N183">
        <f t="shared" si="115"/>
        <v>0</v>
      </c>
      <c r="O183">
        <f t="shared" si="116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117"/>
        <v>1</v>
      </c>
      <c r="X183">
        <f t="shared" si="117"/>
        <v>0</v>
      </c>
      <c r="Y183">
        <f t="shared" si="117"/>
        <v>0</v>
      </c>
      <c r="Z183">
        <f t="shared" si="117"/>
        <v>0</v>
      </c>
      <c r="AA183">
        <f t="shared" si="117"/>
        <v>0</v>
      </c>
      <c r="AB183">
        <f t="shared" si="117"/>
        <v>0</v>
      </c>
      <c r="AC183">
        <f t="shared" si="117"/>
        <v>0</v>
      </c>
      <c r="AD183">
        <f t="shared" si="117"/>
        <v>0</v>
      </c>
      <c r="AE183">
        <f t="shared" si="117"/>
        <v>0</v>
      </c>
      <c r="AF183">
        <f t="shared" si="117"/>
        <v>0</v>
      </c>
      <c r="AG183">
        <f t="shared" si="117"/>
        <v>0</v>
      </c>
      <c r="AH183">
        <f t="shared" si="94"/>
        <v>0</v>
      </c>
      <c r="AI183">
        <f t="shared" si="94"/>
        <v>0</v>
      </c>
      <c r="AT183">
        <f t="shared" si="101"/>
        <v>0</v>
      </c>
      <c r="AU183">
        <f t="shared" si="102"/>
        <v>0</v>
      </c>
      <c r="AV183">
        <f t="shared" si="103"/>
        <v>0</v>
      </c>
      <c r="AW183">
        <f t="shared" si="104"/>
        <v>0</v>
      </c>
      <c r="AX183">
        <f t="shared" si="105"/>
        <v>0</v>
      </c>
      <c r="AY183">
        <f t="shared" si="106"/>
        <v>0</v>
      </c>
      <c r="AZ183">
        <f t="shared" si="107"/>
        <v>0</v>
      </c>
      <c r="BA183">
        <f t="shared" si="108"/>
        <v>0</v>
      </c>
      <c r="BB183">
        <f t="shared" si="109"/>
        <v>0</v>
      </c>
      <c r="BC183">
        <f t="shared" si="110"/>
        <v>0</v>
      </c>
      <c r="BD183">
        <f t="shared" si="111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112"/>
        <v>0</v>
      </c>
      <c r="L184">
        <f t="shared" si="113"/>
        <v>0</v>
      </c>
      <c r="M184">
        <f t="shared" si="114"/>
        <v>0</v>
      </c>
      <c r="N184">
        <f t="shared" si="115"/>
        <v>0</v>
      </c>
      <c r="O184">
        <f t="shared" si="116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117"/>
        <v>1</v>
      </c>
      <c r="X184">
        <f t="shared" si="117"/>
        <v>0</v>
      </c>
      <c r="Y184">
        <f t="shared" si="117"/>
        <v>0</v>
      </c>
      <c r="Z184">
        <f t="shared" si="117"/>
        <v>0</v>
      </c>
      <c r="AA184">
        <f t="shared" si="117"/>
        <v>0</v>
      </c>
      <c r="AB184">
        <f t="shared" si="117"/>
        <v>0</v>
      </c>
      <c r="AC184">
        <f t="shared" si="117"/>
        <v>0</v>
      </c>
      <c r="AD184">
        <f t="shared" si="117"/>
        <v>0</v>
      </c>
      <c r="AE184">
        <f t="shared" si="117"/>
        <v>0</v>
      </c>
      <c r="AF184">
        <f t="shared" si="117"/>
        <v>0</v>
      </c>
      <c r="AG184">
        <f t="shared" si="117"/>
        <v>0</v>
      </c>
      <c r="AH184">
        <f t="shared" si="94"/>
        <v>0</v>
      </c>
      <c r="AI184">
        <f t="shared" si="94"/>
        <v>0</v>
      </c>
      <c r="AT184">
        <f t="shared" si="101"/>
        <v>0</v>
      </c>
      <c r="AU184">
        <f t="shared" si="102"/>
        <v>0</v>
      </c>
      <c r="AV184">
        <f t="shared" si="103"/>
        <v>0</v>
      </c>
      <c r="AW184">
        <f t="shared" si="104"/>
        <v>0</v>
      </c>
      <c r="AX184">
        <f t="shared" si="105"/>
        <v>0</v>
      </c>
      <c r="AY184">
        <f t="shared" si="106"/>
        <v>0</v>
      </c>
      <c r="AZ184">
        <f t="shared" si="107"/>
        <v>0</v>
      </c>
      <c r="BA184">
        <f t="shared" si="108"/>
        <v>0</v>
      </c>
      <c r="BB184">
        <f t="shared" si="109"/>
        <v>0</v>
      </c>
      <c r="BC184">
        <f t="shared" si="110"/>
        <v>0</v>
      </c>
      <c r="BD184">
        <f t="shared" si="111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112"/>
        <v>0</v>
      </c>
      <c r="L185">
        <f t="shared" si="113"/>
        <v>0</v>
      </c>
      <c r="M185">
        <f t="shared" si="114"/>
        <v>0</v>
      </c>
      <c r="N185">
        <f t="shared" si="115"/>
        <v>0</v>
      </c>
      <c r="O185">
        <f t="shared" si="116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117"/>
        <v>1</v>
      </c>
      <c r="X185">
        <f t="shared" si="117"/>
        <v>0</v>
      </c>
      <c r="Y185">
        <f t="shared" si="117"/>
        <v>0</v>
      </c>
      <c r="Z185">
        <f t="shared" si="117"/>
        <v>0</v>
      </c>
      <c r="AA185">
        <f t="shared" si="117"/>
        <v>0</v>
      </c>
      <c r="AB185">
        <f t="shared" si="117"/>
        <v>0</v>
      </c>
      <c r="AC185">
        <f t="shared" si="117"/>
        <v>0</v>
      </c>
      <c r="AD185">
        <f t="shared" si="117"/>
        <v>0</v>
      </c>
      <c r="AE185">
        <f t="shared" si="117"/>
        <v>0</v>
      </c>
      <c r="AF185">
        <f t="shared" si="117"/>
        <v>0</v>
      </c>
      <c r="AG185">
        <f t="shared" si="117"/>
        <v>0</v>
      </c>
      <c r="AH185">
        <f t="shared" si="94"/>
        <v>0</v>
      </c>
      <c r="AI185">
        <f t="shared" si="94"/>
        <v>0</v>
      </c>
      <c r="AT185">
        <f t="shared" si="101"/>
        <v>0</v>
      </c>
      <c r="AU185">
        <f t="shared" si="102"/>
        <v>0</v>
      </c>
      <c r="AV185">
        <f t="shared" si="103"/>
        <v>0</v>
      </c>
      <c r="AW185">
        <f t="shared" si="104"/>
        <v>0</v>
      </c>
      <c r="AX185">
        <f t="shared" si="105"/>
        <v>0</v>
      </c>
      <c r="AY185">
        <f t="shared" si="106"/>
        <v>0</v>
      </c>
      <c r="AZ185">
        <f t="shared" si="107"/>
        <v>0</v>
      </c>
      <c r="BA185">
        <f t="shared" si="108"/>
        <v>0</v>
      </c>
      <c r="BB185">
        <f t="shared" si="109"/>
        <v>0</v>
      </c>
      <c r="BC185">
        <f t="shared" si="110"/>
        <v>0</v>
      </c>
      <c r="BD185">
        <f t="shared" si="111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112"/>
        <v>0</v>
      </c>
      <c r="L186">
        <f t="shared" si="113"/>
        <v>0</v>
      </c>
      <c r="M186">
        <f t="shared" si="114"/>
        <v>0</v>
      </c>
      <c r="N186">
        <f t="shared" si="115"/>
        <v>0</v>
      </c>
      <c r="O186">
        <f t="shared" si="116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117"/>
        <v>1</v>
      </c>
      <c r="X186">
        <f t="shared" si="117"/>
        <v>0</v>
      </c>
      <c r="Y186">
        <f t="shared" si="117"/>
        <v>0</v>
      </c>
      <c r="Z186">
        <f t="shared" si="117"/>
        <v>0</v>
      </c>
      <c r="AA186">
        <f t="shared" si="117"/>
        <v>0</v>
      </c>
      <c r="AB186">
        <f t="shared" si="117"/>
        <v>0</v>
      </c>
      <c r="AC186">
        <f t="shared" si="117"/>
        <v>0</v>
      </c>
      <c r="AD186">
        <f t="shared" si="117"/>
        <v>0</v>
      </c>
      <c r="AE186">
        <f t="shared" si="117"/>
        <v>0</v>
      </c>
      <c r="AF186">
        <f t="shared" si="117"/>
        <v>0</v>
      </c>
      <c r="AG186">
        <f t="shared" si="117"/>
        <v>0</v>
      </c>
      <c r="AH186">
        <f t="shared" si="94"/>
        <v>0</v>
      </c>
      <c r="AI186">
        <f t="shared" si="94"/>
        <v>0</v>
      </c>
      <c r="AT186">
        <f t="shared" si="101"/>
        <v>0</v>
      </c>
      <c r="AU186">
        <f t="shared" si="102"/>
        <v>0</v>
      </c>
      <c r="AV186">
        <f t="shared" si="103"/>
        <v>0</v>
      </c>
      <c r="AW186">
        <f t="shared" si="104"/>
        <v>0</v>
      </c>
      <c r="AX186">
        <f t="shared" si="105"/>
        <v>0</v>
      </c>
      <c r="AY186">
        <f t="shared" si="106"/>
        <v>0</v>
      </c>
      <c r="AZ186">
        <f t="shared" si="107"/>
        <v>0</v>
      </c>
      <c r="BA186">
        <f t="shared" si="108"/>
        <v>0</v>
      </c>
      <c r="BB186">
        <f t="shared" si="109"/>
        <v>0</v>
      </c>
      <c r="BC186">
        <f t="shared" si="110"/>
        <v>0</v>
      </c>
      <c r="BD186">
        <f t="shared" si="111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112"/>
        <v>0</v>
      </c>
      <c r="L187">
        <f t="shared" si="113"/>
        <v>0</v>
      </c>
      <c r="M187">
        <f t="shared" si="114"/>
        <v>0</v>
      </c>
      <c r="N187">
        <f t="shared" si="115"/>
        <v>0</v>
      </c>
      <c r="O187">
        <f t="shared" si="116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117"/>
        <v>1</v>
      </c>
      <c r="X187">
        <f t="shared" si="117"/>
        <v>0</v>
      </c>
      <c r="Y187">
        <f t="shared" si="117"/>
        <v>0</v>
      </c>
      <c r="Z187">
        <f t="shared" si="117"/>
        <v>0</v>
      </c>
      <c r="AA187">
        <f t="shared" si="117"/>
        <v>0</v>
      </c>
      <c r="AB187">
        <f t="shared" si="117"/>
        <v>0</v>
      </c>
      <c r="AC187">
        <f t="shared" si="117"/>
        <v>0</v>
      </c>
      <c r="AD187">
        <f t="shared" si="117"/>
        <v>0</v>
      </c>
      <c r="AE187">
        <f t="shared" si="117"/>
        <v>0</v>
      </c>
      <c r="AF187">
        <f t="shared" si="117"/>
        <v>0</v>
      </c>
      <c r="AG187">
        <f t="shared" si="117"/>
        <v>0</v>
      </c>
      <c r="AH187">
        <f t="shared" si="94"/>
        <v>0</v>
      </c>
      <c r="AI187">
        <f t="shared" si="94"/>
        <v>0</v>
      </c>
      <c r="AT187">
        <f t="shared" si="101"/>
        <v>0</v>
      </c>
      <c r="AU187">
        <f t="shared" si="102"/>
        <v>0</v>
      </c>
      <c r="AV187">
        <f t="shared" si="103"/>
        <v>0</v>
      </c>
      <c r="AW187">
        <f t="shared" si="104"/>
        <v>0</v>
      </c>
      <c r="AX187">
        <f t="shared" si="105"/>
        <v>0</v>
      </c>
      <c r="AY187">
        <f t="shared" si="106"/>
        <v>0</v>
      </c>
      <c r="AZ187">
        <f t="shared" si="107"/>
        <v>0</v>
      </c>
      <c r="BA187">
        <f t="shared" si="108"/>
        <v>0</v>
      </c>
      <c r="BB187">
        <f t="shared" si="109"/>
        <v>0</v>
      </c>
      <c r="BC187">
        <f t="shared" si="110"/>
        <v>0</v>
      </c>
      <c r="BD187">
        <f t="shared" si="111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112"/>
        <v>0</v>
      </c>
      <c r="L188">
        <f t="shared" si="113"/>
        <v>0</v>
      </c>
      <c r="M188">
        <f t="shared" si="114"/>
        <v>0</v>
      </c>
      <c r="N188">
        <f t="shared" si="115"/>
        <v>0</v>
      </c>
      <c r="O188">
        <f t="shared" si="116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117"/>
        <v>1</v>
      </c>
      <c r="X188">
        <f t="shared" si="117"/>
        <v>0</v>
      </c>
      <c r="Y188">
        <f t="shared" si="117"/>
        <v>0</v>
      </c>
      <c r="Z188">
        <f t="shared" si="117"/>
        <v>0</v>
      </c>
      <c r="AA188">
        <f t="shared" si="117"/>
        <v>0</v>
      </c>
      <c r="AB188">
        <f t="shared" si="117"/>
        <v>0</v>
      </c>
      <c r="AC188">
        <f t="shared" si="117"/>
        <v>0</v>
      </c>
      <c r="AD188">
        <f t="shared" si="117"/>
        <v>0</v>
      </c>
      <c r="AE188">
        <f t="shared" si="117"/>
        <v>0</v>
      </c>
      <c r="AF188">
        <f t="shared" si="117"/>
        <v>0</v>
      </c>
      <c r="AG188">
        <f t="shared" si="117"/>
        <v>0</v>
      </c>
      <c r="AH188">
        <f t="shared" si="94"/>
        <v>0</v>
      </c>
      <c r="AI188">
        <f t="shared" si="94"/>
        <v>0</v>
      </c>
      <c r="AT188">
        <f t="shared" si="101"/>
        <v>0</v>
      </c>
      <c r="AU188">
        <f t="shared" si="102"/>
        <v>0</v>
      </c>
      <c r="AV188">
        <f t="shared" si="103"/>
        <v>0</v>
      </c>
      <c r="AW188">
        <f t="shared" si="104"/>
        <v>0</v>
      </c>
      <c r="AX188">
        <f t="shared" si="105"/>
        <v>0</v>
      </c>
      <c r="AY188">
        <f t="shared" si="106"/>
        <v>0</v>
      </c>
      <c r="AZ188">
        <f t="shared" si="107"/>
        <v>0</v>
      </c>
      <c r="BA188">
        <f t="shared" si="108"/>
        <v>0</v>
      </c>
      <c r="BB188">
        <f t="shared" si="109"/>
        <v>0</v>
      </c>
      <c r="BC188">
        <f t="shared" si="110"/>
        <v>0</v>
      </c>
      <c r="BD188">
        <f t="shared" si="111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112"/>
        <v>0</v>
      </c>
      <c r="L189">
        <f t="shared" si="113"/>
        <v>0</v>
      </c>
      <c r="M189">
        <f t="shared" si="114"/>
        <v>0</v>
      </c>
      <c r="N189">
        <f t="shared" si="115"/>
        <v>0</v>
      </c>
      <c r="O189">
        <f t="shared" si="116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117"/>
        <v>1</v>
      </c>
      <c r="X189">
        <f t="shared" si="117"/>
        <v>0</v>
      </c>
      <c r="Y189">
        <f t="shared" si="117"/>
        <v>0</v>
      </c>
      <c r="Z189">
        <f t="shared" si="117"/>
        <v>0</v>
      </c>
      <c r="AA189">
        <f t="shared" si="117"/>
        <v>0</v>
      </c>
      <c r="AB189">
        <f t="shared" si="117"/>
        <v>0</v>
      </c>
      <c r="AC189">
        <f t="shared" si="117"/>
        <v>0</v>
      </c>
      <c r="AD189">
        <f t="shared" si="117"/>
        <v>0</v>
      </c>
      <c r="AE189">
        <f t="shared" si="117"/>
        <v>0</v>
      </c>
      <c r="AF189">
        <f t="shared" si="117"/>
        <v>0</v>
      </c>
      <c r="AG189">
        <f t="shared" si="117"/>
        <v>0</v>
      </c>
      <c r="AH189">
        <f t="shared" si="94"/>
        <v>0</v>
      </c>
      <c r="AI189">
        <f t="shared" si="94"/>
        <v>0</v>
      </c>
      <c r="AT189">
        <f t="shared" si="101"/>
        <v>0</v>
      </c>
      <c r="AU189">
        <f t="shared" si="102"/>
        <v>0</v>
      </c>
      <c r="AV189">
        <f t="shared" si="103"/>
        <v>0</v>
      </c>
      <c r="AW189">
        <f t="shared" si="104"/>
        <v>0</v>
      </c>
      <c r="AX189">
        <f t="shared" si="105"/>
        <v>0</v>
      </c>
      <c r="AY189">
        <f t="shared" si="106"/>
        <v>0</v>
      </c>
      <c r="AZ189">
        <f t="shared" si="107"/>
        <v>0</v>
      </c>
      <c r="BA189">
        <f t="shared" si="108"/>
        <v>0</v>
      </c>
      <c r="BB189">
        <f t="shared" si="109"/>
        <v>0</v>
      </c>
      <c r="BC189">
        <f t="shared" si="110"/>
        <v>0</v>
      </c>
      <c r="BD189">
        <f t="shared" si="111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112"/>
        <v>0</v>
      </c>
      <c r="L190">
        <f t="shared" si="113"/>
        <v>0</v>
      </c>
      <c r="M190">
        <f t="shared" si="114"/>
        <v>0</v>
      </c>
      <c r="N190">
        <f t="shared" si="115"/>
        <v>0</v>
      </c>
      <c r="O190">
        <f t="shared" si="116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117"/>
        <v>1</v>
      </c>
      <c r="X190">
        <f t="shared" si="117"/>
        <v>0</v>
      </c>
      <c r="Y190">
        <f t="shared" si="117"/>
        <v>0</v>
      </c>
      <c r="Z190">
        <f t="shared" si="117"/>
        <v>0</v>
      </c>
      <c r="AA190">
        <f t="shared" si="117"/>
        <v>0</v>
      </c>
      <c r="AB190">
        <f t="shared" si="117"/>
        <v>0</v>
      </c>
      <c r="AC190">
        <f t="shared" si="117"/>
        <v>0</v>
      </c>
      <c r="AD190">
        <f t="shared" si="117"/>
        <v>0</v>
      </c>
      <c r="AE190">
        <f t="shared" si="117"/>
        <v>0</v>
      </c>
      <c r="AF190">
        <f t="shared" si="117"/>
        <v>0</v>
      </c>
      <c r="AG190">
        <f t="shared" si="117"/>
        <v>0</v>
      </c>
      <c r="AH190">
        <f t="shared" si="94"/>
        <v>0</v>
      </c>
      <c r="AI190">
        <f t="shared" si="94"/>
        <v>0</v>
      </c>
      <c r="AT190">
        <f t="shared" si="101"/>
        <v>0</v>
      </c>
      <c r="AU190">
        <f t="shared" si="102"/>
        <v>0</v>
      </c>
      <c r="AV190">
        <f t="shared" si="103"/>
        <v>0</v>
      </c>
      <c r="AW190">
        <f t="shared" si="104"/>
        <v>0</v>
      </c>
      <c r="AX190">
        <f t="shared" si="105"/>
        <v>0</v>
      </c>
      <c r="AY190">
        <f t="shared" si="106"/>
        <v>0</v>
      </c>
      <c r="AZ190">
        <f t="shared" si="107"/>
        <v>0</v>
      </c>
      <c r="BA190">
        <f t="shared" si="108"/>
        <v>0</v>
      </c>
      <c r="BB190">
        <f t="shared" si="109"/>
        <v>0</v>
      </c>
      <c r="BC190">
        <f t="shared" si="110"/>
        <v>0</v>
      </c>
      <c r="BD190">
        <f t="shared" si="111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112"/>
        <v>0</v>
      </c>
      <c r="L191">
        <f t="shared" si="113"/>
        <v>0</v>
      </c>
      <c r="M191">
        <f t="shared" si="114"/>
        <v>0</v>
      </c>
      <c r="N191">
        <f t="shared" si="115"/>
        <v>0</v>
      </c>
      <c r="O191">
        <f t="shared" si="116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117"/>
        <v>1</v>
      </c>
      <c r="X191">
        <f t="shared" si="117"/>
        <v>0</v>
      </c>
      <c r="Y191">
        <f t="shared" si="117"/>
        <v>0</v>
      </c>
      <c r="Z191">
        <f t="shared" si="117"/>
        <v>0</v>
      </c>
      <c r="AA191">
        <f t="shared" si="117"/>
        <v>0</v>
      </c>
      <c r="AB191">
        <f t="shared" si="117"/>
        <v>0</v>
      </c>
      <c r="AC191">
        <f t="shared" si="117"/>
        <v>0</v>
      </c>
      <c r="AD191">
        <f t="shared" si="117"/>
        <v>0</v>
      </c>
      <c r="AE191">
        <f t="shared" si="117"/>
        <v>0</v>
      </c>
      <c r="AF191">
        <f t="shared" si="117"/>
        <v>0</v>
      </c>
      <c r="AG191">
        <f t="shared" si="117"/>
        <v>0</v>
      </c>
      <c r="AH191">
        <f t="shared" si="94"/>
        <v>0</v>
      </c>
      <c r="AI191">
        <f t="shared" si="94"/>
        <v>0</v>
      </c>
      <c r="AT191">
        <f t="shared" si="101"/>
        <v>0</v>
      </c>
      <c r="AU191">
        <f t="shared" si="102"/>
        <v>0</v>
      </c>
      <c r="AV191">
        <f t="shared" si="103"/>
        <v>0</v>
      </c>
      <c r="AW191">
        <f t="shared" si="104"/>
        <v>0</v>
      </c>
      <c r="AX191">
        <f t="shared" si="105"/>
        <v>0</v>
      </c>
      <c r="AY191">
        <f t="shared" si="106"/>
        <v>0</v>
      </c>
      <c r="AZ191">
        <f t="shared" si="107"/>
        <v>0</v>
      </c>
      <c r="BA191">
        <f t="shared" si="108"/>
        <v>0</v>
      </c>
      <c r="BB191">
        <f t="shared" si="109"/>
        <v>0</v>
      </c>
      <c r="BC191">
        <f t="shared" si="110"/>
        <v>0</v>
      </c>
      <c r="BD191">
        <f t="shared" si="111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112"/>
        <v>0</v>
      </c>
      <c r="L192">
        <f t="shared" si="113"/>
        <v>0</v>
      </c>
      <c r="M192">
        <f t="shared" si="114"/>
        <v>0</v>
      </c>
      <c r="N192">
        <f t="shared" si="115"/>
        <v>0</v>
      </c>
      <c r="O192">
        <f t="shared" si="116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117"/>
        <v>1</v>
      </c>
      <c r="X192">
        <f t="shared" si="117"/>
        <v>0</v>
      </c>
      <c r="Y192">
        <f t="shared" si="117"/>
        <v>0</v>
      </c>
      <c r="Z192">
        <f t="shared" si="117"/>
        <v>0</v>
      </c>
      <c r="AA192">
        <f t="shared" si="117"/>
        <v>0</v>
      </c>
      <c r="AB192">
        <f t="shared" si="117"/>
        <v>0</v>
      </c>
      <c r="AC192">
        <f t="shared" si="117"/>
        <v>0</v>
      </c>
      <c r="AD192">
        <f t="shared" si="117"/>
        <v>0</v>
      </c>
      <c r="AE192">
        <f t="shared" si="117"/>
        <v>0</v>
      </c>
      <c r="AF192">
        <f t="shared" si="117"/>
        <v>0</v>
      </c>
      <c r="AG192">
        <f t="shared" si="117"/>
        <v>0</v>
      </c>
      <c r="AH192">
        <f t="shared" si="94"/>
        <v>0</v>
      </c>
      <c r="AI192">
        <f t="shared" si="94"/>
        <v>0</v>
      </c>
      <c r="AT192">
        <f t="shared" si="101"/>
        <v>0</v>
      </c>
      <c r="AU192">
        <f t="shared" si="102"/>
        <v>0</v>
      </c>
      <c r="AV192">
        <f t="shared" si="103"/>
        <v>0</v>
      </c>
      <c r="AW192">
        <f t="shared" si="104"/>
        <v>0</v>
      </c>
      <c r="AX192">
        <f t="shared" si="105"/>
        <v>0</v>
      </c>
      <c r="AY192">
        <f t="shared" si="106"/>
        <v>0</v>
      </c>
      <c r="AZ192">
        <f t="shared" si="107"/>
        <v>0</v>
      </c>
      <c r="BA192">
        <f t="shared" si="108"/>
        <v>0</v>
      </c>
      <c r="BB192">
        <f t="shared" si="109"/>
        <v>0</v>
      </c>
      <c r="BC192">
        <f t="shared" si="110"/>
        <v>0</v>
      </c>
      <c r="BD192">
        <f t="shared" si="111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112"/>
        <v>0</v>
      </c>
      <c r="L193">
        <f t="shared" si="113"/>
        <v>0</v>
      </c>
      <c r="M193">
        <f t="shared" si="114"/>
        <v>0</v>
      </c>
      <c r="N193">
        <f t="shared" si="115"/>
        <v>0</v>
      </c>
      <c r="O193">
        <f t="shared" si="116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117"/>
        <v>1</v>
      </c>
      <c r="X193">
        <f t="shared" si="117"/>
        <v>0</v>
      </c>
      <c r="Y193">
        <f t="shared" si="117"/>
        <v>0</v>
      </c>
      <c r="Z193">
        <f t="shared" si="117"/>
        <v>0</v>
      </c>
      <c r="AA193">
        <f t="shared" si="117"/>
        <v>0</v>
      </c>
      <c r="AB193">
        <f t="shared" si="117"/>
        <v>0</v>
      </c>
      <c r="AC193">
        <f t="shared" si="117"/>
        <v>0</v>
      </c>
      <c r="AD193">
        <f t="shared" si="117"/>
        <v>0</v>
      </c>
      <c r="AE193">
        <f t="shared" si="117"/>
        <v>0</v>
      </c>
      <c r="AF193">
        <f t="shared" si="117"/>
        <v>0</v>
      </c>
      <c r="AG193">
        <f t="shared" si="117"/>
        <v>0</v>
      </c>
      <c r="AH193">
        <f t="shared" si="94"/>
        <v>0</v>
      </c>
      <c r="AI193">
        <f t="shared" si="94"/>
        <v>0</v>
      </c>
      <c r="AT193">
        <f t="shared" si="101"/>
        <v>0</v>
      </c>
      <c r="AU193">
        <f t="shared" si="102"/>
        <v>0</v>
      </c>
      <c r="AV193">
        <f t="shared" si="103"/>
        <v>0</v>
      </c>
      <c r="AW193">
        <f t="shared" si="104"/>
        <v>0</v>
      </c>
      <c r="AX193">
        <f t="shared" si="105"/>
        <v>0</v>
      </c>
      <c r="AY193">
        <f t="shared" si="106"/>
        <v>0</v>
      </c>
      <c r="AZ193">
        <f t="shared" si="107"/>
        <v>0</v>
      </c>
      <c r="BA193">
        <f t="shared" si="108"/>
        <v>0</v>
      </c>
      <c r="BB193">
        <f t="shared" si="109"/>
        <v>0</v>
      </c>
      <c r="BC193">
        <f t="shared" si="110"/>
        <v>0</v>
      </c>
      <c r="BD193">
        <f t="shared" si="111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112"/>
        <v>0</v>
      </c>
      <c r="L194">
        <f t="shared" si="113"/>
        <v>0</v>
      </c>
      <c r="M194">
        <f t="shared" si="114"/>
        <v>0</v>
      </c>
      <c r="N194">
        <f t="shared" si="115"/>
        <v>0</v>
      </c>
      <c r="O194">
        <f t="shared" si="116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117"/>
        <v>1</v>
      </c>
      <c r="X194">
        <f t="shared" si="117"/>
        <v>0</v>
      </c>
      <c r="Y194">
        <f t="shared" si="117"/>
        <v>0</v>
      </c>
      <c r="Z194">
        <f t="shared" si="117"/>
        <v>0</v>
      </c>
      <c r="AA194">
        <f t="shared" si="117"/>
        <v>0</v>
      </c>
      <c r="AB194">
        <f t="shared" si="117"/>
        <v>0</v>
      </c>
      <c r="AC194">
        <f t="shared" si="117"/>
        <v>0</v>
      </c>
      <c r="AD194">
        <f t="shared" si="117"/>
        <v>0</v>
      </c>
      <c r="AE194">
        <f t="shared" si="117"/>
        <v>0</v>
      </c>
      <c r="AF194">
        <f t="shared" si="117"/>
        <v>0</v>
      </c>
      <c r="AG194">
        <f t="shared" si="117"/>
        <v>0</v>
      </c>
      <c r="AH194">
        <f t="shared" si="94"/>
        <v>0</v>
      </c>
      <c r="AI194">
        <f t="shared" si="94"/>
        <v>0</v>
      </c>
      <c r="AT194">
        <f t="shared" si="101"/>
        <v>0</v>
      </c>
      <c r="AU194">
        <f t="shared" si="102"/>
        <v>0</v>
      </c>
      <c r="AV194">
        <f t="shared" si="103"/>
        <v>0</v>
      </c>
      <c r="AW194">
        <f t="shared" si="104"/>
        <v>0</v>
      </c>
      <c r="AX194">
        <f t="shared" si="105"/>
        <v>0</v>
      </c>
      <c r="AY194">
        <f t="shared" si="106"/>
        <v>0</v>
      </c>
      <c r="AZ194">
        <f t="shared" si="107"/>
        <v>0</v>
      </c>
      <c r="BA194">
        <f t="shared" si="108"/>
        <v>0</v>
      </c>
      <c r="BB194">
        <f t="shared" si="109"/>
        <v>0</v>
      </c>
      <c r="BC194">
        <f t="shared" si="110"/>
        <v>0</v>
      </c>
      <c r="BD194">
        <f t="shared" si="111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112"/>
        <v>0</v>
      </c>
      <c r="L195">
        <f t="shared" si="113"/>
        <v>0</v>
      </c>
      <c r="M195">
        <f t="shared" si="114"/>
        <v>0</v>
      </c>
      <c r="N195">
        <f t="shared" si="115"/>
        <v>0</v>
      </c>
      <c r="O195">
        <f t="shared" si="116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117"/>
        <v>1</v>
      </c>
      <c r="X195">
        <f t="shared" si="117"/>
        <v>0</v>
      </c>
      <c r="Y195">
        <f t="shared" si="117"/>
        <v>0</v>
      </c>
      <c r="Z195">
        <f t="shared" si="117"/>
        <v>0</v>
      </c>
      <c r="AA195">
        <f t="shared" si="117"/>
        <v>0</v>
      </c>
      <c r="AB195">
        <f t="shared" si="117"/>
        <v>0</v>
      </c>
      <c r="AC195">
        <f t="shared" si="117"/>
        <v>0</v>
      </c>
      <c r="AD195">
        <f t="shared" si="117"/>
        <v>0</v>
      </c>
      <c r="AE195">
        <f t="shared" si="117"/>
        <v>0</v>
      </c>
      <c r="AF195">
        <f t="shared" si="117"/>
        <v>0</v>
      </c>
      <c r="AG195">
        <f t="shared" si="117"/>
        <v>0</v>
      </c>
      <c r="AH195">
        <f t="shared" si="94"/>
        <v>0</v>
      </c>
      <c r="AI195">
        <f t="shared" si="94"/>
        <v>0</v>
      </c>
      <c r="AT195">
        <f t="shared" ref="AT195:AT202" si="118">IF(EXACT($P195, W$2), $N195, 0)</f>
        <v>0</v>
      </c>
      <c r="AU195">
        <f t="shared" ref="AU195:AU202" si="119">IF(EXACT($P195, X$2), $N195, 0)</f>
        <v>0</v>
      </c>
      <c r="AV195">
        <f t="shared" ref="AV195:AV202" si="120">IF(EXACT($P195, Y$2), $N195, 0)</f>
        <v>0</v>
      </c>
      <c r="AW195">
        <f t="shared" ref="AW195:AW202" si="121">IF(EXACT($P195, Z$2), $N195, 0)</f>
        <v>0</v>
      </c>
      <c r="AX195">
        <f t="shared" ref="AX195:AX202" si="122">IF(EXACT($P195, AA$2), $N195, 0)</f>
        <v>0</v>
      </c>
      <c r="AY195">
        <f t="shared" ref="AY195:AY202" si="123">IF(EXACT($P195, AB$2), $N195, 0)</f>
        <v>0</v>
      </c>
      <c r="AZ195">
        <f t="shared" ref="AZ195:AZ202" si="124">IF(EXACT($P195, AC$2), $N195, 0)</f>
        <v>0</v>
      </c>
      <c r="BA195">
        <f t="shared" ref="BA195:BA202" si="125">IF(EXACT($P195, AD$2), $N195, 0)</f>
        <v>0</v>
      </c>
      <c r="BB195">
        <f t="shared" ref="BB195:BB202" si="126">IF(EXACT($P195, AE$2), $N195, 0)</f>
        <v>0</v>
      </c>
      <c r="BC195">
        <f t="shared" ref="BC195:BC202" si="127">IF(EXACT($P195, AF$2), $N195, 0)</f>
        <v>0</v>
      </c>
      <c r="BD195">
        <f t="shared" ref="BD195:BD202" si="12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29">(SUM($D196:$J196) + $B196)</f>
        <v>0</v>
      </c>
      <c r="L196">
        <f t="shared" ref="L196:L219" si="130">SUM($B196:$I196)</f>
        <v>0</v>
      </c>
      <c r="M196">
        <f t="shared" ref="M196:M219" si="131">(SUM($B196:$F196) + SUM($H196:$J196))</f>
        <v>0</v>
      </c>
      <c r="N196">
        <f t="shared" ref="N196:N219" si="132">SUM($B196:$J196)</f>
        <v>0</v>
      </c>
      <c r="O196">
        <f t="shared" ref="O196:O219" si="13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117"/>
        <v>1</v>
      </c>
      <c r="X196">
        <f t="shared" si="117"/>
        <v>0</v>
      </c>
      <c r="Y196">
        <f t="shared" si="117"/>
        <v>0</v>
      </c>
      <c r="Z196">
        <f t="shared" si="117"/>
        <v>0</v>
      </c>
      <c r="AA196">
        <f t="shared" si="117"/>
        <v>0</v>
      </c>
      <c r="AB196">
        <f t="shared" si="117"/>
        <v>0</v>
      </c>
      <c r="AC196">
        <f t="shared" si="117"/>
        <v>0</v>
      </c>
      <c r="AD196">
        <f t="shared" si="117"/>
        <v>0</v>
      </c>
      <c r="AE196">
        <f t="shared" si="117"/>
        <v>0</v>
      </c>
      <c r="AF196">
        <f t="shared" si="117"/>
        <v>0</v>
      </c>
      <c r="AG196">
        <f t="shared" si="117"/>
        <v>0</v>
      </c>
      <c r="AH196">
        <f t="shared" si="94"/>
        <v>0</v>
      </c>
      <c r="AI196">
        <f t="shared" si="94"/>
        <v>0</v>
      </c>
      <c r="AT196">
        <f t="shared" si="118"/>
        <v>0</v>
      </c>
      <c r="AU196">
        <f t="shared" si="119"/>
        <v>0</v>
      </c>
      <c r="AV196">
        <f t="shared" si="120"/>
        <v>0</v>
      </c>
      <c r="AW196">
        <f t="shared" si="121"/>
        <v>0</v>
      </c>
      <c r="AX196">
        <f t="shared" si="122"/>
        <v>0</v>
      </c>
      <c r="AY196">
        <f t="shared" si="123"/>
        <v>0</v>
      </c>
      <c r="AZ196">
        <f t="shared" si="124"/>
        <v>0</v>
      </c>
      <c r="BA196">
        <f t="shared" si="125"/>
        <v>0</v>
      </c>
      <c r="BB196">
        <f t="shared" si="126"/>
        <v>0</v>
      </c>
      <c r="BC196">
        <f t="shared" si="127"/>
        <v>0</v>
      </c>
      <c r="BD196">
        <f t="shared" si="12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29"/>
        <v>0</v>
      </c>
      <c r="L197">
        <f t="shared" si="130"/>
        <v>0</v>
      </c>
      <c r="M197">
        <f t="shared" si="131"/>
        <v>0</v>
      </c>
      <c r="N197">
        <f t="shared" si="132"/>
        <v>0</v>
      </c>
      <c r="O197">
        <f t="shared" si="13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117"/>
        <v>1</v>
      </c>
      <c r="X197">
        <f t="shared" si="117"/>
        <v>0</v>
      </c>
      <c r="Y197">
        <f t="shared" si="117"/>
        <v>0</v>
      </c>
      <c r="Z197">
        <f t="shared" si="117"/>
        <v>0</v>
      </c>
      <c r="AA197">
        <f t="shared" si="117"/>
        <v>0</v>
      </c>
      <c r="AB197">
        <f t="shared" si="117"/>
        <v>0</v>
      </c>
      <c r="AC197">
        <f t="shared" si="117"/>
        <v>0</v>
      </c>
      <c r="AD197">
        <f t="shared" si="117"/>
        <v>0</v>
      </c>
      <c r="AE197">
        <f t="shared" si="117"/>
        <v>0</v>
      </c>
      <c r="AF197">
        <f t="shared" si="117"/>
        <v>0</v>
      </c>
      <c r="AG197">
        <f t="shared" si="117"/>
        <v>0</v>
      </c>
      <c r="AH197">
        <f t="shared" si="94"/>
        <v>0</v>
      </c>
      <c r="AI197">
        <f t="shared" si="94"/>
        <v>0</v>
      </c>
      <c r="AT197">
        <f t="shared" si="118"/>
        <v>0</v>
      </c>
      <c r="AU197">
        <f t="shared" si="119"/>
        <v>0</v>
      </c>
      <c r="AV197">
        <f t="shared" si="120"/>
        <v>0</v>
      </c>
      <c r="AW197">
        <f t="shared" si="121"/>
        <v>0</v>
      </c>
      <c r="AX197">
        <f t="shared" si="122"/>
        <v>0</v>
      </c>
      <c r="AY197">
        <f t="shared" si="123"/>
        <v>0</v>
      </c>
      <c r="AZ197">
        <f t="shared" si="124"/>
        <v>0</v>
      </c>
      <c r="BA197">
        <f t="shared" si="125"/>
        <v>0</v>
      </c>
      <c r="BB197">
        <f t="shared" si="126"/>
        <v>0</v>
      </c>
      <c r="BC197">
        <f t="shared" si="127"/>
        <v>0</v>
      </c>
      <c r="BD197">
        <f t="shared" si="12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29"/>
        <v>0</v>
      </c>
      <c r="L198">
        <f t="shared" si="130"/>
        <v>0</v>
      </c>
      <c r="M198">
        <f t="shared" si="131"/>
        <v>0</v>
      </c>
      <c r="N198">
        <f t="shared" si="132"/>
        <v>0</v>
      </c>
      <c r="O198">
        <f t="shared" si="13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117"/>
        <v>1</v>
      </c>
      <c r="X198">
        <f t="shared" si="117"/>
        <v>0</v>
      </c>
      <c r="Y198">
        <f t="shared" si="117"/>
        <v>0</v>
      </c>
      <c r="Z198">
        <f t="shared" si="117"/>
        <v>0</v>
      </c>
      <c r="AA198">
        <f t="shared" si="117"/>
        <v>0</v>
      </c>
      <c r="AB198">
        <f t="shared" si="117"/>
        <v>0</v>
      </c>
      <c r="AC198">
        <f t="shared" si="117"/>
        <v>0</v>
      </c>
      <c r="AD198">
        <f t="shared" si="117"/>
        <v>0</v>
      </c>
      <c r="AE198">
        <f t="shared" si="117"/>
        <v>0</v>
      </c>
      <c r="AF198">
        <f t="shared" si="117"/>
        <v>0</v>
      </c>
      <c r="AG198">
        <f t="shared" si="117"/>
        <v>0</v>
      </c>
      <c r="AH198">
        <f t="shared" si="94"/>
        <v>0</v>
      </c>
      <c r="AI198">
        <f t="shared" si="94"/>
        <v>0</v>
      </c>
      <c r="AT198">
        <f t="shared" si="118"/>
        <v>0</v>
      </c>
      <c r="AU198">
        <f t="shared" si="119"/>
        <v>0</v>
      </c>
      <c r="AV198">
        <f t="shared" si="120"/>
        <v>0</v>
      </c>
      <c r="AW198">
        <f t="shared" si="121"/>
        <v>0</v>
      </c>
      <c r="AX198">
        <f t="shared" si="122"/>
        <v>0</v>
      </c>
      <c r="AY198">
        <f t="shared" si="123"/>
        <v>0</v>
      </c>
      <c r="AZ198">
        <f t="shared" si="124"/>
        <v>0</v>
      </c>
      <c r="BA198">
        <f t="shared" si="125"/>
        <v>0</v>
      </c>
      <c r="BB198">
        <f t="shared" si="126"/>
        <v>0</v>
      </c>
      <c r="BC198">
        <f t="shared" si="127"/>
        <v>0</v>
      </c>
      <c r="BD198">
        <f t="shared" si="12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29"/>
        <v>0</v>
      </c>
      <c r="L199">
        <f t="shared" si="130"/>
        <v>0</v>
      </c>
      <c r="M199">
        <f t="shared" si="131"/>
        <v>0</v>
      </c>
      <c r="N199">
        <f t="shared" si="132"/>
        <v>0</v>
      </c>
      <c r="O199">
        <f t="shared" si="13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117"/>
        <v>1</v>
      </c>
      <c r="X199">
        <f t="shared" si="117"/>
        <v>0</v>
      </c>
      <c r="Y199">
        <f t="shared" si="117"/>
        <v>0</v>
      </c>
      <c r="Z199">
        <f t="shared" si="117"/>
        <v>0</v>
      </c>
      <c r="AA199">
        <f t="shared" si="117"/>
        <v>0</v>
      </c>
      <c r="AB199">
        <f t="shared" si="117"/>
        <v>0</v>
      </c>
      <c r="AC199">
        <f t="shared" si="117"/>
        <v>0</v>
      </c>
      <c r="AD199">
        <f t="shared" si="117"/>
        <v>0</v>
      </c>
      <c r="AE199">
        <f t="shared" si="117"/>
        <v>0</v>
      </c>
      <c r="AF199">
        <f t="shared" si="117"/>
        <v>0</v>
      </c>
      <c r="AG199">
        <f t="shared" si="117"/>
        <v>0</v>
      </c>
      <c r="AH199">
        <f t="shared" si="94"/>
        <v>0</v>
      </c>
      <c r="AI199">
        <f t="shared" si="94"/>
        <v>0</v>
      </c>
      <c r="AT199">
        <f t="shared" si="118"/>
        <v>0</v>
      </c>
      <c r="AU199">
        <f t="shared" si="119"/>
        <v>0</v>
      </c>
      <c r="AV199">
        <f t="shared" si="120"/>
        <v>0</v>
      </c>
      <c r="AW199">
        <f t="shared" si="121"/>
        <v>0</v>
      </c>
      <c r="AX199">
        <f t="shared" si="122"/>
        <v>0</v>
      </c>
      <c r="AY199">
        <f t="shared" si="123"/>
        <v>0</v>
      </c>
      <c r="AZ199">
        <f t="shared" si="124"/>
        <v>0</v>
      </c>
      <c r="BA199">
        <f t="shared" si="125"/>
        <v>0</v>
      </c>
      <c r="BB199">
        <f t="shared" si="126"/>
        <v>0</v>
      </c>
      <c r="BC199">
        <f t="shared" si="127"/>
        <v>0</v>
      </c>
      <c r="BD199">
        <f t="shared" si="12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29"/>
        <v>0</v>
      </c>
      <c r="L200">
        <f t="shared" si="130"/>
        <v>0</v>
      </c>
      <c r="M200">
        <f t="shared" si="131"/>
        <v>0</v>
      </c>
      <c r="N200">
        <f t="shared" si="132"/>
        <v>0</v>
      </c>
      <c r="O200">
        <f t="shared" si="13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117"/>
        <v>1</v>
      </c>
      <c r="X200">
        <f t="shared" si="117"/>
        <v>0</v>
      </c>
      <c r="Y200">
        <f t="shared" si="117"/>
        <v>0</v>
      </c>
      <c r="Z200">
        <f t="shared" si="117"/>
        <v>0</v>
      </c>
      <c r="AA200">
        <f t="shared" si="117"/>
        <v>0</v>
      </c>
      <c r="AB200">
        <f t="shared" si="117"/>
        <v>0</v>
      </c>
      <c r="AC200">
        <f t="shared" si="117"/>
        <v>0</v>
      </c>
      <c r="AD200">
        <f t="shared" si="117"/>
        <v>0</v>
      </c>
      <c r="AE200">
        <f t="shared" si="117"/>
        <v>0</v>
      </c>
      <c r="AF200">
        <f t="shared" si="117"/>
        <v>0</v>
      </c>
      <c r="AG200">
        <f t="shared" si="117"/>
        <v>0</v>
      </c>
      <c r="AH200">
        <f t="shared" si="94"/>
        <v>0</v>
      </c>
      <c r="AI200">
        <f t="shared" si="94"/>
        <v>0</v>
      </c>
      <c r="AT200">
        <f t="shared" si="118"/>
        <v>0</v>
      </c>
      <c r="AU200">
        <f t="shared" si="119"/>
        <v>0</v>
      </c>
      <c r="AV200">
        <f t="shared" si="120"/>
        <v>0</v>
      </c>
      <c r="AW200">
        <f t="shared" si="121"/>
        <v>0</v>
      </c>
      <c r="AX200">
        <f t="shared" si="122"/>
        <v>0</v>
      </c>
      <c r="AY200">
        <f t="shared" si="123"/>
        <v>0</v>
      </c>
      <c r="AZ200">
        <f t="shared" si="124"/>
        <v>0</v>
      </c>
      <c r="BA200">
        <f t="shared" si="125"/>
        <v>0</v>
      </c>
      <c r="BB200">
        <f t="shared" si="126"/>
        <v>0</v>
      </c>
      <c r="BC200">
        <f t="shared" si="127"/>
        <v>0</v>
      </c>
      <c r="BD200">
        <f t="shared" si="12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29"/>
        <v>0</v>
      </c>
      <c r="L201">
        <f t="shared" si="130"/>
        <v>0</v>
      </c>
      <c r="M201">
        <f t="shared" si="131"/>
        <v>0</v>
      </c>
      <c r="N201">
        <f t="shared" si="132"/>
        <v>0</v>
      </c>
      <c r="O201">
        <f t="shared" si="13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117"/>
        <v>1</v>
      </c>
      <c r="X201">
        <f t="shared" si="117"/>
        <v>0</v>
      </c>
      <c r="Y201">
        <f t="shared" si="117"/>
        <v>0</v>
      </c>
      <c r="Z201">
        <f t="shared" si="117"/>
        <v>0</v>
      </c>
      <c r="AA201">
        <f t="shared" si="117"/>
        <v>0</v>
      </c>
      <c r="AB201">
        <f t="shared" si="117"/>
        <v>0</v>
      </c>
      <c r="AC201">
        <f t="shared" si="117"/>
        <v>0</v>
      </c>
      <c r="AD201">
        <f t="shared" si="117"/>
        <v>0</v>
      </c>
      <c r="AE201">
        <f t="shared" si="117"/>
        <v>0</v>
      </c>
      <c r="AF201">
        <f t="shared" si="117"/>
        <v>0</v>
      </c>
      <c r="AG201">
        <f t="shared" si="117"/>
        <v>0</v>
      </c>
      <c r="AH201">
        <f t="shared" si="94"/>
        <v>0</v>
      </c>
      <c r="AI201">
        <f t="shared" si="94"/>
        <v>0</v>
      </c>
      <c r="AT201">
        <f t="shared" si="118"/>
        <v>0</v>
      </c>
      <c r="AU201">
        <f t="shared" si="119"/>
        <v>0</v>
      </c>
      <c r="AV201">
        <f t="shared" si="120"/>
        <v>0</v>
      </c>
      <c r="AW201">
        <f t="shared" si="121"/>
        <v>0</v>
      </c>
      <c r="AX201">
        <f t="shared" si="122"/>
        <v>0</v>
      </c>
      <c r="AY201">
        <f t="shared" si="123"/>
        <v>0</v>
      </c>
      <c r="AZ201">
        <f t="shared" si="124"/>
        <v>0</v>
      </c>
      <c r="BA201">
        <f t="shared" si="125"/>
        <v>0</v>
      </c>
      <c r="BB201">
        <f t="shared" si="126"/>
        <v>0</v>
      </c>
      <c r="BC201">
        <f t="shared" si="127"/>
        <v>0</v>
      </c>
      <c r="BD201">
        <f t="shared" si="12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29"/>
        <v>0</v>
      </c>
      <c r="L202">
        <f t="shared" si="130"/>
        <v>0</v>
      </c>
      <c r="M202">
        <f t="shared" si="131"/>
        <v>0</v>
      </c>
      <c r="N202">
        <f t="shared" si="132"/>
        <v>0</v>
      </c>
      <c r="O202">
        <f t="shared" si="13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117"/>
        <v>1</v>
      </c>
      <c r="X202">
        <f t="shared" si="117"/>
        <v>0</v>
      </c>
      <c r="Y202">
        <f t="shared" si="117"/>
        <v>0</v>
      </c>
      <c r="Z202">
        <f t="shared" si="117"/>
        <v>0</v>
      </c>
      <c r="AA202">
        <f t="shared" si="117"/>
        <v>0</v>
      </c>
      <c r="AB202">
        <f t="shared" si="117"/>
        <v>0</v>
      </c>
      <c r="AC202">
        <f t="shared" si="117"/>
        <v>0</v>
      </c>
      <c r="AD202">
        <f t="shared" si="117"/>
        <v>0</v>
      </c>
      <c r="AE202">
        <f t="shared" si="117"/>
        <v>0</v>
      </c>
      <c r="AF202">
        <f t="shared" si="117"/>
        <v>0</v>
      </c>
      <c r="AG202">
        <f t="shared" si="117"/>
        <v>0</v>
      </c>
      <c r="AH202">
        <f t="shared" si="94"/>
        <v>0</v>
      </c>
      <c r="AI202">
        <f t="shared" si="94"/>
        <v>0</v>
      </c>
      <c r="AT202">
        <f t="shared" si="118"/>
        <v>0</v>
      </c>
      <c r="AU202">
        <f t="shared" si="119"/>
        <v>0</v>
      </c>
      <c r="AV202">
        <f t="shared" si="120"/>
        <v>0</v>
      </c>
      <c r="AW202">
        <f t="shared" si="121"/>
        <v>0</v>
      </c>
      <c r="AX202">
        <f t="shared" si="122"/>
        <v>0</v>
      </c>
      <c r="AY202">
        <f t="shared" si="123"/>
        <v>0</v>
      </c>
      <c r="AZ202">
        <f t="shared" si="124"/>
        <v>0</v>
      </c>
      <c r="BA202">
        <f t="shared" si="125"/>
        <v>0</v>
      </c>
      <c r="BB202">
        <f t="shared" si="126"/>
        <v>0</v>
      </c>
      <c r="BC202">
        <f t="shared" si="127"/>
        <v>0</v>
      </c>
      <c r="BD202">
        <f t="shared" si="12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29"/>
        <v>0</v>
      </c>
      <c r="L203">
        <f t="shared" si="130"/>
        <v>0</v>
      </c>
      <c r="M203">
        <f t="shared" si="131"/>
        <v>0</v>
      </c>
      <c r="N203">
        <f t="shared" si="132"/>
        <v>0</v>
      </c>
      <c r="O203">
        <f t="shared" si="13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117"/>
        <v>1</v>
      </c>
      <c r="X203">
        <f t="shared" si="117"/>
        <v>0</v>
      </c>
      <c r="Y203">
        <f t="shared" si="117"/>
        <v>0</v>
      </c>
      <c r="Z203">
        <f t="shared" si="117"/>
        <v>0</v>
      </c>
      <c r="AA203">
        <f t="shared" si="117"/>
        <v>0</v>
      </c>
      <c r="AB203">
        <f t="shared" si="117"/>
        <v>0</v>
      </c>
      <c r="AC203">
        <f t="shared" si="117"/>
        <v>0</v>
      </c>
      <c r="AD203">
        <f t="shared" si="117"/>
        <v>0</v>
      </c>
      <c r="AE203">
        <f t="shared" si="117"/>
        <v>0</v>
      </c>
      <c r="AF203">
        <f t="shared" si="117"/>
        <v>0</v>
      </c>
      <c r="AG203">
        <f t="shared" si="117"/>
        <v>0</v>
      </c>
      <c r="AH203">
        <f t="shared" ref="AH203:AI219" si="134">IF(EXACT($P203, AH$2), 1, 0)</f>
        <v>0</v>
      </c>
      <c r="AI203">
        <f t="shared" si="13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29"/>
        <v>0</v>
      </c>
      <c r="L204">
        <f t="shared" si="130"/>
        <v>0</v>
      </c>
      <c r="M204">
        <f t="shared" si="131"/>
        <v>0</v>
      </c>
      <c r="N204">
        <f t="shared" si="132"/>
        <v>0</v>
      </c>
      <c r="O204">
        <f t="shared" si="13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117"/>
        <v>1</v>
      </c>
      <c r="X204">
        <f t="shared" si="117"/>
        <v>0</v>
      </c>
      <c r="Y204">
        <f t="shared" ref="W204:AG219" si="135">IF(EXACT($P204, Y$2), 1, 0)</f>
        <v>0</v>
      </c>
      <c r="Z204">
        <f t="shared" si="135"/>
        <v>0</v>
      </c>
      <c r="AA204">
        <f t="shared" si="135"/>
        <v>0</v>
      </c>
      <c r="AB204">
        <f t="shared" si="135"/>
        <v>0</v>
      </c>
      <c r="AC204">
        <f t="shared" si="135"/>
        <v>0</v>
      </c>
      <c r="AD204">
        <f t="shared" si="135"/>
        <v>0</v>
      </c>
      <c r="AE204">
        <f t="shared" si="135"/>
        <v>0</v>
      </c>
      <c r="AF204">
        <f t="shared" si="135"/>
        <v>0</v>
      </c>
      <c r="AG204">
        <f t="shared" si="135"/>
        <v>0</v>
      </c>
      <c r="AH204">
        <f t="shared" si="134"/>
        <v>0</v>
      </c>
      <c r="AI204">
        <f t="shared" si="13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29"/>
        <v>0</v>
      </c>
      <c r="L205">
        <f t="shared" si="130"/>
        <v>0</v>
      </c>
      <c r="M205">
        <f t="shared" si="131"/>
        <v>0</v>
      </c>
      <c r="N205">
        <f t="shared" si="132"/>
        <v>0</v>
      </c>
      <c r="O205">
        <f t="shared" si="13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35"/>
        <v>1</v>
      </c>
      <c r="X205">
        <f t="shared" si="135"/>
        <v>0</v>
      </c>
      <c r="Y205">
        <f t="shared" si="135"/>
        <v>0</v>
      </c>
      <c r="Z205">
        <f t="shared" si="135"/>
        <v>0</v>
      </c>
      <c r="AA205">
        <f t="shared" si="135"/>
        <v>0</v>
      </c>
      <c r="AB205">
        <f t="shared" si="135"/>
        <v>0</v>
      </c>
      <c r="AC205">
        <f t="shared" si="135"/>
        <v>0</v>
      </c>
      <c r="AD205">
        <f t="shared" si="135"/>
        <v>0</v>
      </c>
      <c r="AE205">
        <f t="shared" si="135"/>
        <v>0</v>
      </c>
      <c r="AF205">
        <f t="shared" si="135"/>
        <v>0</v>
      </c>
      <c r="AG205">
        <f t="shared" si="135"/>
        <v>0</v>
      </c>
      <c r="AH205">
        <f t="shared" si="134"/>
        <v>0</v>
      </c>
      <c r="AI205">
        <f t="shared" si="13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29"/>
        <v>0</v>
      </c>
      <c r="L206">
        <f t="shared" si="130"/>
        <v>0</v>
      </c>
      <c r="M206">
        <f t="shared" si="131"/>
        <v>0</v>
      </c>
      <c r="N206">
        <f t="shared" si="132"/>
        <v>0</v>
      </c>
      <c r="O206">
        <f t="shared" si="13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35"/>
        <v>1</v>
      </c>
      <c r="X206">
        <f t="shared" si="135"/>
        <v>0</v>
      </c>
      <c r="Y206">
        <f t="shared" si="135"/>
        <v>0</v>
      </c>
      <c r="Z206">
        <f t="shared" si="135"/>
        <v>0</v>
      </c>
      <c r="AA206">
        <f t="shared" si="135"/>
        <v>0</v>
      </c>
      <c r="AB206">
        <f t="shared" si="135"/>
        <v>0</v>
      </c>
      <c r="AC206">
        <f t="shared" si="135"/>
        <v>0</v>
      </c>
      <c r="AD206">
        <f t="shared" si="135"/>
        <v>0</v>
      </c>
      <c r="AE206">
        <f t="shared" si="135"/>
        <v>0</v>
      </c>
      <c r="AF206">
        <f t="shared" si="135"/>
        <v>0</v>
      </c>
      <c r="AG206">
        <f t="shared" si="135"/>
        <v>0</v>
      </c>
      <c r="AH206">
        <f t="shared" si="134"/>
        <v>0</v>
      </c>
      <c r="AI206">
        <f t="shared" si="13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29"/>
        <v>0</v>
      </c>
      <c r="L207">
        <f t="shared" si="130"/>
        <v>0</v>
      </c>
      <c r="M207">
        <f t="shared" si="131"/>
        <v>0</v>
      </c>
      <c r="N207">
        <f t="shared" si="132"/>
        <v>0</v>
      </c>
      <c r="O207">
        <f t="shared" si="13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35"/>
        <v>1</v>
      </c>
      <c r="X207">
        <f t="shared" si="135"/>
        <v>0</v>
      </c>
      <c r="Y207">
        <f t="shared" si="135"/>
        <v>0</v>
      </c>
      <c r="Z207">
        <f t="shared" si="135"/>
        <v>0</v>
      </c>
      <c r="AA207">
        <f t="shared" si="135"/>
        <v>0</v>
      </c>
      <c r="AB207">
        <f t="shared" si="135"/>
        <v>0</v>
      </c>
      <c r="AC207">
        <f t="shared" si="135"/>
        <v>0</v>
      </c>
      <c r="AD207">
        <f t="shared" si="135"/>
        <v>0</v>
      </c>
      <c r="AE207">
        <f t="shared" si="135"/>
        <v>0</v>
      </c>
      <c r="AF207">
        <f t="shared" si="135"/>
        <v>0</v>
      </c>
      <c r="AG207">
        <f t="shared" si="135"/>
        <v>0</v>
      </c>
      <c r="AH207">
        <f t="shared" si="134"/>
        <v>0</v>
      </c>
      <c r="AI207">
        <f t="shared" si="13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29"/>
        <v>0</v>
      </c>
      <c r="L208">
        <f t="shared" si="130"/>
        <v>0</v>
      </c>
      <c r="M208">
        <f t="shared" si="131"/>
        <v>0</v>
      </c>
      <c r="N208">
        <f t="shared" si="132"/>
        <v>0</v>
      </c>
      <c r="O208">
        <f t="shared" si="13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35"/>
        <v>1</v>
      </c>
      <c r="X208">
        <f t="shared" si="135"/>
        <v>0</v>
      </c>
      <c r="Y208">
        <f t="shared" si="135"/>
        <v>0</v>
      </c>
      <c r="Z208">
        <f t="shared" si="135"/>
        <v>0</v>
      </c>
      <c r="AA208">
        <f t="shared" si="135"/>
        <v>0</v>
      </c>
      <c r="AB208">
        <f t="shared" si="135"/>
        <v>0</v>
      </c>
      <c r="AC208">
        <f t="shared" si="135"/>
        <v>0</v>
      </c>
      <c r="AD208">
        <f t="shared" si="135"/>
        <v>0</v>
      </c>
      <c r="AE208">
        <f t="shared" si="135"/>
        <v>0</v>
      </c>
      <c r="AF208">
        <f t="shared" si="135"/>
        <v>0</v>
      </c>
      <c r="AG208">
        <f t="shared" si="135"/>
        <v>0</v>
      </c>
      <c r="AH208">
        <f t="shared" si="134"/>
        <v>0</v>
      </c>
      <c r="AI208">
        <f t="shared" si="13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29"/>
        <v>0</v>
      </c>
      <c r="L209">
        <f t="shared" si="130"/>
        <v>0</v>
      </c>
      <c r="M209">
        <f t="shared" si="131"/>
        <v>0</v>
      </c>
      <c r="N209">
        <f t="shared" si="132"/>
        <v>0</v>
      </c>
      <c r="O209">
        <f t="shared" si="13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35"/>
        <v>1</v>
      </c>
      <c r="X209">
        <f t="shared" si="135"/>
        <v>0</v>
      </c>
      <c r="Y209">
        <f t="shared" si="135"/>
        <v>0</v>
      </c>
      <c r="Z209">
        <f t="shared" si="135"/>
        <v>0</v>
      </c>
      <c r="AA209">
        <f t="shared" si="135"/>
        <v>0</v>
      </c>
      <c r="AB209">
        <f t="shared" si="135"/>
        <v>0</v>
      </c>
      <c r="AC209">
        <f t="shared" si="135"/>
        <v>0</v>
      </c>
      <c r="AD209">
        <f t="shared" si="135"/>
        <v>0</v>
      </c>
      <c r="AE209">
        <f t="shared" si="135"/>
        <v>0</v>
      </c>
      <c r="AF209">
        <f t="shared" si="135"/>
        <v>0</v>
      </c>
      <c r="AG209">
        <f t="shared" si="135"/>
        <v>0</v>
      </c>
      <c r="AH209">
        <f t="shared" si="134"/>
        <v>0</v>
      </c>
      <c r="AI209">
        <f t="shared" si="13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29"/>
        <v>0</v>
      </c>
      <c r="L210">
        <f t="shared" si="130"/>
        <v>0</v>
      </c>
      <c r="M210">
        <f t="shared" si="131"/>
        <v>0</v>
      </c>
      <c r="N210">
        <f t="shared" si="132"/>
        <v>0</v>
      </c>
      <c r="O210">
        <f t="shared" si="13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35"/>
        <v>1</v>
      </c>
      <c r="X210">
        <f t="shared" si="135"/>
        <v>0</v>
      </c>
      <c r="Y210">
        <f t="shared" si="135"/>
        <v>0</v>
      </c>
      <c r="Z210">
        <f t="shared" si="135"/>
        <v>0</v>
      </c>
      <c r="AA210">
        <f t="shared" si="135"/>
        <v>0</v>
      </c>
      <c r="AB210">
        <f t="shared" si="135"/>
        <v>0</v>
      </c>
      <c r="AC210">
        <f t="shared" si="135"/>
        <v>0</v>
      </c>
      <c r="AD210">
        <f t="shared" si="135"/>
        <v>0</v>
      </c>
      <c r="AE210">
        <f t="shared" si="135"/>
        <v>0</v>
      </c>
      <c r="AF210">
        <f t="shared" si="135"/>
        <v>0</v>
      </c>
      <c r="AG210">
        <f t="shared" si="135"/>
        <v>0</v>
      </c>
      <c r="AH210">
        <f t="shared" si="134"/>
        <v>0</v>
      </c>
      <c r="AI210">
        <f t="shared" si="13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29"/>
        <v>0</v>
      </c>
      <c r="L211">
        <f t="shared" si="130"/>
        <v>0</v>
      </c>
      <c r="M211">
        <f t="shared" si="131"/>
        <v>0</v>
      </c>
      <c r="N211">
        <f t="shared" si="132"/>
        <v>0</v>
      </c>
      <c r="O211">
        <f t="shared" si="13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35"/>
        <v>1</v>
      </c>
      <c r="X211">
        <f t="shared" si="135"/>
        <v>0</v>
      </c>
      <c r="Y211">
        <f t="shared" si="135"/>
        <v>0</v>
      </c>
      <c r="Z211">
        <f t="shared" si="135"/>
        <v>0</v>
      </c>
      <c r="AA211">
        <f t="shared" si="135"/>
        <v>0</v>
      </c>
      <c r="AB211">
        <f t="shared" si="135"/>
        <v>0</v>
      </c>
      <c r="AC211">
        <f t="shared" si="135"/>
        <v>0</v>
      </c>
      <c r="AD211">
        <f t="shared" si="135"/>
        <v>0</v>
      </c>
      <c r="AE211">
        <f t="shared" si="135"/>
        <v>0</v>
      </c>
      <c r="AF211">
        <f t="shared" si="135"/>
        <v>0</v>
      </c>
      <c r="AG211">
        <f t="shared" si="135"/>
        <v>0</v>
      </c>
      <c r="AH211">
        <f t="shared" si="134"/>
        <v>0</v>
      </c>
      <c r="AI211">
        <f t="shared" si="13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29"/>
        <v>0</v>
      </c>
      <c r="L212">
        <f t="shared" si="130"/>
        <v>0</v>
      </c>
      <c r="M212">
        <f t="shared" si="131"/>
        <v>0</v>
      </c>
      <c r="N212">
        <f t="shared" si="132"/>
        <v>0</v>
      </c>
      <c r="O212">
        <f t="shared" si="13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35"/>
        <v>1</v>
      </c>
      <c r="X212">
        <f t="shared" si="135"/>
        <v>0</v>
      </c>
      <c r="Y212">
        <f t="shared" si="135"/>
        <v>0</v>
      </c>
      <c r="Z212">
        <f t="shared" si="135"/>
        <v>0</v>
      </c>
      <c r="AA212">
        <f t="shared" si="135"/>
        <v>0</v>
      </c>
      <c r="AB212">
        <f t="shared" si="135"/>
        <v>0</v>
      </c>
      <c r="AC212">
        <f t="shared" si="135"/>
        <v>0</v>
      </c>
      <c r="AD212">
        <f t="shared" si="135"/>
        <v>0</v>
      </c>
      <c r="AE212">
        <f t="shared" si="135"/>
        <v>0</v>
      </c>
      <c r="AF212">
        <f t="shared" si="135"/>
        <v>0</v>
      </c>
      <c r="AG212">
        <f t="shared" si="135"/>
        <v>0</v>
      </c>
      <c r="AH212">
        <f t="shared" si="134"/>
        <v>0</v>
      </c>
      <c r="AI212">
        <f t="shared" si="13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29"/>
        <v>0</v>
      </c>
      <c r="L213">
        <f t="shared" si="130"/>
        <v>0</v>
      </c>
      <c r="M213">
        <f t="shared" si="131"/>
        <v>0</v>
      </c>
      <c r="N213">
        <f t="shared" si="132"/>
        <v>0</v>
      </c>
      <c r="O213">
        <f t="shared" si="13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35"/>
        <v>1</v>
      </c>
      <c r="X213">
        <f t="shared" si="135"/>
        <v>0</v>
      </c>
      <c r="Y213">
        <f t="shared" si="135"/>
        <v>0</v>
      </c>
      <c r="Z213">
        <f t="shared" si="135"/>
        <v>0</v>
      </c>
      <c r="AA213">
        <f t="shared" si="135"/>
        <v>0</v>
      </c>
      <c r="AB213">
        <f t="shared" si="135"/>
        <v>0</v>
      </c>
      <c r="AC213">
        <f t="shared" si="135"/>
        <v>0</v>
      </c>
      <c r="AD213">
        <f t="shared" si="135"/>
        <v>0</v>
      </c>
      <c r="AE213">
        <f t="shared" si="135"/>
        <v>0</v>
      </c>
      <c r="AF213">
        <f t="shared" si="135"/>
        <v>0</v>
      </c>
      <c r="AG213">
        <f t="shared" si="135"/>
        <v>0</v>
      </c>
      <c r="AH213">
        <f t="shared" si="134"/>
        <v>0</v>
      </c>
      <c r="AI213">
        <f t="shared" si="13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29"/>
        <v>0</v>
      </c>
      <c r="L214">
        <f t="shared" si="130"/>
        <v>0</v>
      </c>
      <c r="M214">
        <f t="shared" si="131"/>
        <v>0</v>
      </c>
      <c r="N214">
        <f t="shared" si="132"/>
        <v>0</v>
      </c>
      <c r="O214">
        <f t="shared" si="13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35"/>
        <v>1</v>
      </c>
      <c r="X214">
        <f t="shared" si="135"/>
        <v>0</v>
      </c>
      <c r="Y214">
        <f t="shared" si="135"/>
        <v>0</v>
      </c>
      <c r="Z214">
        <f t="shared" si="135"/>
        <v>0</v>
      </c>
      <c r="AA214">
        <f t="shared" si="135"/>
        <v>0</v>
      </c>
      <c r="AB214">
        <f t="shared" si="135"/>
        <v>0</v>
      </c>
      <c r="AC214">
        <f t="shared" si="135"/>
        <v>0</v>
      </c>
      <c r="AD214">
        <f t="shared" si="135"/>
        <v>0</v>
      </c>
      <c r="AE214">
        <f t="shared" si="135"/>
        <v>0</v>
      </c>
      <c r="AF214">
        <f t="shared" si="135"/>
        <v>0</v>
      </c>
      <c r="AG214">
        <f t="shared" si="135"/>
        <v>0</v>
      </c>
      <c r="AH214">
        <f t="shared" si="134"/>
        <v>0</v>
      </c>
      <c r="AI214">
        <f t="shared" si="13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29"/>
        <v>0</v>
      </c>
      <c r="L215">
        <f t="shared" si="130"/>
        <v>0</v>
      </c>
      <c r="M215">
        <f t="shared" si="131"/>
        <v>0</v>
      </c>
      <c r="N215">
        <f t="shared" si="132"/>
        <v>0</v>
      </c>
      <c r="O215">
        <f t="shared" si="13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35"/>
        <v>1</v>
      </c>
      <c r="X215">
        <f t="shared" si="135"/>
        <v>0</v>
      </c>
      <c r="Y215">
        <f t="shared" si="135"/>
        <v>0</v>
      </c>
      <c r="Z215">
        <f t="shared" si="135"/>
        <v>0</v>
      </c>
      <c r="AA215">
        <f t="shared" si="135"/>
        <v>0</v>
      </c>
      <c r="AB215">
        <f t="shared" si="135"/>
        <v>0</v>
      </c>
      <c r="AC215">
        <f t="shared" si="135"/>
        <v>0</v>
      </c>
      <c r="AD215">
        <f t="shared" si="135"/>
        <v>0</v>
      </c>
      <c r="AE215">
        <f t="shared" si="135"/>
        <v>0</v>
      </c>
      <c r="AF215">
        <f t="shared" si="135"/>
        <v>0</v>
      </c>
      <c r="AG215">
        <f t="shared" si="135"/>
        <v>0</v>
      </c>
      <c r="AH215">
        <f t="shared" si="134"/>
        <v>0</v>
      </c>
      <c r="AI215">
        <f t="shared" si="13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29"/>
        <v>0</v>
      </c>
      <c r="L216">
        <f t="shared" si="130"/>
        <v>0</v>
      </c>
      <c r="M216">
        <f t="shared" si="131"/>
        <v>0</v>
      </c>
      <c r="N216">
        <f t="shared" si="132"/>
        <v>0</v>
      </c>
      <c r="O216">
        <f t="shared" si="13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35"/>
        <v>1</v>
      </c>
      <c r="X216">
        <f t="shared" si="135"/>
        <v>0</v>
      </c>
      <c r="Y216">
        <f t="shared" si="135"/>
        <v>0</v>
      </c>
      <c r="Z216">
        <f t="shared" si="135"/>
        <v>0</v>
      </c>
      <c r="AA216">
        <f t="shared" si="135"/>
        <v>0</v>
      </c>
      <c r="AB216">
        <f t="shared" si="135"/>
        <v>0</v>
      </c>
      <c r="AC216">
        <f t="shared" si="135"/>
        <v>0</v>
      </c>
      <c r="AD216">
        <f t="shared" si="135"/>
        <v>0</v>
      </c>
      <c r="AE216">
        <f t="shared" si="135"/>
        <v>0</v>
      </c>
      <c r="AF216">
        <f t="shared" si="135"/>
        <v>0</v>
      </c>
      <c r="AG216">
        <f t="shared" si="135"/>
        <v>0</v>
      </c>
      <c r="AH216">
        <f t="shared" si="134"/>
        <v>0</v>
      </c>
      <c r="AI216">
        <f t="shared" si="13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29"/>
        <v>0</v>
      </c>
      <c r="L217">
        <f t="shared" si="130"/>
        <v>0</v>
      </c>
      <c r="M217">
        <f t="shared" si="131"/>
        <v>0</v>
      </c>
      <c r="N217">
        <f t="shared" si="132"/>
        <v>0</v>
      </c>
      <c r="O217">
        <f t="shared" si="13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35"/>
        <v>1</v>
      </c>
      <c r="X217">
        <f t="shared" si="135"/>
        <v>0</v>
      </c>
      <c r="Y217">
        <f t="shared" si="135"/>
        <v>0</v>
      </c>
      <c r="Z217">
        <f t="shared" si="135"/>
        <v>0</v>
      </c>
      <c r="AA217">
        <f t="shared" si="135"/>
        <v>0</v>
      </c>
      <c r="AB217">
        <f t="shared" si="135"/>
        <v>0</v>
      </c>
      <c r="AC217">
        <f t="shared" si="135"/>
        <v>0</v>
      </c>
      <c r="AD217">
        <f t="shared" si="135"/>
        <v>0</v>
      </c>
      <c r="AE217">
        <f t="shared" si="135"/>
        <v>0</v>
      </c>
      <c r="AF217">
        <f t="shared" si="135"/>
        <v>0</v>
      </c>
      <c r="AG217">
        <f t="shared" si="135"/>
        <v>0</v>
      </c>
      <c r="AH217">
        <f t="shared" si="134"/>
        <v>0</v>
      </c>
      <c r="AI217">
        <f t="shared" si="13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29"/>
        <v>0</v>
      </c>
      <c r="L218">
        <f t="shared" si="130"/>
        <v>0</v>
      </c>
      <c r="M218">
        <f t="shared" si="131"/>
        <v>0</v>
      </c>
      <c r="N218">
        <f t="shared" si="132"/>
        <v>0</v>
      </c>
      <c r="O218">
        <f t="shared" si="13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35"/>
        <v>1</v>
      </c>
      <c r="X218">
        <f t="shared" si="135"/>
        <v>0</v>
      </c>
      <c r="Y218">
        <f t="shared" si="135"/>
        <v>0</v>
      </c>
      <c r="Z218">
        <f t="shared" si="135"/>
        <v>0</v>
      </c>
      <c r="AA218">
        <f t="shared" si="135"/>
        <v>0</v>
      </c>
      <c r="AB218">
        <f t="shared" si="135"/>
        <v>0</v>
      </c>
      <c r="AC218">
        <f t="shared" si="135"/>
        <v>0</v>
      </c>
      <c r="AD218">
        <f t="shared" si="135"/>
        <v>0</v>
      </c>
      <c r="AE218">
        <f t="shared" si="135"/>
        <v>0</v>
      </c>
      <c r="AF218">
        <f t="shared" si="135"/>
        <v>0</v>
      </c>
      <c r="AG218">
        <f t="shared" si="135"/>
        <v>0</v>
      </c>
      <c r="AH218">
        <f t="shared" si="134"/>
        <v>0</v>
      </c>
      <c r="AI218">
        <f t="shared" si="13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29"/>
        <v>0</v>
      </c>
      <c r="L219">
        <f t="shared" si="130"/>
        <v>0</v>
      </c>
      <c r="M219">
        <f t="shared" si="131"/>
        <v>0</v>
      </c>
      <c r="N219">
        <f t="shared" si="132"/>
        <v>0</v>
      </c>
      <c r="O219">
        <f t="shared" si="13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35"/>
        <v>1</v>
      </c>
      <c r="X219">
        <f t="shared" si="135"/>
        <v>0</v>
      </c>
      <c r="Y219">
        <f t="shared" si="135"/>
        <v>0</v>
      </c>
      <c r="Z219">
        <f t="shared" si="135"/>
        <v>0</v>
      </c>
      <c r="AA219">
        <f t="shared" si="135"/>
        <v>0</v>
      </c>
      <c r="AB219">
        <f t="shared" si="135"/>
        <v>0</v>
      </c>
      <c r="AC219">
        <f t="shared" si="135"/>
        <v>0</v>
      </c>
      <c r="AD219">
        <f t="shared" si="135"/>
        <v>0</v>
      </c>
      <c r="AE219">
        <f t="shared" si="135"/>
        <v>0</v>
      </c>
      <c r="AF219">
        <f t="shared" si="135"/>
        <v>0</v>
      </c>
      <c r="AG219">
        <f t="shared" si="135"/>
        <v>0</v>
      </c>
      <c r="AH219">
        <f t="shared" si="134"/>
        <v>0</v>
      </c>
      <c r="AI219">
        <f t="shared" si="134"/>
        <v>0</v>
      </c>
    </row>
  </sheetData>
  <sortState xmlns:xlrd2="http://schemas.microsoft.com/office/spreadsheetml/2017/richdata2" ref="A3:U179">
    <sortCondition descending="1" ref="N3:N179"/>
  </sortState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disablePrompts="1"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workbookViewId="0">
      <selection activeCell="E15" sqref="E15"/>
    </sheetView>
    <sheetView workbookViewId="1"/>
    <sheetView workbookViewId="2"/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Damian Lillard</v>
      </c>
      <c r="F1" t="str">
        <f>raw!A7</f>
        <v>Karl-Anthony Towns</v>
      </c>
      <c r="G1" t="str">
        <f>raw!A8</f>
        <v>Kevin Durant</v>
      </c>
      <c r="H1" t="str">
        <f>raw!A9</f>
        <v>Jayson Tatum</v>
      </c>
      <c r="I1" t="str">
        <f>raw!A10</f>
        <v>Bradley Beal</v>
      </c>
      <c r="J1" t="str">
        <f>raw!A11</f>
        <v>Giannis Antetokounmpo</v>
      </c>
      <c r="K1" t="str">
        <f>raw!A12</f>
        <v>Paul George</v>
      </c>
      <c r="L1" t="str">
        <f>raw!A13</f>
        <v>Nikola Vucevic</v>
      </c>
      <c r="M1" t="str">
        <f>raw!A14</f>
        <v>Anthony Davis</v>
      </c>
      <c r="N1" t="str">
        <f>raw!A15</f>
        <v>Bam Adebayo</v>
      </c>
      <c r="O1" t="str">
        <f>raw!A16</f>
        <v>Fred VanVleet</v>
      </c>
      <c r="P1" t="str">
        <f>raw!A17</f>
        <v>Rudy Gobert</v>
      </c>
      <c r="Q1" t="str">
        <f>raw!A18</f>
        <v>Jimmy Butler</v>
      </c>
      <c r="R1" t="str">
        <f>raw!A19</f>
        <v>Joel Embiid</v>
      </c>
      <c r="S1" t="str">
        <f>raw!A20</f>
        <v>Richaun Holmes</v>
      </c>
      <c r="T1" t="str">
        <f>raw!A21</f>
        <v>Tobias Harris</v>
      </c>
      <c r="U1" t="str">
        <f>raw!A22</f>
        <v>Clint Capela</v>
      </c>
      <c r="V1" t="str">
        <f>raw!A23</f>
        <v>Deandre Ayton</v>
      </c>
      <c r="W1" t="str">
        <f>raw!A24</f>
        <v>Trae Young</v>
      </c>
      <c r="X1" t="str">
        <f>raw!A25</f>
        <v>Myles Turner</v>
      </c>
      <c r="Y1" t="str">
        <f>raw!A26</f>
        <v>Chris Paul</v>
      </c>
      <c r="Z1" t="str">
        <f>raw!A27</f>
        <v>Luka Doncic</v>
      </c>
      <c r="AA1" t="str">
        <f>raw!A28</f>
        <v>Jrue Holiday</v>
      </c>
      <c r="AB1" t="str">
        <f>raw!A29</f>
        <v>Jaren Jackson Jr.</v>
      </c>
      <c r="AC1" t="str">
        <f>raw!A30</f>
        <v>Michael Porter Jr.</v>
      </c>
      <c r="AD1" t="str">
        <f>raw!A31</f>
        <v>Kyrie Irving</v>
      </c>
      <c r="AE1" t="str">
        <f>raw!A32</f>
        <v>Mikal Bridges</v>
      </c>
      <c r="AF1" t="str">
        <f>raw!A33</f>
        <v>John Collins</v>
      </c>
      <c r="AG1" t="str">
        <f>raw!A34</f>
        <v>Domantas Sabonis</v>
      </c>
      <c r="AH1" t="str">
        <f>raw!A35</f>
        <v>Shai Gilgeous-Alexander</v>
      </c>
      <c r="AI1" t="str">
        <f>raw!A36</f>
        <v>Zion Williamson</v>
      </c>
      <c r="AJ1" t="str">
        <f>raw!A37</f>
        <v>LaMelo Ball</v>
      </c>
      <c r="AK1" t="str">
        <f>raw!A38</f>
        <v>Brandon Ingram</v>
      </c>
      <c r="AL1" t="str">
        <f>raw!A39</f>
        <v>CJ McCollum</v>
      </c>
      <c r="AM1" t="str">
        <f>raw!A40</f>
        <v>LeBron James</v>
      </c>
      <c r="AN1" t="str">
        <f>raw!A41</f>
        <v>Khris Middleton</v>
      </c>
      <c r="AO1" t="str">
        <f>raw!A42</f>
        <v>Jakob Poeltl</v>
      </c>
      <c r="AP1" t="str">
        <f>raw!A43</f>
        <v>Zach LaVine</v>
      </c>
      <c r="AQ1" t="str">
        <f>raw!A44</f>
        <v>Tyrese Haliburton</v>
      </c>
      <c r="AR1" t="str">
        <f>raw!A45</f>
        <v>Julius Randle</v>
      </c>
      <c r="AS1" t="str">
        <f>raw!A46</f>
        <v>Jaylen Brown</v>
      </c>
      <c r="AT1" t="str">
        <f>raw!A47</f>
        <v>Donovan Mitchell</v>
      </c>
      <c r="AU1" t="str">
        <f>raw!A48</f>
        <v>Robert Williams</v>
      </c>
      <c r="AV1" t="str">
        <f>raw!A49</f>
        <v>Dejounte Murray</v>
      </c>
      <c r="AW1" t="str">
        <f>raw!A50</f>
        <v>OG Anunoby</v>
      </c>
      <c r="AX1" t="str">
        <f>raw!A51</f>
        <v>Devin Booker</v>
      </c>
      <c r="AY1" t="str">
        <f>raw!A52</f>
        <v>Derrick White</v>
      </c>
      <c r="AZ1" t="str">
        <f>raw!A53</f>
        <v>Kristaps Porzingis</v>
      </c>
      <c r="BA1" t="str">
        <f>raw!A54</f>
        <v>Terry Rozier</v>
      </c>
      <c r="BB1" t="str">
        <f>raw!A55</f>
        <v>Robert Covington</v>
      </c>
      <c r="BC1" t="str">
        <f>raw!A56</f>
        <v>Jonas Valanciunas</v>
      </c>
      <c r="BD1" t="str">
        <f>raw!A57</f>
        <v>Isaiah Stewart</v>
      </c>
      <c r="BE1" t="str">
        <f>raw!A58</f>
        <v>Lonzo Ball</v>
      </c>
      <c r="BF1" t="str">
        <f>raw!A59</f>
        <v>Gordon Hayward</v>
      </c>
      <c r="BG1" t="str">
        <f>raw!A60</f>
        <v>Bogdan Bogdanovic</v>
      </c>
      <c r="BH1" t="str">
        <f>raw!A61</f>
        <v>Jusuf Nurkic</v>
      </c>
      <c r="BI1" t="str">
        <f>raw!A62</f>
        <v>Malcolm Brogdon</v>
      </c>
      <c r="BJ1" t="str">
        <f>raw!A63</f>
        <v>Chris Boucher</v>
      </c>
      <c r="BK1" t="str">
        <f>raw!A64</f>
        <v>Jerami Grant</v>
      </c>
      <c r="BL1" t="str">
        <f>raw!A65</f>
        <v>Mike Conley</v>
      </c>
      <c r="BM1" t="str">
        <f>raw!A66</f>
        <v>De'Aaron Fox</v>
      </c>
      <c r="BN1" t="str">
        <f>raw!A67</f>
        <v>Draymond Green</v>
      </c>
      <c r="BO1" t="str">
        <f>raw!A68</f>
        <v>Kyle Anderson</v>
      </c>
      <c r="BP1" t="str">
        <f>raw!A69</f>
        <v>Brook Lopez</v>
      </c>
      <c r="BQ1" t="str">
        <f>raw!A70</f>
        <v>Anthony Edwards</v>
      </c>
      <c r="BR1" t="str">
        <f>raw!A71</f>
        <v>Mitchell Robinson</v>
      </c>
      <c r="BS1" t="str">
        <f>raw!A72</f>
        <v>DeMar DeRozan</v>
      </c>
      <c r="BT1" t="str">
        <f>raw!A73</f>
        <v>Kyle Lowry</v>
      </c>
      <c r="BU1" t="str">
        <f>raw!A74</f>
        <v>Jarrett Allen</v>
      </c>
      <c r="BV1" t="str">
        <f>raw!A75</f>
        <v>Caris LeVert</v>
      </c>
      <c r="BW1" t="str">
        <f>raw!A76</f>
        <v>PJ Washington</v>
      </c>
      <c r="BX1" t="str">
        <f>raw!A77</f>
        <v>Norman Powell</v>
      </c>
      <c r="BY1" t="str">
        <f>raw!A78</f>
        <v>Buddy Hield</v>
      </c>
      <c r="BZ1" t="str">
        <f>raw!A79</f>
        <v>Saddiq Bey</v>
      </c>
      <c r="CA1" t="str">
        <f>raw!A80</f>
        <v>Joe Harris</v>
      </c>
      <c r="CB1" t="str">
        <f>raw!A81</f>
        <v>T.J. McConnell</v>
      </c>
      <c r="CC1" t="str">
        <f>raw!A82</f>
        <v>Kemba Walker</v>
      </c>
      <c r="CD1" t="str">
        <f>raw!A83</f>
        <v>Christian Wood</v>
      </c>
      <c r="CE1" t="str">
        <f>raw!A84</f>
        <v>Miles Bridges</v>
      </c>
      <c r="CF1" t="str">
        <f>raw!A85</f>
        <v>Bobby Portis</v>
      </c>
      <c r="CG1" t="str">
        <f>raw!A86</f>
        <v>Collin Sexton</v>
      </c>
      <c r="CH1" t="str">
        <f>raw!A87</f>
        <v>Derrick Favors</v>
      </c>
      <c r="CI1" t="str">
        <f>raw!A88</f>
        <v>Pascal Siakam</v>
      </c>
      <c r="CJ1" t="str">
        <f>raw!A89</f>
        <v>Harrison Barnes</v>
      </c>
      <c r="CK1" t="str">
        <f>raw!A90</f>
        <v>Kelly Olynyk</v>
      </c>
      <c r="CL1" t="str">
        <f>raw!A91</f>
        <v>Nerlens Noel</v>
      </c>
      <c r="CM1" t="str">
        <f>raw!A92</f>
        <v>Reggie Jackson</v>
      </c>
      <c r="CN1" t="str">
        <f>raw!A93</f>
        <v>Evan Fournier</v>
      </c>
      <c r="CO1" t="str">
        <f>raw!A94</f>
        <v>Darius Garland</v>
      </c>
      <c r="CP1" t="str">
        <f>raw!A95</f>
        <v>Marcus Smart</v>
      </c>
      <c r="CQ1" t="str">
        <f>raw!A96</f>
        <v>Keldon Johnson</v>
      </c>
      <c r="CR1" t="str">
        <f>raw!A97</f>
        <v>Ja Morant</v>
      </c>
      <c r="CS1" t="str">
        <f>raw!A98</f>
        <v>Nickeil Alexander-Walker</v>
      </c>
      <c r="CT1" t="str">
        <f>raw!A99</f>
        <v>Ivica Zubac</v>
      </c>
      <c r="CU1" t="str">
        <f>raw!A100</f>
        <v>Russell Westbrook</v>
      </c>
      <c r="CV1" t="str">
        <f>raw!A101</f>
        <v>De'Andre Hunter</v>
      </c>
      <c r="CW1" t="str">
        <f>raw!A102</f>
        <v>Matisse Thybulle</v>
      </c>
      <c r="CX1" t="str">
        <f>raw!A103</f>
        <v>Danny Green</v>
      </c>
      <c r="CY1" t="str">
        <f>raw!A104</f>
        <v>Jae'Sean Tate</v>
      </c>
      <c r="CZ1" t="str">
        <f>raw!A105</f>
        <v>Joe Ingles</v>
      </c>
      <c r="DA1" t="str">
        <f>raw!A106</f>
        <v>Jordan Clarkson</v>
      </c>
      <c r="DB1" t="str">
        <f>raw!A107</f>
        <v>Khem Birch</v>
      </c>
      <c r="DC1" t="str">
        <f>raw!A108</f>
        <v>Jonathan Isaac</v>
      </c>
      <c r="DD1" t="str">
        <f>raw!A109</f>
        <v>Chuma Okeke</v>
      </c>
      <c r="DE1" t="str">
        <f>raw!A110</f>
        <v>Jordan Poole</v>
      </c>
      <c r="DF1" t="str">
        <f>raw!A111</f>
        <v>Daniel Gafford</v>
      </c>
      <c r="DG1" t="str">
        <f>raw!A112</f>
        <v>Evan Mobley</v>
      </c>
      <c r="DH1" t="str">
        <f>raw!A113</f>
        <v>D'Angelo Russell</v>
      </c>
      <c r="DI1" t="str">
        <f>raw!A114</f>
        <v>Duncan Robinson</v>
      </c>
      <c r="DJ1" t="str">
        <f>raw!A115</f>
        <v>Tim Hardaway Jr.</v>
      </c>
      <c r="DK1" t="str">
        <f>raw!A116</f>
        <v>Mason Plumlee</v>
      </c>
      <c r="DL1" t="str">
        <f>raw!A117</f>
        <v>Al Horford</v>
      </c>
      <c r="DM1" t="str">
        <f>raw!A118</f>
        <v>De'Anthony Melton</v>
      </c>
      <c r="DN1" t="str">
        <f>raw!A119</f>
        <v>Ben Simmons</v>
      </c>
      <c r="DO1" t="str">
        <f>raw!A120</f>
        <v>Mo Bamba</v>
      </c>
      <c r="DP1" t="str">
        <f>raw!A121</f>
        <v>Terance Mann</v>
      </c>
      <c r="DQ1" t="str">
        <f>raw!A122</f>
        <v>Cade Cunningham</v>
      </c>
      <c r="DR1" t="str">
        <f>raw!A123</f>
        <v>Dorian Finney-Smith</v>
      </c>
      <c r="DS1" t="str">
        <f>raw!A124</f>
        <v>Brandon Clarke</v>
      </c>
      <c r="DT1" t="str">
        <f>raw!A125</f>
        <v>Royce O'Neale</v>
      </c>
      <c r="DU1" t="str">
        <f>raw!A126</f>
        <v>Kevin Porter Jr.</v>
      </c>
      <c r="DV1" t="str">
        <f>raw!A127</f>
        <v>Jalen Suggs</v>
      </c>
      <c r="DW1" t="str">
        <f>raw!A128</f>
        <v>Devonte' Graham</v>
      </c>
      <c r="DX1" t="str">
        <f>raw!A129</f>
        <v>Facundo Campazzo</v>
      </c>
      <c r="DY1" t="str">
        <f>raw!A130</f>
        <v>Montrezl Harrell</v>
      </c>
      <c r="DZ1" t="str">
        <f>raw!A131</f>
        <v>Larry Nance Jr.</v>
      </c>
      <c r="EA1" t="str">
        <f>raw!A132</f>
        <v>Bojan Bogdanovic</v>
      </c>
      <c r="EB1" t="str">
        <f>raw!A133</f>
        <v>Wendell Carter Jr.</v>
      </c>
      <c r="EC1" t="str">
        <f>raw!A134</f>
        <v>Spencer Dinwiddie</v>
      </c>
      <c r="ED1" t="str">
        <f>raw!A135</f>
        <v>RJ Barrett</v>
      </c>
      <c r="EE1" t="str">
        <f>raw!A136</f>
        <v>Dillon Brooks</v>
      </c>
      <c r="EF1" t="str">
        <f>raw!A137</f>
        <v>Cameron Payne</v>
      </c>
      <c r="EG1" t="str">
        <f>raw!A138</f>
        <v>Danilo Gallinari</v>
      </c>
      <c r="EH1" t="str">
        <f>raw!A139</f>
        <v>Marcus Morris Sr.</v>
      </c>
      <c r="EI1" t="str">
        <f>raw!A140</f>
        <v>Nicolas Batum</v>
      </c>
      <c r="EJ1" t="str">
        <f>raw!A141</f>
        <v>Will Barton</v>
      </c>
      <c r="EK1" t="str">
        <f>raw!A142</f>
        <v>Lauri Markkanen</v>
      </c>
      <c r="EL1" t="str">
        <f>raw!A143</f>
        <v>Seth Curry</v>
      </c>
      <c r="EM1" t="str">
        <f>raw!A144</f>
        <v>Thaddeus Young</v>
      </c>
      <c r="EN1" t="str">
        <f>raw!A145</f>
        <v>Dennis Schroder</v>
      </c>
      <c r="EO1" t="str">
        <f>raw!A146</f>
        <v>Jae Crowder</v>
      </c>
      <c r="EP1" t="str">
        <f>raw!A147</f>
        <v>Terrence Ross</v>
      </c>
      <c r="EQ1" t="str">
        <f>raw!A148</f>
        <v>Daniel Theis</v>
      </c>
      <c r="ER1" t="str">
        <f>raw!A149</f>
        <v>Justin Holiday</v>
      </c>
      <c r="ES1" t="str">
        <f>raw!A150</f>
        <v>Serge Ibaka</v>
      </c>
      <c r="ET1" t="str">
        <f>raw!A151</f>
        <v>Derrick Rose</v>
      </c>
      <c r="EU1" t="str">
        <f>raw!A152</f>
        <v>Malik Beasley</v>
      </c>
      <c r="EV1" t="str">
        <f>raw!A153</f>
        <v>Kyle Kuzma</v>
      </c>
      <c r="EW1" t="str">
        <f>raw!A154</f>
        <v>Alperen Sengun</v>
      </c>
      <c r="EX1" t="str">
        <f>raw!A155</f>
        <v>Jalen Green</v>
      </c>
      <c r="EY1" t="str">
        <f>raw!A156</f>
        <v>Ricky Rubio</v>
      </c>
      <c r="EZ1" t="str">
        <f>raw!A157</f>
        <v>Josh Hart</v>
      </c>
      <c r="FA1" t="str">
        <f>raw!A158</f>
        <v>Tyler Herro</v>
      </c>
      <c r="FB1" t="str">
        <f>raw!A159</f>
        <v>Monte Morris</v>
      </c>
      <c r="FC1" t="str">
        <f>raw!A160</f>
        <v>Desmond Bane</v>
      </c>
      <c r="FD1" t="str">
        <f>raw!A161</f>
        <v>Jeremy Lamb</v>
      </c>
      <c r="FE1" t="str">
        <f>raw!A162</f>
        <v>Aleksej Pokusevski</v>
      </c>
      <c r="FF1" t="str">
        <f>raw!A163</f>
        <v>Cameron Johnson</v>
      </c>
      <c r="FG1" t="str">
        <f>raw!A164</f>
        <v>Patrick Williams</v>
      </c>
      <c r="FH1" t="str">
        <f>raw!A165</f>
        <v>Donte DiVincenzo</v>
      </c>
      <c r="FI1" t="str">
        <f>raw!A166</f>
        <v>Andrew Wiggins</v>
      </c>
      <c r="FJ1" t="str">
        <f>raw!A167</f>
        <v>Nicolas Claxton</v>
      </c>
      <c r="FK1" t="str">
        <f>raw!A168</f>
        <v>Klay Thompson</v>
      </c>
      <c r="FL1" t="str">
        <f>raw!A169</f>
        <v>Trevor Ariza</v>
      </c>
      <c r="FM1" t="str">
        <f>raw!A170</f>
        <v>Juan Toscano-Anderson</v>
      </c>
      <c r="FN1" t="str">
        <f>raw!A171</f>
        <v>Oshae Brissett</v>
      </c>
      <c r="FO1" t="str">
        <f>raw!A172</f>
        <v>LaMarcus Aldridge</v>
      </c>
      <c r="FP1" t="str">
        <f>raw!A173</f>
        <v>Marvin Bagley III</v>
      </c>
      <c r="FQ1" t="str">
        <f>raw!A174</f>
        <v>Enes Kanter</v>
      </c>
      <c r="FR1" t="str">
        <f>raw!A175</f>
        <v>Thomas Bryant</v>
      </c>
      <c r="FS1" t="str">
        <f>raw!A176</f>
        <v>T.J. Warren</v>
      </c>
      <c r="FT1" t="str">
        <f>raw!A177</f>
        <v>Victor Oladipo</v>
      </c>
      <c r="FU1" t="str">
        <f>raw!A178</f>
        <v>Jamal Murray</v>
      </c>
      <c r="FV1" t="str">
        <f>raw!A179</f>
        <v>Kawhi Leonard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3.667479674796748</v>
      </c>
      <c r="C2">
        <f>raw!B4</f>
        <v>0.48134146341463419</v>
      </c>
      <c r="D2">
        <f>raw!B5</f>
        <v>0.19032520325203253</v>
      </c>
      <c r="E2">
        <f>raw!B6</f>
        <v>-0.40146341463414636</v>
      </c>
      <c r="F2">
        <f>raw!B7</f>
        <v>0.72178861788617898</v>
      </c>
      <c r="G2">
        <f>raw!B8</f>
        <v>1.9221138211382112</v>
      </c>
      <c r="H2">
        <f>raw!B9</f>
        <v>0.13609756097560979</v>
      </c>
      <c r="I2">
        <f>raw!B10</f>
        <v>0.11634146341463414</v>
      </c>
      <c r="J2">
        <f>raw!B11</f>
        <v>3.6001626016260162</v>
      </c>
      <c r="K2">
        <f>raw!B12</f>
        <v>-8.1788617886178874E-2</v>
      </c>
      <c r="L2">
        <f>raw!B13</f>
        <v>0.28439024390243905</v>
      </c>
      <c r="M2">
        <f>raw!B14</f>
        <v>1.1160569105691056</v>
      </c>
      <c r="N2">
        <f>raw!B15</f>
        <v>2.5180487804878049</v>
      </c>
      <c r="O2">
        <f>raw!B16</f>
        <v>-1.7714634146341461</v>
      </c>
      <c r="P2">
        <f>raw!B17</f>
        <v>3.2965853658536584</v>
      </c>
      <c r="Q2">
        <f>raw!B18</f>
        <v>0.74813008130081304</v>
      </c>
      <c r="R2">
        <f>raw!B19</f>
        <v>0.97711382113821132</v>
      </c>
      <c r="S2">
        <f>raw!B20</f>
        <v>3.1627642276422763</v>
      </c>
      <c r="T2">
        <f>raw!B21</f>
        <v>1.3336178861788617</v>
      </c>
      <c r="U2">
        <f>raw!B22</f>
        <v>2.5683739837398374</v>
      </c>
      <c r="V2">
        <f>raw!B23</f>
        <v>3.2317073170731709</v>
      </c>
      <c r="W2">
        <f>raw!B24</f>
        <v>-0.78528455284552834</v>
      </c>
      <c r="X2">
        <f>raw!B25</f>
        <v>0.3178861788617886</v>
      </c>
      <c r="Y2">
        <f>raw!B26</f>
        <v>0.55495934959349602</v>
      </c>
      <c r="Z2">
        <f>raw!B27</f>
        <v>0.55617886178861797</v>
      </c>
      <c r="AA2">
        <f>raw!B28</f>
        <v>0.95886178861788629</v>
      </c>
      <c r="AB2">
        <f>raw!B29</f>
        <v>0.14926829268292685</v>
      </c>
      <c r="AC2">
        <f>raw!B30</f>
        <v>1.3721951219512194</v>
      </c>
      <c r="AD2">
        <f>raw!B31</f>
        <v>0.88991869918699196</v>
      </c>
      <c r="AE2">
        <f>raw!B32</f>
        <v>1.4120325203252031</v>
      </c>
      <c r="AF2">
        <f>raw!B33</f>
        <v>2.4769105691056912</v>
      </c>
      <c r="AG2">
        <f>raw!B34</f>
        <v>1.8456910569105689</v>
      </c>
      <c r="AH2">
        <f>raw!B35</f>
        <v>1.3358536585365854</v>
      </c>
      <c r="AI2">
        <f>raw!B36</f>
        <v>4.7959349593495935</v>
      </c>
      <c r="AJ2">
        <f>raw!B37</f>
        <v>-0.47121951219512198</v>
      </c>
      <c r="AK2">
        <f>raw!B38</f>
        <v>2.7317073170731711E-2</v>
      </c>
      <c r="AL2">
        <f>raw!B39</f>
        <v>-0.18260162601626018</v>
      </c>
      <c r="AM2">
        <f>raw!B40</f>
        <v>1.6418699186991872</v>
      </c>
      <c r="AN2">
        <f>raw!B41</f>
        <v>0.34581300813008131</v>
      </c>
      <c r="AO2">
        <f>raw!B42</f>
        <v>2.0523577235772357</v>
      </c>
      <c r="AP2">
        <f>raw!B43</f>
        <v>0.95008130081300823</v>
      </c>
      <c r="AQ2">
        <f>raw!B44</f>
        <v>0.24764227642276423</v>
      </c>
      <c r="AR2">
        <f>raw!B45</f>
        <v>1.467479674796748E-2</v>
      </c>
      <c r="AS2">
        <f>raw!B46</f>
        <v>0.68666666666666676</v>
      </c>
      <c r="AT2">
        <f>raw!B47</f>
        <v>-0.82357723577235764</v>
      </c>
      <c r="AU2">
        <f>raw!B48</f>
        <v>2.4445528455284551</v>
      </c>
      <c r="AV2">
        <f>raw!B49</f>
        <v>-0.19008130081300814</v>
      </c>
      <c r="AW2">
        <f>raw!B50</f>
        <v>0.25170731707317073</v>
      </c>
      <c r="AX2">
        <f>raw!B51</f>
        <v>0.76634146341463416</v>
      </c>
      <c r="AY2">
        <f>raw!B52</f>
        <v>-0.58369918699186985</v>
      </c>
      <c r="AZ2">
        <f>raw!B53</f>
        <v>-0.29869918699186992</v>
      </c>
      <c r="BA2">
        <f>raw!B54</f>
        <v>-0.65113821138211381</v>
      </c>
      <c r="BB2">
        <f>raw!B55</f>
        <v>-0.54975609756097565</v>
      </c>
      <c r="BC2">
        <f>raw!B56</f>
        <v>2.2262195121951218</v>
      </c>
      <c r="BD2">
        <f>raw!B57</f>
        <v>1.3427642276422764</v>
      </c>
      <c r="BE2">
        <f>raw!B58</f>
        <v>-0.92634146341463419</v>
      </c>
      <c r="BF2">
        <f>raw!B59</f>
        <v>0.28016260162601625</v>
      </c>
      <c r="BG2">
        <f>raw!B60</f>
        <v>0.32991869918699185</v>
      </c>
      <c r="BH2">
        <f>raw!B61</f>
        <v>1.0370731707317074</v>
      </c>
      <c r="BI2">
        <f>raw!B62</f>
        <v>-0.51654471544715452</v>
      </c>
      <c r="BJ2">
        <f>raw!B63</f>
        <v>0.8183739837398375</v>
      </c>
      <c r="BK2">
        <f>raw!B64</f>
        <v>-0.31642276422764226</v>
      </c>
      <c r="BL2">
        <f>raw!B65</f>
        <v>-0.34178861788617887</v>
      </c>
      <c r="BM2">
        <f>raw!B66</f>
        <v>0.42792682926829267</v>
      </c>
      <c r="BN2">
        <f>raw!B67</f>
        <v>-6.8455284552845524E-2</v>
      </c>
      <c r="BO2">
        <f>raw!B68</f>
        <v>0.23605691056910569</v>
      </c>
      <c r="BP2">
        <f>raw!B69</f>
        <v>0.78483739837398381</v>
      </c>
      <c r="BQ2">
        <f>raw!B70</f>
        <v>-0.93373983739837396</v>
      </c>
      <c r="BR2">
        <f>raw!B71</f>
        <v>2.0030894308943088</v>
      </c>
      <c r="BS2">
        <f>raw!B72</f>
        <v>1.0351219512195124</v>
      </c>
      <c r="BT2">
        <f>raw!B73</f>
        <v>-0.48991869918699188</v>
      </c>
      <c r="BU2">
        <f>raw!B74</f>
        <v>2.2916260162601625</v>
      </c>
      <c r="BV2">
        <f>raw!B75</f>
        <v>-0.65691056910569112</v>
      </c>
      <c r="BW2">
        <f>raw!B76</f>
        <v>-0.26227642276422763</v>
      </c>
      <c r="BX2">
        <f>raw!B77</f>
        <v>0.11715447154471545</v>
      </c>
      <c r="BY2">
        <f>raw!B78</f>
        <v>-1.1058536585365855</v>
      </c>
      <c r="BZ2">
        <f>raw!B79</f>
        <v>-0.92048780487804882</v>
      </c>
      <c r="CA2">
        <f>raw!B80</f>
        <v>0.89837398373983735</v>
      </c>
      <c r="CB2">
        <f>raw!B81</f>
        <v>1.3131707317073171</v>
      </c>
      <c r="CC2">
        <f>raw!B82</f>
        <v>-1.0218292682926828</v>
      </c>
      <c r="CD2">
        <f>raw!B83</f>
        <v>1.3102439024390244</v>
      </c>
      <c r="CE2">
        <f>raw!B84</f>
        <v>0.70016260162601618</v>
      </c>
      <c r="CF2">
        <f>raw!B85</f>
        <v>1.0409349593495933</v>
      </c>
      <c r="CG2">
        <f>raw!B86</f>
        <v>0.34780487804878052</v>
      </c>
      <c r="CH2">
        <f>raw!B87</f>
        <v>1.6346341463414633</v>
      </c>
      <c r="CI2">
        <f>raw!B88</f>
        <v>-0.19873983739837398</v>
      </c>
      <c r="CJ2">
        <f>raw!B89</f>
        <v>0.6778861788617887</v>
      </c>
      <c r="CK2">
        <f>raw!B90</f>
        <v>9.5121951219512193E-3</v>
      </c>
      <c r="CL2">
        <f>raw!B91</f>
        <v>0.89195121951219514</v>
      </c>
      <c r="CM2">
        <f>raw!B92</f>
        <v>-0.48650406504065047</v>
      </c>
      <c r="CN2">
        <f>raw!B93</f>
        <v>-0.17512195121951218</v>
      </c>
      <c r="CO2">
        <f>raw!B94</f>
        <v>-0.15804878048780488</v>
      </c>
      <c r="CP2">
        <f>raw!B95</f>
        <v>-0.84097560975609753</v>
      </c>
      <c r="CQ2">
        <f>raw!B96</f>
        <v>0.29723577235772364</v>
      </c>
      <c r="CR2">
        <f>raw!B97</f>
        <v>0.1074390243902439</v>
      </c>
      <c r="CS2">
        <f>raw!B98</f>
        <v>-0.5858130081300813</v>
      </c>
      <c r="CT2">
        <f>raw!B99</f>
        <v>2.3057317073170731</v>
      </c>
      <c r="CU2">
        <f>raw!B100</f>
        <v>0.15463414634146344</v>
      </c>
      <c r="CV2">
        <f>raw!B101</f>
        <v>0.30292682926829273</v>
      </c>
      <c r="CW2">
        <f>raw!B102</f>
        <v>-0.17203252032520328</v>
      </c>
      <c r="CX2">
        <f>raw!B103</f>
        <v>-0.59617886178861801</v>
      </c>
      <c r="CY2">
        <f>raw!B104</f>
        <v>0.80341463414634151</v>
      </c>
      <c r="CZ2">
        <f>raw!B105</f>
        <v>0.44162601626016262</v>
      </c>
      <c r="DA2">
        <f>raw!B106</f>
        <v>-1.1015447154471545</v>
      </c>
      <c r="DB2">
        <f>raw!B107</f>
        <v>0.57699186991869922</v>
      </c>
      <c r="DC2">
        <f>raw!B108</f>
        <v>-8.6504065040650405E-2</v>
      </c>
      <c r="DD2">
        <f>raw!B109</f>
        <v>-0.41642276422764229</v>
      </c>
      <c r="DE2">
        <f>raw!B110</f>
        <v>-0.43373983739837396</v>
      </c>
      <c r="DF2">
        <f>raw!B111</f>
        <v>2.3109349593495931</v>
      </c>
      <c r="DG2">
        <f>raw!B112</f>
        <v>0.26768292682926831</v>
      </c>
      <c r="DH2">
        <f>raw!B113</f>
        <v>-0.85804878048780486</v>
      </c>
      <c r="DI2">
        <f>raw!B114</f>
        <v>-0.37837398373983738</v>
      </c>
      <c r="DJ2">
        <f>raw!B115</f>
        <v>-0.40788617886178857</v>
      </c>
      <c r="DK2">
        <f>raw!B116</f>
        <v>1.7811382113821137</v>
      </c>
      <c r="DL2">
        <f>raw!B117</f>
        <v>6.5040650406504082E-3</v>
      </c>
      <c r="DM2">
        <f>raw!B118</f>
        <v>-0.37146341463414634</v>
      </c>
      <c r="DN2">
        <f>raw!B119</f>
        <v>1.6152845528455284</v>
      </c>
      <c r="DO2">
        <f>raw!B120</f>
        <v>0.2469918699186992</v>
      </c>
      <c r="DP2">
        <f>raw!B121</f>
        <v>0.39560975609756099</v>
      </c>
      <c r="DQ2">
        <f>raw!B122</f>
        <v>-0.88495934959349598</v>
      </c>
      <c r="DR2">
        <f>raw!B123</f>
        <v>0.23605691056910569</v>
      </c>
      <c r="DS2">
        <f>raw!B124</f>
        <v>0.77243902439024392</v>
      </c>
      <c r="DT2">
        <f>raw!B125</f>
        <v>-8.4065040650406514E-2</v>
      </c>
      <c r="DU2">
        <f>raw!B126</f>
        <v>-0.6531707317073171</v>
      </c>
      <c r="DV2">
        <f>raw!B127</f>
        <v>-0.49792682926829268</v>
      </c>
      <c r="DW2">
        <f>raw!B128</f>
        <v>-1.7714634146341461</v>
      </c>
      <c r="DX2">
        <f>raw!B129</f>
        <v>-0.6225609756097561</v>
      </c>
      <c r="DY2">
        <f>raw!B130</f>
        <v>2.0713821138211381</v>
      </c>
      <c r="DZ2">
        <f>raw!B131</f>
        <v>0.20552845528455285</v>
      </c>
      <c r="EA2">
        <f>raw!B132</f>
        <v>-0.69016260162601617</v>
      </c>
      <c r="EB2">
        <f>raw!B133</f>
        <v>0.74304878048780487</v>
      </c>
      <c r="EC2">
        <f>raw!B134</f>
        <v>-0.78565040650406492</v>
      </c>
      <c r="ED2">
        <f>raw!B135</f>
        <v>-0.45906504065040654</v>
      </c>
      <c r="EE2">
        <f>raw!B136</f>
        <v>-1.1286178861788618</v>
      </c>
      <c r="EF2">
        <f>raw!B137</f>
        <v>0.388130081300813</v>
      </c>
      <c r="EG2">
        <f>raw!B138</f>
        <v>-0.39422764227642282</v>
      </c>
      <c r="EH2">
        <f>raw!B139</f>
        <v>9.8211382113821147E-2</v>
      </c>
      <c r="EI2">
        <f>raw!B140</f>
        <v>0.14150406504065041</v>
      </c>
      <c r="EJ2">
        <f>raw!B141</f>
        <v>-0.64463414634146343</v>
      </c>
      <c r="EK2">
        <f>raw!B142</f>
        <v>0.2967479674796748</v>
      </c>
      <c r="EL2">
        <f>raw!B143</f>
        <v>7.2439024390243911E-2</v>
      </c>
      <c r="EM2">
        <f>raw!B144</f>
        <v>1.4297560975609755</v>
      </c>
      <c r="EN2">
        <f>raw!B145</f>
        <v>-0.60520325203252046</v>
      </c>
      <c r="EO2">
        <f>raw!B146</f>
        <v>-0.80601626016260164</v>
      </c>
      <c r="EP2">
        <f>raw!B147</f>
        <v>-1.1130081300813008</v>
      </c>
      <c r="EQ2">
        <f>raw!B148</f>
        <v>1.0797560975609757</v>
      </c>
      <c r="ER2">
        <f>raw!B149</f>
        <v>-0.66162601626016249</v>
      </c>
      <c r="ES2">
        <f>raw!B150</f>
        <v>0.6356097560975611</v>
      </c>
      <c r="ET2">
        <f>raw!B151</f>
        <v>0.12894308943089433</v>
      </c>
      <c r="EU2">
        <f>raw!B152</f>
        <v>-0.53386178861788625</v>
      </c>
      <c r="EV2">
        <f>raw!B153</f>
        <v>-0.38861788617886178</v>
      </c>
      <c r="EW2">
        <f>raw!B154</f>
        <v>0.99439024390243891</v>
      </c>
      <c r="EX2">
        <f>raw!B155</f>
        <v>-0.73829268292682926</v>
      </c>
      <c r="EY2">
        <f>raw!B156</f>
        <v>-0.78975609756097553</v>
      </c>
      <c r="EZ2">
        <f>raw!B157</f>
        <v>-0.19658536585365854</v>
      </c>
      <c r="FA2">
        <f>raw!B158</f>
        <v>-0.40560975609756095</v>
      </c>
      <c r="FB2">
        <f>raw!B159</f>
        <v>0.2858536585365854</v>
      </c>
      <c r="FC2">
        <f>raw!B160</f>
        <v>2.7317073170731711E-2</v>
      </c>
      <c r="FD2">
        <f>raw!B161</f>
        <v>-0.29869918699186992</v>
      </c>
      <c r="FE2">
        <f>raw!B162</f>
        <v>-0.55073170731707322</v>
      </c>
      <c r="FF2">
        <f>raw!B163</f>
        <v>-0.56016260162601628</v>
      </c>
      <c r="FG2">
        <f>raw!B164</f>
        <v>0.39682926829268295</v>
      </c>
      <c r="FH2">
        <f>raw!B165</f>
        <v>-0.4816260162601626</v>
      </c>
      <c r="FI2">
        <f>raw!B166</f>
        <v>0.27268292682926831</v>
      </c>
      <c r="FJ2">
        <f>raw!B167</f>
        <v>1.437560975609756</v>
      </c>
      <c r="FK2">
        <f>raw!B168</f>
        <v>6.9105691056909474E-4</v>
      </c>
      <c r="FL2">
        <f>raw!B169</f>
        <v>-0.20910569105691057</v>
      </c>
      <c r="FM2">
        <f>raw!B170</f>
        <v>0.67821138211382115</v>
      </c>
      <c r="FN2">
        <f>raw!B171</f>
        <v>0.27203252032520325</v>
      </c>
      <c r="FO2">
        <f>raw!B172</f>
        <v>0.44439024390243909</v>
      </c>
      <c r="FP2">
        <f>raw!B173</f>
        <v>0.71674796747967484</v>
      </c>
      <c r="FQ2">
        <f>raw!B174</f>
        <v>1.2159349593495934</v>
      </c>
      <c r="FR2">
        <f>raw!B175</f>
        <v>1.5062601626016261</v>
      </c>
      <c r="FS2">
        <f>raw!B176</f>
        <v>0.85902439024390242</v>
      </c>
      <c r="FT2">
        <f>raw!B177</f>
        <v>-0.4113008130081301</v>
      </c>
      <c r="FU2">
        <f>raw!B178</f>
        <v>8.975609756097562E-2</v>
      </c>
      <c r="FV2">
        <f>raw!B179</f>
        <v>0.11756097560975609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2.1589430894308941</v>
      </c>
      <c r="C3">
        <f>raw!C4</f>
        <v>3.2123170731707318</v>
      </c>
      <c r="D3">
        <f>raw!C5</f>
        <v>2.4043495934959349</v>
      </c>
      <c r="E3">
        <f>raw!C6</f>
        <v>4.2439024390243905</v>
      </c>
      <c r="F3">
        <f>raw!C7</f>
        <v>1.7983739837398371</v>
      </c>
      <c r="G3">
        <f>raw!C8</f>
        <v>2.5021138211382112</v>
      </c>
      <c r="H3">
        <f>raw!C9</f>
        <v>1.8897560975609757</v>
      </c>
      <c r="I3">
        <f>raw!C10</f>
        <v>2.9719512195121949</v>
      </c>
      <c r="J3">
        <f>raw!C11</f>
        <v>-3.5298373983739841</v>
      </c>
      <c r="K3">
        <f>raw!C12</f>
        <v>1.7494308943089432</v>
      </c>
      <c r="L3">
        <f>raw!C13</f>
        <v>0.6941463414634147</v>
      </c>
      <c r="M3">
        <f>raw!C14</f>
        <v>-0.17040650406504065</v>
      </c>
      <c r="N3">
        <f>raw!C15</f>
        <v>0.42536585365853663</v>
      </c>
      <c r="O3">
        <f>raw!C16</f>
        <v>1.4578048780487805</v>
      </c>
      <c r="P3">
        <f>raw!C17</f>
        <v>-3.3746341463414637</v>
      </c>
      <c r="Q3">
        <f>raw!C18</f>
        <v>2.4393495934959351</v>
      </c>
      <c r="R3">
        <f>raw!C19</f>
        <v>1.4636991869918701</v>
      </c>
      <c r="S3">
        <f>raw!C20</f>
        <v>5.105691056910569E-2</v>
      </c>
      <c r="T3">
        <f>raw!C21</f>
        <v>1.2884959349593494</v>
      </c>
      <c r="U3">
        <f>raw!C22</f>
        <v>-2.671869918699187</v>
      </c>
      <c r="V3">
        <f>raw!C23</f>
        <v>-8.439024390243903E-2</v>
      </c>
      <c r="W3">
        <f>raw!C24</f>
        <v>3.3761788617886177</v>
      </c>
      <c r="X3">
        <f>raw!C25</f>
        <v>-0.23869918699186993</v>
      </c>
      <c r="Y3">
        <f>raw!C26</f>
        <v>1.3769105691056911</v>
      </c>
      <c r="Z3">
        <f>raw!C27</f>
        <v>-1.0804065040650408</v>
      </c>
      <c r="AA3">
        <f>raw!C28</f>
        <v>-1.6260162601626016E-3</v>
      </c>
      <c r="AB3">
        <f>raw!C29</f>
        <v>0.5614634146341464</v>
      </c>
      <c r="AC3">
        <f>raw!C30</f>
        <v>0.29987804878048779</v>
      </c>
      <c r="AD3">
        <f>raw!C31</f>
        <v>1.2258943089430896</v>
      </c>
      <c r="AE3">
        <f>raw!C32</f>
        <v>0.36081300813008127</v>
      </c>
      <c r="AF3">
        <f>raw!C33</f>
        <v>0.68483739837398383</v>
      </c>
      <c r="AG3">
        <f>raw!C34</f>
        <v>-0.87089430894308939</v>
      </c>
      <c r="AH3">
        <f>raw!C35</f>
        <v>0.85170731707317071</v>
      </c>
      <c r="AI3">
        <f>raw!C36</f>
        <v>-2.7235772357723578</v>
      </c>
      <c r="AJ3">
        <f>raw!C37</f>
        <v>-8.158536585365854E-2</v>
      </c>
      <c r="AK3">
        <f>raw!C38</f>
        <v>1.832439024390244</v>
      </c>
      <c r="AL3">
        <f>raw!C39</f>
        <v>0.43739837398373982</v>
      </c>
      <c r="AM3">
        <f>raw!C40</f>
        <v>-1.6708130081300814</v>
      </c>
      <c r="AN3">
        <f>raw!C41</f>
        <v>1.4439837398373985</v>
      </c>
      <c r="AO3">
        <f>raw!C42</f>
        <v>-1.4563008130081299</v>
      </c>
      <c r="AP3">
        <f>raw!C43</f>
        <v>1.166178861788618</v>
      </c>
      <c r="AQ3">
        <f>raw!C44</f>
        <v>0.42861788617886176</v>
      </c>
      <c r="AR3">
        <f>raw!C45</f>
        <v>0.84430894308943083</v>
      </c>
      <c r="AS3">
        <f>raw!C46</f>
        <v>-0.20357723577235773</v>
      </c>
      <c r="AT3">
        <f>raw!C47</f>
        <v>1.2539837398373983</v>
      </c>
      <c r="AU3">
        <f>raw!C48</f>
        <v>-0.90617886178861795</v>
      </c>
      <c r="AV3">
        <f>raw!C49</f>
        <v>0.1521138211382114</v>
      </c>
      <c r="AW3">
        <f>raw!C50</f>
        <v>8.3414634146341468E-2</v>
      </c>
      <c r="AX3">
        <f>raw!C51</f>
        <v>2.0658536585365854</v>
      </c>
      <c r="AY3">
        <f>raw!C52</f>
        <v>0.82252032520325202</v>
      </c>
      <c r="AZ3">
        <f>raw!C53</f>
        <v>0.78666666666666674</v>
      </c>
      <c r="BA3">
        <f>raw!C54</f>
        <v>0.54764227642276431</v>
      </c>
      <c r="BB3">
        <f>raw!C55</f>
        <v>-1.9512195121951223E-2</v>
      </c>
      <c r="BC3">
        <f>raw!C56</f>
        <v>-5.4878048780487805E-2</v>
      </c>
      <c r="BD3">
        <f>raw!C57</f>
        <v>-0.37613821138211384</v>
      </c>
      <c r="BE3">
        <f>raw!C58</f>
        <v>-2.7560975609756094E-2</v>
      </c>
      <c r="BF3">
        <f>raw!C59</f>
        <v>1.1504065040650406</v>
      </c>
      <c r="BG3">
        <f>raw!C60</f>
        <v>0.42065040650406504</v>
      </c>
      <c r="BH3">
        <f>raw!C61</f>
        <v>-0.84707317073170729</v>
      </c>
      <c r="BI3">
        <f>raw!C62</f>
        <v>0.76882113821138209</v>
      </c>
      <c r="BJ3">
        <f>raw!C63</f>
        <v>-1.6260162601626016E-3</v>
      </c>
      <c r="BK3">
        <f>raw!C64</f>
        <v>1.5238211382113822</v>
      </c>
      <c r="BL3">
        <f>raw!C65</f>
        <v>0.76894308943089429</v>
      </c>
      <c r="BM3">
        <f>raw!C66</f>
        <v>-1.595</v>
      </c>
      <c r="BN3">
        <f>raw!C67</f>
        <v>8.6178861788617889E-2</v>
      </c>
      <c r="BO3">
        <f>raw!C68</f>
        <v>-2.8577235772357722E-2</v>
      </c>
      <c r="BP3">
        <f>raw!C69</f>
        <v>0.53849593495934966</v>
      </c>
      <c r="BQ3">
        <f>raw!C70</f>
        <v>0.14943089430894307</v>
      </c>
      <c r="BR3">
        <f>raw!C71</f>
        <v>-1.5343495934959348</v>
      </c>
      <c r="BS3">
        <f>raw!C72</f>
        <v>2.3439024390243901</v>
      </c>
      <c r="BT3">
        <f>raw!C73</f>
        <v>0.94666666666666677</v>
      </c>
      <c r="BU3">
        <f>raw!C74</f>
        <v>-1.6256910569105691</v>
      </c>
      <c r="BV3">
        <f>raw!C75</f>
        <v>0.45382113821138215</v>
      </c>
      <c r="BW3">
        <f>raw!C76</f>
        <v>-0.25398373983739841</v>
      </c>
      <c r="BX3">
        <f>raw!C77</f>
        <v>1.3616666666666666</v>
      </c>
      <c r="BY3">
        <f>raw!C78</f>
        <v>0.11951219512195123</v>
      </c>
      <c r="BZ3">
        <f>raw!C79</f>
        <v>0.78682926829268296</v>
      </c>
      <c r="CA3">
        <f>raw!C80</f>
        <v>-1.9674796747967477E-2</v>
      </c>
      <c r="CB3">
        <f>raw!C81</f>
        <v>-0.1678048780487805</v>
      </c>
      <c r="CC3">
        <f>raw!C82</f>
        <v>1.231341463414634</v>
      </c>
      <c r="CD3">
        <f>raw!C83</f>
        <v>-2.2726829268292685</v>
      </c>
      <c r="CE3">
        <f>raw!C84</f>
        <v>0.68467479674796738</v>
      </c>
      <c r="CF3">
        <f>raw!C85</f>
        <v>-0.18406504065040652</v>
      </c>
      <c r="CG3">
        <f>raw!C86</f>
        <v>1.0045121951219511</v>
      </c>
      <c r="CH3">
        <f>raw!C87</f>
        <v>-0.21365853658536588</v>
      </c>
      <c r="CI3">
        <f>raw!C88</f>
        <v>0.85247967479674791</v>
      </c>
      <c r="CJ3">
        <f>raw!C89</f>
        <v>0.77105691056910575</v>
      </c>
      <c r="CK3">
        <f>raw!C90</f>
        <v>0.53268292682926832</v>
      </c>
      <c r="CL3">
        <f>raw!C91</f>
        <v>-0.23243902439024391</v>
      </c>
      <c r="CM3">
        <f>raw!C92</f>
        <v>0.34642276422764229</v>
      </c>
      <c r="CN3">
        <f>raw!C93</f>
        <v>0.31390243902439025</v>
      </c>
      <c r="CO3">
        <f>raw!C94</f>
        <v>0.84317073170731704</v>
      </c>
      <c r="CP3">
        <f>raw!C95</f>
        <v>0.16878048780487806</v>
      </c>
      <c r="CQ3">
        <f>raw!C96</f>
        <v>-0.37130081300813006</v>
      </c>
      <c r="CR3">
        <f>raw!C97</f>
        <v>-0.2329268292682927</v>
      </c>
      <c r="CS3">
        <f>raw!C98</f>
        <v>-0.1056910569105691</v>
      </c>
      <c r="CT3">
        <f>raw!C99</f>
        <v>0.10548780487804878</v>
      </c>
      <c r="CU3">
        <f>raw!C100</f>
        <v>-1.5024390243902441</v>
      </c>
      <c r="CV3">
        <f>raw!C101</f>
        <v>1.1504878048780489</v>
      </c>
      <c r="CW3">
        <f>raw!C102</f>
        <v>-0.29910569105691059</v>
      </c>
      <c r="CX3">
        <f>raw!C103</f>
        <v>0.11601626016260164</v>
      </c>
      <c r="CY3">
        <f>raw!C104</f>
        <v>-0.54780487804878053</v>
      </c>
      <c r="CZ3">
        <f>raw!C105</f>
        <v>0.3326016260162602</v>
      </c>
      <c r="DA3">
        <f>raw!C106</f>
        <v>1.0094308943089434</v>
      </c>
      <c r="DB3">
        <f>raw!C107</f>
        <v>-0.6600813008130082</v>
      </c>
      <c r="DC3">
        <f>raw!C108</f>
        <v>-9.13821138211382E-2</v>
      </c>
      <c r="DD3">
        <f>raw!C109</f>
        <v>-6.0325203252032521E-2</v>
      </c>
      <c r="DE3">
        <f>raw!C110</f>
        <v>1.4606504065040653</v>
      </c>
      <c r="DF3">
        <f>raw!C111</f>
        <v>-1.2727235772357723</v>
      </c>
      <c r="DG3">
        <f>raw!C112</f>
        <v>-0.80268292682926834</v>
      </c>
      <c r="DH3">
        <f>raw!C113</f>
        <v>-0.40317073170731704</v>
      </c>
      <c r="DI3">
        <f>raw!C114</f>
        <v>0.49723577235772359</v>
      </c>
      <c r="DJ3">
        <f>raw!C115</f>
        <v>0.22455284552845525</v>
      </c>
      <c r="DK3">
        <f>raw!C116</f>
        <v>-1.2627642276422764</v>
      </c>
      <c r="DL3">
        <f>raw!C117</f>
        <v>0.13869918699186992</v>
      </c>
      <c r="DM3">
        <f>raw!C118</f>
        <v>5.7804878048780491E-2</v>
      </c>
      <c r="DN3">
        <f>raw!C119</f>
        <v>-2.9627642276422761</v>
      </c>
      <c r="DO3">
        <f>raw!C120</f>
        <v>-0.44178861788617885</v>
      </c>
      <c r="DP3">
        <f>raw!C121</f>
        <v>0.65707317073170735</v>
      </c>
      <c r="DQ3">
        <f>raw!C122</f>
        <v>0.8199186991869919</v>
      </c>
      <c r="DR3">
        <f>raw!C123</f>
        <v>-3.7723577235772361E-2</v>
      </c>
      <c r="DS3">
        <f>raw!C124</f>
        <v>-0.69341463414634152</v>
      </c>
      <c r="DT3">
        <f>raw!C125</f>
        <v>0.20008130081300815</v>
      </c>
      <c r="DU3">
        <f>raw!C126</f>
        <v>-0.36902439024390243</v>
      </c>
      <c r="DV3">
        <f>raw!C127</f>
        <v>-0.26853658536585368</v>
      </c>
      <c r="DW3">
        <f>raw!C128</f>
        <v>0.49317073170731701</v>
      </c>
      <c r="DX3">
        <f>raw!C129</f>
        <v>0.48817073170731712</v>
      </c>
      <c r="DY3">
        <f>raw!C130</f>
        <v>-1.1134959349593496</v>
      </c>
      <c r="DZ3">
        <f>raw!C131</f>
        <v>-0.59934959349593497</v>
      </c>
      <c r="EA3">
        <f>raw!C132</f>
        <v>1.2930081300813008</v>
      </c>
      <c r="EB3">
        <f>raw!C133</f>
        <v>-0.72146341463414632</v>
      </c>
      <c r="EC3">
        <f>raw!C134</f>
        <v>0.28398373983739839</v>
      </c>
      <c r="ED3">
        <f>raw!C135</f>
        <v>-0.26638211382113824</v>
      </c>
      <c r="EE3">
        <f>raw!C136</f>
        <v>0.52211382113821136</v>
      </c>
      <c r="EF3">
        <f>raw!C137</f>
        <v>0.38471544715447153</v>
      </c>
      <c r="EG3">
        <f>raw!C138</f>
        <v>1.7649186991869921</v>
      </c>
      <c r="EH3">
        <f>raw!C139</f>
        <v>0.18004065040650405</v>
      </c>
      <c r="EI3">
        <f>raw!C140</f>
        <v>-1.0447154471544717E-2</v>
      </c>
      <c r="EJ3">
        <f>raw!C141</f>
        <v>8.3414634146341468E-2</v>
      </c>
      <c r="EK3">
        <f>raw!C142</f>
        <v>0.34601626016260162</v>
      </c>
      <c r="EL3">
        <f>raw!C143</f>
        <v>0.40780487804878046</v>
      </c>
      <c r="EM3">
        <f>raw!C144</f>
        <v>-1.1202439024390245</v>
      </c>
      <c r="EN3">
        <f>raw!C145</f>
        <v>1.0004065040650409</v>
      </c>
      <c r="EO3">
        <f>raw!C146</f>
        <v>-7.1869918699187005E-2</v>
      </c>
      <c r="EP3">
        <f>raw!C147</f>
        <v>0.88504065040650404</v>
      </c>
      <c r="EQ3">
        <f>raw!C148</f>
        <v>-0.83</v>
      </c>
      <c r="ER3">
        <f>raw!C149</f>
        <v>-0.1243089430894309</v>
      </c>
      <c r="ES3">
        <f>raw!C150</f>
        <v>0.25463414634146342</v>
      </c>
      <c r="ET3">
        <f>raw!C151</f>
        <v>0.75028455284552842</v>
      </c>
      <c r="EU3">
        <f>raw!C152</f>
        <v>0.22333333333333333</v>
      </c>
      <c r="EV3">
        <f>raw!C153</f>
        <v>-0.35325203252032522</v>
      </c>
      <c r="EW3">
        <f>raw!C154</f>
        <v>0.1175609756097561</v>
      </c>
      <c r="EX3">
        <f>raw!C155</f>
        <v>7.8658536585365854E-2</v>
      </c>
      <c r="EY3">
        <f>raw!C156</f>
        <v>0.57853658536585373</v>
      </c>
      <c r="EZ3">
        <f>raw!C157</f>
        <v>7.109756097560975E-2</v>
      </c>
      <c r="FA3">
        <f>raw!C158</f>
        <v>0.2882926829268293</v>
      </c>
      <c r="FB3">
        <f>raw!C159</f>
        <v>0.20292682926829267</v>
      </c>
      <c r="FC3">
        <f>raw!C160</f>
        <v>0.18548780487804878</v>
      </c>
      <c r="FD3">
        <f>raw!C161</f>
        <v>0.57447154471544715</v>
      </c>
      <c r="FE3">
        <f>raw!C162</f>
        <v>-8.7317073170731715E-2</v>
      </c>
      <c r="FF3">
        <f>raw!C163</f>
        <v>8.6178861788617889E-2</v>
      </c>
      <c r="FG3">
        <f>raw!C164</f>
        <v>-0.3519512195121951</v>
      </c>
      <c r="FH3">
        <f>raw!C165</f>
        <v>-0.1865040650406504</v>
      </c>
      <c r="FI3">
        <f>raw!C166</f>
        <v>-0.6326829268292683</v>
      </c>
      <c r="FJ3">
        <f>raw!C167</f>
        <v>-2.2575609756097559</v>
      </c>
      <c r="FK3">
        <f>raw!C168</f>
        <v>0.12569105691056912</v>
      </c>
      <c r="FL3">
        <f>raw!C169</f>
        <v>3.9186991869918704E-2</v>
      </c>
      <c r="FM3">
        <f>raw!C170</f>
        <v>-0.11008130081300813</v>
      </c>
      <c r="FN3">
        <f>raw!C171</f>
        <v>-5.479674796747968E-2</v>
      </c>
      <c r="FO3">
        <f>raw!C172</f>
        <v>0.31085365853658536</v>
      </c>
      <c r="FP3">
        <f>raw!C173</f>
        <v>-0.66861788617886186</v>
      </c>
      <c r="FQ3">
        <f>raw!C174</f>
        <v>-3.5772357723577236E-3</v>
      </c>
      <c r="FR3">
        <f>raw!C175</f>
        <v>-0.51691056910569122</v>
      </c>
      <c r="FS3">
        <f>raw!C176</f>
        <v>0.10048780487804879</v>
      </c>
      <c r="FT3">
        <f>raw!C177</f>
        <v>-0.11434959349593496</v>
      </c>
      <c r="FU3">
        <f>raw!C178</f>
        <v>0.22609756097560976</v>
      </c>
      <c r="FV3">
        <f>raw!C179</f>
        <v>0.1126829268292683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-0.40060975609756094</v>
      </c>
      <c r="C4">
        <f>raw!D4</f>
        <v>3.1376829268292683</v>
      </c>
      <c r="D4">
        <f>raw!D5</f>
        <v>0.969390243902439</v>
      </c>
      <c r="E4">
        <f>raw!D6</f>
        <v>2.2678048780487807</v>
      </c>
      <c r="F4">
        <f>raw!D7</f>
        <v>0.58487804878048777</v>
      </c>
      <c r="G4">
        <f>raw!D8</f>
        <v>0.39560975609756094</v>
      </c>
      <c r="H4">
        <f>raw!D9</f>
        <v>1.2853658536585366</v>
      </c>
      <c r="I4">
        <f>raw!D10</f>
        <v>0.81414634146341469</v>
      </c>
      <c r="J4">
        <f>raw!D11</f>
        <v>-0.63853658536585367</v>
      </c>
      <c r="K4">
        <f>raw!D12</f>
        <v>1.7348780487804878</v>
      </c>
      <c r="L4">
        <f>raw!D13</f>
        <v>0.31219512195121957</v>
      </c>
      <c r="M4">
        <f>raw!D14</f>
        <v>-0.84341463414634155</v>
      </c>
      <c r="N4">
        <f>raw!D15</f>
        <v>-1.7268292682926831</v>
      </c>
      <c r="O4">
        <f>raw!D16</f>
        <v>1.4663414634146341</v>
      </c>
      <c r="P4">
        <f>raw!D17</f>
        <v>-1.7268292682926831</v>
      </c>
      <c r="Q4">
        <f>raw!D18</f>
        <v>-1.2414634146341463</v>
      </c>
      <c r="R4">
        <f>raw!D19</f>
        <v>-0.74402439024390243</v>
      </c>
      <c r="S4">
        <f>raw!D20</f>
        <v>-1.6980487804878048</v>
      </c>
      <c r="T4">
        <f>raw!D21</f>
        <v>-0.43914634146341469</v>
      </c>
      <c r="U4">
        <f>raw!D22</f>
        <v>-1.7196341463414635</v>
      </c>
      <c r="V4">
        <f>raw!D23</f>
        <v>-1.578536585365854</v>
      </c>
      <c r="W4">
        <f>raw!D24</f>
        <v>0.74146341463414633</v>
      </c>
      <c r="X4">
        <f>raw!D25</f>
        <v>-0.29317073170731711</v>
      </c>
      <c r="Y4">
        <f>raw!D26</f>
        <v>-0.29317073170731711</v>
      </c>
      <c r="Z4">
        <f>raw!D27</f>
        <v>1.1980487804878048</v>
      </c>
      <c r="AA4">
        <f>raw!D28</f>
        <v>8.4390243902439044E-2</v>
      </c>
      <c r="AB4">
        <f>raw!D29</f>
        <v>0.16878048780487809</v>
      </c>
      <c r="AC4">
        <f>raw!D30</f>
        <v>1.0097560975609756</v>
      </c>
      <c r="AD4">
        <f>raw!D31</f>
        <v>0.69865853658536581</v>
      </c>
      <c r="AE4">
        <f>raw!D32</f>
        <v>0.21829268292682924</v>
      </c>
      <c r="AF4">
        <f>raw!D33</f>
        <v>-0.44829268292682933</v>
      </c>
      <c r="AG4">
        <f>raw!D34</f>
        <v>-0.96048780487804886</v>
      </c>
      <c r="AH4">
        <f>raw!D35</f>
        <v>0.1773170731707317</v>
      </c>
      <c r="AI4">
        <f>raw!D36</f>
        <v>-1.4960975609756098</v>
      </c>
      <c r="AJ4">
        <f>raw!D37</f>
        <v>0.26219512195121952</v>
      </c>
      <c r="AK4">
        <f>raw!D38</f>
        <v>0.51146341463414635</v>
      </c>
      <c r="AL4">
        <f>raw!D39</f>
        <v>1.6560975609756097</v>
      </c>
      <c r="AM4">
        <f>raw!D40</f>
        <v>0.45341463414634153</v>
      </c>
      <c r="AN4">
        <f>raw!D41</f>
        <v>0.42975609756097566</v>
      </c>
      <c r="AO4">
        <f>raw!D42</f>
        <v>-1.7340243902439023</v>
      </c>
      <c r="AP4">
        <f>raw!D43</f>
        <v>1.4190243902439026</v>
      </c>
      <c r="AQ4">
        <f>raw!D44</f>
        <v>0.69024390243902434</v>
      </c>
      <c r="AR4">
        <f>raw!D45</f>
        <v>0.5102439024390244</v>
      </c>
      <c r="AS4">
        <f>raw!D46</f>
        <v>1.0151219512195124</v>
      </c>
      <c r="AT4">
        <f>raw!D47</f>
        <v>1.515609756097561</v>
      </c>
      <c r="AU4">
        <f>raw!D48</f>
        <v>-1.6692682926829268</v>
      </c>
      <c r="AV4">
        <f>raw!D49</f>
        <v>-0.80097560975609761</v>
      </c>
      <c r="AW4">
        <f>raw!D50</f>
        <v>0.75780487804878049</v>
      </c>
      <c r="AX4">
        <f>raw!D51</f>
        <v>0.2009756097560976</v>
      </c>
      <c r="AY4">
        <f>raw!D52</f>
        <v>0.64597560975609758</v>
      </c>
      <c r="AZ4">
        <f>raw!D53</f>
        <v>0.27609756097560972</v>
      </c>
      <c r="BA4">
        <f>raw!D54</f>
        <v>1.2437804878048779</v>
      </c>
      <c r="BB4">
        <f>raw!D55</f>
        <v>0.27512195121951222</v>
      </c>
      <c r="BC4">
        <f>raw!D56</f>
        <v>-1.4114634146341465</v>
      </c>
      <c r="BD4">
        <f>raw!D57</f>
        <v>-1.3080487804878052</v>
      </c>
      <c r="BE4">
        <f>raw!D58</f>
        <v>1.0992682926829269</v>
      </c>
      <c r="BF4">
        <f>raw!D59</f>
        <v>-1.073170731707318E-2</v>
      </c>
      <c r="BG4">
        <f>raw!D60</f>
        <v>1.2746341463414634</v>
      </c>
      <c r="BH4">
        <f>raw!D61</f>
        <v>-1.3251219512195123</v>
      </c>
      <c r="BI4">
        <f>raw!D62</f>
        <v>0.65560975609756089</v>
      </c>
      <c r="BJ4">
        <f>raw!D63</f>
        <v>-0.40731707317073174</v>
      </c>
      <c r="BK4">
        <f>raw!D64</f>
        <v>0.24585365853658542</v>
      </c>
      <c r="BL4">
        <f>raw!D65</f>
        <v>0.70243902439024386</v>
      </c>
      <c r="BM4">
        <f>raw!D66</f>
        <v>1.2926829268292694E-2</v>
      </c>
      <c r="BN4">
        <f>raw!D67</f>
        <v>-1.2063414634146341</v>
      </c>
      <c r="BO4">
        <f>raw!D68</f>
        <v>-0.38426829268292684</v>
      </c>
      <c r="BP4">
        <f>raw!D69</f>
        <v>-0.34768292682926832</v>
      </c>
      <c r="BQ4">
        <f>raw!D70</f>
        <v>0.86707317073170731</v>
      </c>
      <c r="BR4">
        <f>raw!D71</f>
        <v>-1.6908536585365852</v>
      </c>
      <c r="BS4">
        <f>raw!D72</f>
        <v>-1.4673170731707319</v>
      </c>
      <c r="BT4">
        <f>raw!D73</f>
        <v>0.83073170731707324</v>
      </c>
      <c r="BU4">
        <f>raw!D74</f>
        <v>-1.6041463414634145</v>
      </c>
      <c r="BV4">
        <f>raw!D75</f>
        <v>-9.3658536585365867E-2</v>
      </c>
      <c r="BW4">
        <f>raw!D76</f>
        <v>2.9268292682926855E-2</v>
      </c>
      <c r="BX4">
        <f>raw!D77</f>
        <v>0.66756097560975614</v>
      </c>
      <c r="BY4">
        <f>raw!D78</f>
        <v>2.1565853658536587</v>
      </c>
      <c r="BZ4">
        <f>raw!D79</f>
        <v>1.3965853658536587</v>
      </c>
      <c r="CA4">
        <f>raw!D80</f>
        <v>1.4548780487804878</v>
      </c>
      <c r="CB4">
        <f>raw!D81</f>
        <v>-1.5507317073170734</v>
      </c>
      <c r="CC4">
        <f>raw!D82</f>
        <v>0.83817073170731704</v>
      </c>
      <c r="CD4">
        <f>raw!D83</f>
        <v>-1.9024390243902428E-2</v>
      </c>
      <c r="CE4">
        <f>raw!D84</f>
        <v>3.1341463414634146E-2</v>
      </c>
      <c r="CF4">
        <f>raw!D85</f>
        <v>-0.52146341463414636</v>
      </c>
      <c r="CG4">
        <f>raw!D86</f>
        <v>-0.1651219512195122</v>
      </c>
      <c r="CH4">
        <f>raw!D87</f>
        <v>-1.6404878048780489</v>
      </c>
      <c r="CI4">
        <f>raw!D88</f>
        <v>-0.63317073170731708</v>
      </c>
      <c r="CJ4">
        <f>raw!D89</f>
        <v>-0.14390243902439023</v>
      </c>
      <c r="CK4">
        <f>raw!D90</f>
        <v>-0.1028048780487805</v>
      </c>
      <c r="CL4">
        <f>raw!D91</f>
        <v>-1.6836585365853658</v>
      </c>
      <c r="CM4">
        <f>raw!D92</f>
        <v>0.8139024390243903</v>
      </c>
      <c r="CN4">
        <f>raw!D93</f>
        <v>0.88585365853658549</v>
      </c>
      <c r="CO4">
        <f>raw!D94</f>
        <v>0.35658536585365858</v>
      </c>
      <c r="CP4">
        <f>raw!D95</f>
        <v>0.10048780487804881</v>
      </c>
      <c r="CQ4">
        <f>raw!D96</f>
        <v>-0.33170731707317069</v>
      </c>
      <c r="CR4">
        <f>raw!D97</f>
        <v>-0.34317073170731704</v>
      </c>
      <c r="CS4">
        <f>raw!D98</f>
        <v>0.57768292682926825</v>
      </c>
      <c r="CT4">
        <f>raw!D99</f>
        <v>-1.7484146341463414</v>
      </c>
      <c r="CU4">
        <f>raw!D100</f>
        <v>-0.61463414634146341</v>
      </c>
      <c r="CV4">
        <f>raw!D101</f>
        <v>-0.4031707317073171</v>
      </c>
      <c r="CW4">
        <f>raw!D102</f>
        <v>-0.80097560975609761</v>
      </c>
      <c r="CX4">
        <f>raw!D103</f>
        <v>0.63390243902439025</v>
      </c>
      <c r="CY4">
        <f>raw!D104</f>
        <v>-0.8</v>
      </c>
      <c r="CZ4">
        <f>raw!D105</f>
        <v>0.84146341463414642</v>
      </c>
      <c r="DA4">
        <f>raw!D106</f>
        <v>1.2926829268292686</v>
      </c>
      <c r="DB4">
        <f>raw!D107</f>
        <v>-1.4597560975609758</v>
      </c>
      <c r="DC4">
        <f>raw!D108</f>
        <v>-0.92390243902439018</v>
      </c>
      <c r="DD4">
        <f>raw!D109</f>
        <v>-0.42536585365853663</v>
      </c>
      <c r="DE4">
        <f>raw!D110</f>
        <v>0.77829268292682929</v>
      </c>
      <c r="DF4">
        <f>raw!D111</f>
        <v>-1.6764634146341462</v>
      </c>
      <c r="DG4">
        <f>raw!D112</f>
        <v>-1.1176829268292683</v>
      </c>
      <c r="DH4">
        <f>raw!D113</f>
        <v>1.0821951219512196</v>
      </c>
      <c r="DI4">
        <f>raw!D114</f>
        <v>1.7468292682926829</v>
      </c>
      <c r="DJ4">
        <f>raw!D115</f>
        <v>1.4962195121951218</v>
      </c>
      <c r="DK4">
        <f>raw!D116</f>
        <v>-1.6692682926829268</v>
      </c>
      <c r="DL4">
        <f>raw!D117</f>
        <v>-0.54146341463414638</v>
      </c>
      <c r="DM4">
        <f>raw!D118</f>
        <v>8.3414634146341482E-2</v>
      </c>
      <c r="DN4">
        <f>raw!D119</f>
        <v>-1.5780487804878047</v>
      </c>
      <c r="DO4">
        <f>raw!D120</f>
        <v>-0.80682926829268298</v>
      </c>
      <c r="DP4">
        <f>raw!D121</f>
        <v>-0.70731707317073178</v>
      </c>
      <c r="DQ4">
        <f>raw!D122</f>
        <v>0.13756097560975616</v>
      </c>
      <c r="DR4">
        <f>raw!D123</f>
        <v>0.13707317073170733</v>
      </c>
      <c r="DS4">
        <f>raw!D124</f>
        <v>-1.4104878048780487</v>
      </c>
      <c r="DT4">
        <f>raw!D125</f>
        <v>-0.24707317073170734</v>
      </c>
      <c r="DU4">
        <f>raw!D126</f>
        <v>0.25414634146341464</v>
      </c>
      <c r="DV4">
        <f>raw!D127</f>
        <v>-0.3520731707317073</v>
      </c>
      <c r="DW4">
        <f>raw!D128</f>
        <v>1.244390243902439</v>
      </c>
      <c r="DX4">
        <f>raw!D129</f>
        <v>-0.33426829268292685</v>
      </c>
      <c r="DY4">
        <f>raw!D130</f>
        <v>-1.6692682926829268</v>
      </c>
      <c r="DZ4">
        <f>raw!D131</f>
        <v>-0.74048780487804877</v>
      </c>
      <c r="EA4">
        <f>raw!D132</f>
        <v>0.81756097560975616</v>
      </c>
      <c r="EB4">
        <f>raw!D133</f>
        <v>-1.3679268292682925</v>
      </c>
      <c r="EC4">
        <f>raw!D134</f>
        <v>0.14951219512195124</v>
      </c>
      <c r="ED4">
        <f>raw!D135</f>
        <v>6.3902439024390245E-2</v>
      </c>
      <c r="EE4">
        <f>raw!D136</f>
        <v>0.12853658536585369</v>
      </c>
      <c r="EF4">
        <f>raw!D137</f>
        <v>-0.37219512195121951</v>
      </c>
      <c r="EG4">
        <f>raw!D138</f>
        <v>-3.8536585365853609E-2</v>
      </c>
      <c r="EH4">
        <f>raw!D139</f>
        <v>0.6989024390243902</v>
      </c>
      <c r="EI4">
        <f>raw!D140</f>
        <v>-0.3228048780487805</v>
      </c>
      <c r="EJ4">
        <f>raw!D141</f>
        <v>4.9268292682926845E-2</v>
      </c>
      <c r="EK4">
        <f>raw!D142</f>
        <v>0.32926829268292684</v>
      </c>
      <c r="EL4">
        <f>raw!D143</f>
        <v>0.37365853658536591</v>
      </c>
      <c r="EM4">
        <f>raw!D144</f>
        <v>-1.5214634146341464</v>
      </c>
      <c r="EN4">
        <f>raw!D145</f>
        <v>-0.63853658536585367</v>
      </c>
      <c r="EO4">
        <f>raw!D146</f>
        <v>0.65512195121951222</v>
      </c>
      <c r="EP4">
        <f>raw!D147</f>
        <v>-1.9024390243902456E-2</v>
      </c>
      <c r="EQ4">
        <f>raw!D148</f>
        <v>-0.94097560975609751</v>
      </c>
      <c r="ER4">
        <f>raw!D149</f>
        <v>0.45609756097560977</v>
      </c>
      <c r="ES4">
        <f>raw!D150</f>
        <v>-0.8521951219512196</v>
      </c>
      <c r="ET4">
        <f>raw!D151</f>
        <v>-0.87085365853658547</v>
      </c>
      <c r="EU4">
        <f>raw!D152</f>
        <v>0.91536585365853662</v>
      </c>
      <c r="EV4">
        <f>raw!D153</f>
        <v>0.33609756097560978</v>
      </c>
      <c r="EW4">
        <f>raw!D154</f>
        <v>-1.2141463414634146</v>
      </c>
      <c r="EX4">
        <f>raw!D155</f>
        <v>0.60939024390243901</v>
      </c>
      <c r="EY4">
        <f>raw!D156</f>
        <v>-0.88975609756097551</v>
      </c>
      <c r="EZ4">
        <f>raw!D157</f>
        <v>-0.58353658536585362</v>
      </c>
      <c r="FA4">
        <f>raw!D158</f>
        <v>8.3414634146341482E-2</v>
      </c>
      <c r="FB4">
        <f>raw!D159</f>
        <v>-0.6251219512195122</v>
      </c>
      <c r="FC4">
        <f>raw!D160</f>
        <v>0.19097560975609756</v>
      </c>
      <c r="FD4">
        <f>raw!D161</f>
        <v>-0.55073170731707322</v>
      </c>
      <c r="FE4">
        <f>raw!D162</f>
        <v>0.15170731707317076</v>
      </c>
      <c r="FF4">
        <f>raw!D163</f>
        <v>0.42682926829268297</v>
      </c>
      <c r="FG4">
        <f>raw!D164</f>
        <v>-0.88975609756097551</v>
      </c>
      <c r="FH4">
        <f>raw!D165</f>
        <v>-7.5121951219512206E-2</v>
      </c>
      <c r="FI4">
        <f>raw!D166</f>
        <v>-0.33024390243902435</v>
      </c>
      <c r="FJ4">
        <f>raw!D167</f>
        <v>-1.6620731707317071</v>
      </c>
      <c r="FK4">
        <f>raw!D168</f>
        <v>0.13158536585365865</v>
      </c>
      <c r="FL4">
        <f>raw!D169</f>
        <v>-0.41707317073170735</v>
      </c>
      <c r="FM4">
        <f>raw!D170</f>
        <v>-1.0307317073170732</v>
      </c>
      <c r="FN4">
        <f>raw!D171</f>
        <v>-0.63853658536585367</v>
      </c>
      <c r="FO4">
        <f>raw!D172</f>
        <v>-1.0458536585365854</v>
      </c>
      <c r="FP4">
        <f>raw!D173</f>
        <v>-0.89268292682926842</v>
      </c>
      <c r="FQ4">
        <f>raw!D174</f>
        <v>-1.6117073170731708</v>
      </c>
      <c r="FR4">
        <f>raw!D175</f>
        <v>-1.0502439024390244</v>
      </c>
      <c r="FS4">
        <f>raw!D176</f>
        <v>-0.90682926829268284</v>
      </c>
      <c r="FT4">
        <f>raw!D177</f>
        <v>-0.55682926829268287</v>
      </c>
      <c r="FU4">
        <f>raw!D178</f>
        <v>-0.78378048780487808</v>
      </c>
      <c r="FV4">
        <f>raw!D179</f>
        <v>-1.0739024390243903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2.0841869918699185</v>
      </c>
      <c r="C5">
        <f>raw!E4</f>
        <v>2.3041463414634147</v>
      </c>
      <c r="D5">
        <f>raw!E5</f>
        <v>1.4176422764227643</v>
      </c>
      <c r="E5">
        <f>raw!E6</f>
        <v>2.0482926829268293</v>
      </c>
      <c r="F5">
        <f>raw!E7</f>
        <v>1.4369105691056911</v>
      </c>
      <c r="G5">
        <f>raw!E8</f>
        <v>1.4786991869918698</v>
      </c>
      <c r="H5">
        <f>raw!E9</f>
        <v>1.9370731707317077</v>
      </c>
      <c r="I5">
        <f>raw!E10</f>
        <v>2.4910975609756099</v>
      </c>
      <c r="J5">
        <f>raw!E11</f>
        <v>1.9757723577235773</v>
      </c>
      <c r="K5">
        <f>raw!E12</f>
        <v>1.5606504065040649</v>
      </c>
      <c r="L5">
        <f>raw!E13</f>
        <v>0.99170731707317084</v>
      </c>
      <c r="M5">
        <f>raw!E14</f>
        <v>1.1002032520325202</v>
      </c>
      <c r="N5">
        <f>raw!E15</f>
        <v>0.69512195121951226</v>
      </c>
      <c r="O5">
        <f>raw!E16</f>
        <v>0.73512195121951229</v>
      </c>
      <c r="P5">
        <f>raw!E17</f>
        <v>6.4878048780487835E-2</v>
      </c>
      <c r="Q5">
        <f>raw!E18</f>
        <v>0.83983739837398375</v>
      </c>
      <c r="R5">
        <f>raw!E19</f>
        <v>1.3361382113821139</v>
      </c>
      <c r="S5">
        <f>raw!E20</f>
        <v>8.4715447154471574E-2</v>
      </c>
      <c r="T5">
        <f>raw!E21</f>
        <v>0.78654471544715454</v>
      </c>
      <c r="U5">
        <f>raw!E22</f>
        <v>0.12800813008130085</v>
      </c>
      <c r="V5">
        <f>raw!E23</f>
        <v>0.25951219512195128</v>
      </c>
      <c r="W5">
        <f>raw!E24</f>
        <v>1.6632520325203253</v>
      </c>
      <c r="X5">
        <f>raw!E25</f>
        <v>-0.2840650406504065</v>
      </c>
      <c r="Y5">
        <f>raw!E26</f>
        <v>0.20764227642276425</v>
      </c>
      <c r="Z5">
        <f>raw!E27</f>
        <v>2.0578861788617884</v>
      </c>
      <c r="AA5">
        <f>raw!E28</f>
        <v>0.43593495934959348</v>
      </c>
      <c r="AB5">
        <f>raw!E29</f>
        <v>0.41926829268292687</v>
      </c>
      <c r="AC5">
        <f>raw!E30</f>
        <v>0.73378048780487792</v>
      </c>
      <c r="AD5">
        <f>raw!E31</f>
        <v>1.0349186991869919</v>
      </c>
      <c r="AE5">
        <f>raw!E32</f>
        <v>-2.0406504065040632E-2</v>
      </c>
      <c r="AF5">
        <f>raw!E33</f>
        <v>0.49386178861788627</v>
      </c>
      <c r="AG5">
        <f>raw!E34</f>
        <v>0.75203252032520329</v>
      </c>
      <c r="AH5">
        <f>raw!E35</f>
        <v>1.2473170731707317</v>
      </c>
      <c r="AI5">
        <f>raw!E36</f>
        <v>1.9637398373983741</v>
      </c>
      <c r="AJ5">
        <f>raw!E37</f>
        <v>0.61268292682926839</v>
      </c>
      <c r="AK5">
        <f>raw!E38</f>
        <v>1.3604878048780489</v>
      </c>
      <c r="AL5">
        <f>raw!E39</f>
        <v>1.1471544715447155</v>
      </c>
      <c r="AM5">
        <f>raw!E40</f>
        <v>1.4433333333333334</v>
      </c>
      <c r="AN5">
        <f>raw!E41</f>
        <v>0.89630081300813025</v>
      </c>
      <c r="AO5">
        <f>raw!E42</f>
        <v>-0.57325203252032519</v>
      </c>
      <c r="AP5">
        <f>raw!E43</f>
        <v>1.603739837398374</v>
      </c>
      <c r="AQ5">
        <f>raw!E44</f>
        <v>0.18130081300813014</v>
      </c>
      <c r="AR5">
        <f>raw!E45</f>
        <v>1.2954065040650407</v>
      </c>
      <c r="AS5">
        <f>raw!E46</f>
        <v>1.4544715447154473</v>
      </c>
      <c r="AT5">
        <f>raw!E47</f>
        <v>1.6915447154471546</v>
      </c>
      <c r="AU5">
        <f>raw!E48</f>
        <v>-0.72715447154471535</v>
      </c>
      <c r="AV5">
        <f>raw!E49</f>
        <v>0.31528455284552848</v>
      </c>
      <c r="AW5">
        <f>raw!E50</f>
        <v>0.33390243902439032</v>
      </c>
      <c r="AX5">
        <f>raw!E51</f>
        <v>1.779512195121951</v>
      </c>
      <c r="AY5">
        <f>raw!E52</f>
        <v>0.55325203252032529</v>
      </c>
      <c r="AZ5">
        <f>raw!E53</f>
        <v>0.52617886178861795</v>
      </c>
      <c r="BA5">
        <f>raw!E54</f>
        <v>0.81398373983739847</v>
      </c>
      <c r="BB5">
        <f>raw!E55</f>
        <v>-0.62097560975609767</v>
      </c>
      <c r="BC5">
        <f>raw!E56</f>
        <v>0.10524390243902443</v>
      </c>
      <c r="BD5">
        <f>raw!E57</f>
        <v>-0.42077235772357729</v>
      </c>
      <c r="BE5">
        <f>raw!E58</f>
        <v>-7.5609756097560488E-3</v>
      </c>
      <c r="BF5">
        <f>raw!E59</f>
        <v>0.54991869918699177</v>
      </c>
      <c r="BG5">
        <f>raw!E60</f>
        <v>0.17674796747967478</v>
      </c>
      <c r="BH5">
        <f>raw!E61</f>
        <v>1.8048780487804922E-2</v>
      </c>
      <c r="BI5">
        <f>raw!E62</f>
        <v>0.76552845528455293</v>
      </c>
      <c r="BJ5">
        <f>raw!E63</f>
        <v>-0.2840650406504065</v>
      </c>
      <c r="BK5">
        <f>raw!E64</f>
        <v>0.81162601626016273</v>
      </c>
      <c r="BL5">
        <f>raw!E65</f>
        <v>0.13528455284552846</v>
      </c>
      <c r="BM5">
        <f>raw!E66</f>
        <v>1.6453658536585367</v>
      </c>
      <c r="BN5">
        <f>raw!E67</f>
        <v>-0.99528455284552841</v>
      </c>
      <c r="BO5">
        <f>raw!E68</f>
        <v>-0.29272357723577236</v>
      </c>
      <c r="BP5">
        <f>raw!E69</f>
        <v>-0.26528455284552849</v>
      </c>
      <c r="BQ5">
        <f>raw!E70</f>
        <v>1.1451626016260161</v>
      </c>
      <c r="BR5">
        <f>raw!E71</f>
        <v>-0.78434959349593492</v>
      </c>
      <c r="BS5">
        <f>raw!E72</f>
        <v>0.84341463414634155</v>
      </c>
      <c r="BT5">
        <f>raw!E73</f>
        <v>0.20764227642276425</v>
      </c>
      <c r="BU5">
        <f>raw!E74</f>
        <v>-8.1788617886178833E-2</v>
      </c>
      <c r="BV5">
        <f>raw!E75</f>
        <v>0.59967479674796742</v>
      </c>
      <c r="BW5">
        <f>raw!E76</f>
        <v>-0.15398373983739833</v>
      </c>
      <c r="BX5">
        <f>raw!E77</f>
        <v>0.53959349593495942</v>
      </c>
      <c r="BY5">
        <f>raw!E78</f>
        <v>0.32439024390243909</v>
      </c>
      <c r="BZ5">
        <f>raw!E79</f>
        <v>0.26878048780487812</v>
      </c>
      <c r="CA5">
        <f>raw!E80</f>
        <v>9.3739837398374007E-2</v>
      </c>
      <c r="CB5">
        <f>raw!E81</f>
        <v>-0.88975609756097562</v>
      </c>
      <c r="CC5">
        <f>raw!E82</f>
        <v>0.39878048780487807</v>
      </c>
      <c r="CD5">
        <f>raw!E83</f>
        <v>0.71804878048780496</v>
      </c>
      <c r="CE5">
        <f>raw!E84</f>
        <v>-0.22581300813008126</v>
      </c>
      <c r="CF5">
        <f>raw!E85</f>
        <v>-0.22869918699186992</v>
      </c>
      <c r="CG5">
        <f>raw!E86</f>
        <v>1.3515853658536585</v>
      </c>
      <c r="CH5">
        <f>raw!E87</f>
        <v>-0.75853658536585356</v>
      </c>
      <c r="CI5">
        <f>raw!E88</f>
        <v>0.44382113821138208</v>
      </c>
      <c r="CJ5">
        <f>raw!E89</f>
        <v>0.15495934959349597</v>
      </c>
      <c r="CK5">
        <f>raw!E90</f>
        <v>-0.33097560975609752</v>
      </c>
      <c r="CL5">
        <f>raw!E91</f>
        <v>-1.3392682926829269</v>
      </c>
      <c r="CM5">
        <f>raw!E92</f>
        <v>0.16459349593495937</v>
      </c>
      <c r="CN5">
        <f>raw!E93</f>
        <v>0.22292682926829271</v>
      </c>
      <c r="CO5">
        <f>raw!E94</f>
        <v>0.69243902439024396</v>
      </c>
      <c r="CP5">
        <f>raw!E95</f>
        <v>-0.17829268292682923</v>
      </c>
      <c r="CQ5">
        <f>raw!E96</f>
        <v>0.32430894308943092</v>
      </c>
      <c r="CR5">
        <f>raw!E97</f>
        <v>0.96878048780487824</v>
      </c>
      <c r="CS5">
        <f>raw!E98</f>
        <v>0.13345528455284555</v>
      </c>
      <c r="CT5">
        <f>raw!E99</f>
        <v>-0.58085365853658533</v>
      </c>
      <c r="CU5">
        <f>raw!E100</f>
        <v>0.78780487804878052</v>
      </c>
      <c r="CV5">
        <f>raw!E101</f>
        <v>2.6585365853658588E-2</v>
      </c>
      <c r="CW5">
        <f>raw!E102</f>
        <v>-1.1556910569105692</v>
      </c>
      <c r="CX5">
        <f>raw!E103</f>
        <v>-0.65934959349593492</v>
      </c>
      <c r="CY5">
        <f>raw!E104</f>
        <v>-0.32439024390243898</v>
      </c>
      <c r="CZ5">
        <f>raw!E105</f>
        <v>-0.3434959349593496</v>
      </c>
      <c r="DA5">
        <f>raw!E106</f>
        <v>0.59504065040650422</v>
      </c>
      <c r="DB5">
        <f>raw!E107</f>
        <v>-0.62325203252032524</v>
      </c>
      <c r="DC5">
        <f>raw!E108</f>
        <v>-0.71772357723577229</v>
      </c>
      <c r="DD5">
        <f>raw!E109</f>
        <v>-0.61934959349593499</v>
      </c>
      <c r="DE5">
        <f>raw!E110</f>
        <v>0.28821138211382114</v>
      </c>
      <c r="DF5">
        <f>raw!E111</f>
        <v>-0.70052845528455276</v>
      </c>
      <c r="DG5">
        <f>raw!E112</f>
        <v>-0.30426829268292682</v>
      </c>
      <c r="DH5">
        <f>raw!E113</f>
        <v>0.70951219512195129</v>
      </c>
      <c r="DI5">
        <f>raw!E114</f>
        <v>-0.14130081300813008</v>
      </c>
      <c r="DJ5">
        <f>raw!E115</f>
        <v>0.57235772357723569</v>
      </c>
      <c r="DK5">
        <f>raw!E116</f>
        <v>-0.65252032520325198</v>
      </c>
      <c r="DL5">
        <f>raw!E117</f>
        <v>-0.61934959349593499</v>
      </c>
      <c r="DM5">
        <f>raw!E118</f>
        <v>-0.59658536585365851</v>
      </c>
      <c r="DN5">
        <f>raw!E119</f>
        <v>-9.6910569105691041E-2</v>
      </c>
      <c r="DO5">
        <f>raw!E120</f>
        <v>-0.7105691056910568</v>
      </c>
      <c r="DP5">
        <f>raw!E121</f>
        <v>-0.39853658536585368</v>
      </c>
      <c r="DQ5">
        <f>raw!E122</f>
        <v>0.32430894308943092</v>
      </c>
      <c r="DR5">
        <f>raw!E123</f>
        <v>-0.68601626016260164</v>
      </c>
      <c r="DS5">
        <f>raw!E124</f>
        <v>-0.59658536585365851</v>
      </c>
      <c r="DT5">
        <f>raw!E125</f>
        <v>-1.0244308943089431</v>
      </c>
      <c r="DU5">
        <f>raw!E126</f>
        <v>0.4363414634146342</v>
      </c>
      <c r="DV5">
        <f>raw!E127</f>
        <v>0.14085365853658544</v>
      </c>
      <c r="DW5">
        <f>raw!E128</f>
        <v>9.756097560975896E-4</v>
      </c>
      <c r="DX5">
        <f>raw!E129</f>
        <v>-0.9719512195121951</v>
      </c>
      <c r="DY5">
        <f>raw!E130</f>
        <v>-0.17154471544715447</v>
      </c>
      <c r="DZ5">
        <f>raw!E131</f>
        <v>-0.91788617886178858</v>
      </c>
      <c r="EA5">
        <f>raw!E132</f>
        <v>0.49325203252032518</v>
      </c>
      <c r="EB5">
        <f>raw!E133</f>
        <v>-0.35292682926829266</v>
      </c>
      <c r="EC5">
        <f>raw!E134</f>
        <v>0.34288617886178874</v>
      </c>
      <c r="ED5">
        <f>raw!E135</f>
        <v>0.65849593495934966</v>
      </c>
      <c r="EE5">
        <f>raw!E136</f>
        <v>0.41455284552845539</v>
      </c>
      <c r="EF5">
        <f>raw!E137</f>
        <v>-0.64406504065040648</v>
      </c>
      <c r="EG5">
        <f>raw!E138</f>
        <v>-0.37605691056910562</v>
      </c>
      <c r="EH5">
        <f>raw!E139</f>
        <v>-0.1176422764227642</v>
      </c>
      <c r="EI5">
        <f>raw!E140</f>
        <v>-0.98349593495934962</v>
      </c>
      <c r="EJ5">
        <f>raw!E141</f>
        <v>7.7804878048780557E-2</v>
      </c>
      <c r="EK5">
        <f>raw!E142</f>
        <v>-0.18813008130081302</v>
      </c>
      <c r="EL5">
        <f>raw!E143</f>
        <v>-0.27219512195121948</v>
      </c>
      <c r="EM5">
        <f>raw!E144</f>
        <v>-0.5026829268292683</v>
      </c>
      <c r="EN5">
        <f>raw!E145</f>
        <v>-9.5934959349592841E-3</v>
      </c>
      <c r="EO5">
        <f>raw!E146</f>
        <v>-0.60894308943089426</v>
      </c>
      <c r="EP5">
        <f>raw!E147</f>
        <v>1.0894308943089404E-2</v>
      </c>
      <c r="EQ5">
        <f>raw!E148</f>
        <v>-0.65634146341463406</v>
      </c>
      <c r="ER5">
        <f>raw!E149</f>
        <v>-0.64821138211382112</v>
      </c>
      <c r="ES5">
        <f>raw!E150</f>
        <v>-0.64926829268292674</v>
      </c>
      <c r="ET5">
        <f>raw!E151</f>
        <v>-0.2730081300813007</v>
      </c>
      <c r="EU5">
        <f>raw!E152</f>
        <v>0.15077235772357728</v>
      </c>
      <c r="EV5">
        <f>raw!E153</f>
        <v>7.1626016260162656E-2</v>
      </c>
      <c r="EW5">
        <f>raw!E154</f>
        <v>-0.57097560975609751</v>
      </c>
      <c r="EX5">
        <f>raw!E155</f>
        <v>0.43463414634146352</v>
      </c>
      <c r="EY5">
        <f>raw!E156</f>
        <v>-0.98926829268292682</v>
      </c>
      <c r="EZ5">
        <f>raw!E157</f>
        <v>-0.84317073170731704</v>
      </c>
      <c r="FA5">
        <f>raw!E158</f>
        <v>9.756097560975896E-4</v>
      </c>
      <c r="FB5">
        <f>raw!E159</f>
        <v>-0.53682926829268296</v>
      </c>
      <c r="FC5">
        <f>raw!E160</f>
        <v>-0.53573170731707309</v>
      </c>
      <c r="FD5">
        <f>raw!E161</f>
        <v>-0.79821138211382103</v>
      </c>
      <c r="FE5">
        <f>raw!E162</f>
        <v>-0.22097560975609754</v>
      </c>
      <c r="FF5">
        <f>raw!E163</f>
        <v>-0.50357723577235769</v>
      </c>
      <c r="FG5">
        <f>raw!E164</f>
        <v>-0.63926829268292673</v>
      </c>
      <c r="FH5">
        <f>raw!E165</f>
        <v>-0.73235772357723572</v>
      </c>
      <c r="FI5">
        <f>raw!E166</f>
        <v>-0.16097560975609754</v>
      </c>
      <c r="FJ5">
        <f>raw!E167</f>
        <v>-0.99841463414634146</v>
      </c>
      <c r="FK5">
        <f>raw!E168</f>
        <v>-0.25552845528455265</v>
      </c>
      <c r="FL5">
        <f>raw!E169</f>
        <v>-0.90130081300813014</v>
      </c>
      <c r="FM5">
        <f>raw!E170</f>
        <v>-1.2081300813008129</v>
      </c>
      <c r="FN5">
        <f>raw!E171</f>
        <v>-0.92260162601626017</v>
      </c>
      <c r="FO5">
        <f>raw!E172</f>
        <v>-0.63987804878048782</v>
      </c>
      <c r="FP5">
        <f>raw!E173</f>
        <v>-0.22642276422764224</v>
      </c>
      <c r="FQ5">
        <f>raw!E174</f>
        <v>-0.9957723577235772</v>
      </c>
      <c r="FR5">
        <f>raw!E175</f>
        <v>-0.77081300813008125</v>
      </c>
      <c r="FS5">
        <f>raw!E176</f>
        <v>-0.44536585365853643</v>
      </c>
      <c r="FT5">
        <f>raw!E177</f>
        <v>-0.64069105691056893</v>
      </c>
      <c r="FU5">
        <f>raw!E178</f>
        <v>-0.9384146341463413</v>
      </c>
      <c r="FV5">
        <f>raw!E179</f>
        <v>-1.1356097560975607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2.3393495934959345</v>
      </c>
      <c r="C6">
        <f>raw!F4</f>
        <v>8.1463414634146386E-2</v>
      </c>
      <c r="D6">
        <f>raw!F5</f>
        <v>1.0906504065040652</v>
      </c>
      <c r="E6">
        <f>raw!F6</f>
        <v>-0.40585365853658539</v>
      </c>
      <c r="F6">
        <f>raw!F7</f>
        <v>1.9757723577235773</v>
      </c>
      <c r="G6">
        <f>raw!F8</f>
        <v>0.54617886178861785</v>
      </c>
      <c r="H6">
        <f>raw!F9</f>
        <v>0.90097560975609781</v>
      </c>
      <c r="I6">
        <f>raw!F10</f>
        <v>-0.20341463414634142</v>
      </c>
      <c r="J6">
        <f>raw!F11</f>
        <v>2.1949593495934963</v>
      </c>
      <c r="K6">
        <f>raw!F12</f>
        <v>0.61569105691056913</v>
      </c>
      <c r="L6">
        <f>raw!F13</f>
        <v>2.3282926829268296</v>
      </c>
      <c r="M6">
        <f>raw!F14</f>
        <v>1.1633333333333333</v>
      </c>
      <c r="N6">
        <f>raw!F15</f>
        <v>1.4941463414634146</v>
      </c>
      <c r="O6">
        <f>raw!F16</f>
        <v>-0.51585365853658538</v>
      </c>
      <c r="P6">
        <f>raw!F17</f>
        <v>3.2921951219512198</v>
      </c>
      <c r="Q6">
        <f>raw!F18</f>
        <v>4.4065040650406506E-2</v>
      </c>
      <c r="R6">
        <f>raw!F19</f>
        <v>1.4605691056910572</v>
      </c>
      <c r="S6">
        <f>raw!F20</f>
        <v>1.2908943089430893</v>
      </c>
      <c r="T6">
        <f>raw!F21</f>
        <v>0.62418699186991877</v>
      </c>
      <c r="U6">
        <f>raw!F22</f>
        <v>3.7613821138211385</v>
      </c>
      <c r="V6">
        <f>raw!F23</f>
        <v>2.2541463414634149</v>
      </c>
      <c r="W6">
        <f>raw!F24</f>
        <v>-0.47569105691056907</v>
      </c>
      <c r="X6">
        <f>raw!F25</f>
        <v>0.4040650406504066</v>
      </c>
      <c r="Y6">
        <f>raw!F26</f>
        <v>-0.32471544715447154</v>
      </c>
      <c r="Z6">
        <f>raw!F27</f>
        <v>1.1638211382113821</v>
      </c>
      <c r="AA6">
        <f>raw!F28</f>
        <v>-0.31593495934959348</v>
      </c>
      <c r="AB6">
        <f>raw!F29</f>
        <v>0.54268292682926833</v>
      </c>
      <c r="AC6">
        <f>raw!F30</f>
        <v>0.79585365853658541</v>
      </c>
      <c r="AD6">
        <f>raw!F31</f>
        <v>-0.62418699186991866</v>
      </c>
      <c r="AE6">
        <f>raw!F32</f>
        <v>-0.28544715447154467</v>
      </c>
      <c r="AF6">
        <f>raw!F33</f>
        <v>0.83455284552845532</v>
      </c>
      <c r="AG6">
        <f>raw!F34</f>
        <v>2.3445528455284554</v>
      </c>
      <c r="AH6">
        <f>raw!F35</f>
        <v>-0.19999999999999996</v>
      </c>
      <c r="AI6">
        <f>raw!F36</f>
        <v>0.83430894308943093</v>
      </c>
      <c r="AJ6">
        <f>raw!F37</f>
        <v>0.55329268292682943</v>
      </c>
      <c r="AK6">
        <f>raw!F38</f>
        <v>-0.12329268292682924</v>
      </c>
      <c r="AL6">
        <f>raw!F39</f>
        <v>-0.54422764227642273</v>
      </c>
      <c r="AM6">
        <f>raw!F40</f>
        <v>0.81422764227642286</v>
      </c>
      <c r="AN6">
        <f>raw!F41</f>
        <v>0.30406504065040652</v>
      </c>
      <c r="AO6">
        <f>raw!F42</f>
        <v>1.7008130081300812</v>
      </c>
      <c r="AP6">
        <f>raw!F43</f>
        <v>-0.27203252032520325</v>
      </c>
      <c r="AQ6">
        <f>raw!F44</f>
        <v>-0.79008130081300809</v>
      </c>
      <c r="AR6">
        <f>raw!F45</f>
        <v>1.8604471544715446</v>
      </c>
      <c r="AS6">
        <f>raw!F46</f>
        <v>0.2196747967479675</v>
      </c>
      <c r="AT6">
        <f>raw!F47</f>
        <v>-0.34227642276422765</v>
      </c>
      <c r="AU6">
        <f>raw!F48</f>
        <v>0.86959349593495938</v>
      </c>
      <c r="AV6">
        <f>raw!F49</f>
        <v>0.8413008130081302</v>
      </c>
      <c r="AW6">
        <f>raw!F50</f>
        <v>7.3170731707317138E-2</v>
      </c>
      <c r="AX6">
        <f>raw!F51</f>
        <v>-0.33170731707317069</v>
      </c>
      <c r="AY6">
        <f>raw!F52</f>
        <v>-0.75520325203252026</v>
      </c>
      <c r="AZ6">
        <f>raw!F53</f>
        <v>0.98699186991869925</v>
      </c>
      <c r="BA6">
        <f>raw!F54</f>
        <v>-0.3178861788617886</v>
      </c>
      <c r="BB6">
        <f>raw!F55</f>
        <v>0.61365853658536595</v>
      </c>
      <c r="BC6">
        <f>raw!F56</f>
        <v>2.075609756097561</v>
      </c>
      <c r="BD6">
        <f>raw!F57</f>
        <v>1.5113821138211383</v>
      </c>
      <c r="BE6">
        <f>raw!F58</f>
        <v>-0.19999999999999996</v>
      </c>
      <c r="BF6">
        <f>raw!F59</f>
        <v>4.0325203252032538E-2</v>
      </c>
      <c r="BG6">
        <f>raw!F60</f>
        <v>-0.68113821138211383</v>
      </c>
      <c r="BH6">
        <f>raw!F61</f>
        <v>1.678048780487805</v>
      </c>
      <c r="BI6">
        <f>raw!F62</f>
        <v>-7.9430894308943081E-2</v>
      </c>
      <c r="BJ6">
        <f>raw!F63</f>
        <v>0.31626016260162604</v>
      </c>
      <c r="BK6">
        <f>raw!F64</f>
        <v>-0.31382113821138213</v>
      </c>
      <c r="BL6">
        <f>raw!F65</f>
        <v>-0.76406504065040659</v>
      </c>
      <c r="BM6">
        <f>raw!F66</f>
        <v>-0.66634146341463407</v>
      </c>
      <c r="BN6">
        <f>raw!F67</f>
        <v>0.79918699186991882</v>
      </c>
      <c r="BO6">
        <f>raw!F68</f>
        <v>0.13028455284552848</v>
      </c>
      <c r="BP6">
        <f>raw!F69</f>
        <v>-8.0081300813008127E-2</v>
      </c>
      <c r="BQ6">
        <f>raw!F70</f>
        <v>-5.5162601626016258E-2</v>
      </c>
      <c r="BR6">
        <f>raw!F71</f>
        <v>1.0548373983739836</v>
      </c>
      <c r="BS6">
        <f>raw!F72</f>
        <v>-0.55414634146341468</v>
      </c>
      <c r="BT6">
        <f>raw!F73</f>
        <v>-0.20178861788617886</v>
      </c>
      <c r="BU6">
        <f>raw!F74</f>
        <v>2.0595934959349598</v>
      </c>
      <c r="BV6">
        <f>raw!F75</f>
        <v>-0.36601626016260164</v>
      </c>
      <c r="BW6">
        <f>raw!F76</f>
        <v>0.52544715447154478</v>
      </c>
      <c r="BX6">
        <f>raw!F77</f>
        <v>-0.83922764227642288</v>
      </c>
      <c r="BY6">
        <f>raw!F78</f>
        <v>-0.22048780487804875</v>
      </c>
      <c r="BZ6">
        <f>raw!F79</f>
        <v>0.1965853658536586</v>
      </c>
      <c r="CA6">
        <f>raw!F80</f>
        <v>-0.57081300813008129</v>
      </c>
      <c r="CB6">
        <f>raw!F81</f>
        <v>-0.6839024390243903</v>
      </c>
      <c r="CC6">
        <f>raw!F82</f>
        <v>-0.61768292682926829</v>
      </c>
      <c r="CD6">
        <f>raw!F83</f>
        <v>1.3792682926829269</v>
      </c>
      <c r="CE6">
        <f>raw!F84</f>
        <v>0.29227642276422766</v>
      </c>
      <c r="CF6">
        <f>raw!F85</f>
        <v>1.0266260162601626</v>
      </c>
      <c r="CG6">
        <f>raw!F86</f>
        <v>-0.77317073170731709</v>
      </c>
      <c r="CH6">
        <f>raw!F87</f>
        <v>1.1829268292682928</v>
      </c>
      <c r="CI6">
        <f>raw!F88</f>
        <v>0.2426422764227642</v>
      </c>
      <c r="CJ6">
        <f>raw!F89</f>
        <v>0.39528455284552855</v>
      </c>
      <c r="CK6">
        <f>raw!F90</f>
        <v>0.42865853658536596</v>
      </c>
      <c r="CL6">
        <f>raw!F91</f>
        <v>0.25243902439024396</v>
      </c>
      <c r="CM6">
        <f>raw!F92</f>
        <v>-0.39105691056910574</v>
      </c>
      <c r="CN6">
        <f>raw!F93</f>
        <v>-0.87439024390243902</v>
      </c>
      <c r="CO6">
        <f>raw!F94</f>
        <v>-1.0536585365853659</v>
      </c>
      <c r="CP6">
        <f>raw!F95</f>
        <v>-0.72926829268292681</v>
      </c>
      <c r="CQ6">
        <f>raw!F96</f>
        <v>0.48032520325203265</v>
      </c>
      <c r="CR6">
        <f>raw!F97</f>
        <v>-0.29243902439024388</v>
      </c>
      <c r="CS6">
        <f>raw!F98</f>
        <v>-0.41711382113821138</v>
      </c>
      <c r="CT6">
        <f>raw!F99</f>
        <v>1.1060975609756096</v>
      </c>
      <c r="CU6">
        <f>raw!F100</f>
        <v>1.1975609756097563</v>
      </c>
      <c r="CV6">
        <f>raw!F101</f>
        <v>-0.23414634146341459</v>
      </c>
      <c r="CW6">
        <f>raw!F102</f>
        <v>-1.1530894308943089</v>
      </c>
      <c r="CX6">
        <f>raw!F103</f>
        <v>-0.53040650406504064</v>
      </c>
      <c r="CY6">
        <f>raw!F104</f>
        <v>0.13170731707317077</v>
      </c>
      <c r="CZ6">
        <f>raw!F105</f>
        <v>-0.64772357723577234</v>
      </c>
      <c r="DA6">
        <f>raw!F106</f>
        <v>-0.46723577235772357</v>
      </c>
      <c r="DB6">
        <f>raw!F107</f>
        <v>0.89544715447154477</v>
      </c>
      <c r="DC6">
        <f>raw!F108</f>
        <v>-0.19105691056910568</v>
      </c>
      <c r="DD6">
        <f>raw!F109</f>
        <v>-0.15869918699186991</v>
      </c>
      <c r="DE6">
        <f>raw!F110</f>
        <v>-1.0628455284552847</v>
      </c>
      <c r="DF6">
        <f>raw!F111</f>
        <v>6.943089430894317E-2</v>
      </c>
      <c r="DG6">
        <f>raw!F112</f>
        <v>0.83817073170731726</v>
      </c>
      <c r="DH6">
        <f>raw!F113</f>
        <v>-0.92560975609756091</v>
      </c>
      <c r="DI6">
        <f>raw!F114</f>
        <v>-0.66747967479674797</v>
      </c>
      <c r="DJ6">
        <f>raw!F115</f>
        <v>-0.61857723577235768</v>
      </c>
      <c r="DK6">
        <f>raw!F116</f>
        <v>1.2095934959349592</v>
      </c>
      <c r="DL6">
        <f>raw!F117</f>
        <v>-5.0894308943089439E-2</v>
      </c>
      <c r="DM6">
        <f>raw!F118</f>
        <v>-0.68658536585365848</v>
      </c>
      <c r="DN6">
        <f>raw!F119</f>
        <v>0.58764227642276423</v>
      </c>
      <c r="DO6">
        <f>raw!F120</f>
        <v>0.49642276422764225</v>
      </c>
      <c r="DP6">
        <f>raw!F121</f>
        <v>0.16878048780487809</v>
      </c>
      <c r="DQ6">
        <f>raw!F122</f>
        <v>-0.16040650406504062</v>
      </c>
      <c r="DR6">
        <f>raw!F123</f>
        <v>-3.4349593495934957E-2</v>
      </c>
      <c r="DS6">
        <f>raw!F124</f>
        <v>5.6097560975609806E-2</v>
      </c>
      <c r="DT6">
        <f>raw!F125</f>
        <v>0.61504065040650413</v>
      </c>
      <c r="DU6">
        <f>raw!F126</f>
        <v>-0.45609756097560972</v>
      </c>
      <c r="DV6">
        <f>raw!F127</f>
        <v>-0.36365853658536584</v>
      </c>
      <c r="DW6">
        <f>raw!F128</f>
        <v>-0.98536585365853657</v>
      </c>
      <c r="DX6">
        <f>raw!F129</f>
        <v>-1.0758536585365854</v>
      </c>
      <c r="DY6">
        <f>raw!F130</f>
        <v>0.42178861788617888</v>
      </c>
      <c r="DZ6">
        <f>raw!F131</f>
        <v>9.0081300813008136E-2</v>
      </c>
      <c r="EA6">
        <f>raw!F132</f>
        <v>-0.45666666666666661</v>
      </c>
      <c r="EB6">
        <f>raw!F133</f>
        <v>1.1798780487804876</v>
      </c>
      <c r="EC6">
        <f>raw!F134</f>
        <v>-0.54483739837398371</v>
      </c>
      <c r="ED6">
        <f>raw!F135</f>
        <v>0.27662601626016259</v>
      </c>
      <c r="EE6">
        <f>raw!F136</f>
        <v>-0.89138211382113819</v>
      </c>
      <c r="EF6">
        <f>raw!F137</f>
        <v>-0.93056910569105689</v>
      </c>
      <c r="EG6">
        <f>raw!F138</f>
        <v>-0.58455284552845521</v>
      </c>
      <c r="EH6">
        <f>raw!F139</f>
        <v>-0.42577235772357724</v>
      </c>
      <c r="EI6">
        <f>raw!F140</f>
        <v>-0.3911382113821138</v>
      </c>
      <c r="EJ6">
        <f>raw!F141</f>
        <v>-0.44756097560975605</v>
      </c>
      <c r="EK6">
        <f>raw!F142</f>
        <v>-6.7479674796747963E-2</v>
      </c>
      <c r="EL6">
        <f>raw!F143</f>
        <v>-1.0792682926829267</v>
      </c>
      <c r="EM6">
        <f>raw!F144</f>
        <v>8.1707317073170804E-2</v>
      </c>
      <c r="EN6">
        <f>raw!F145</f>
        <v>-0.76504065040650404</v>
      </c>
      <c r="EO6">
        <f>raw!F146</f>
        <v>-0.23691056910569105</v>
      </c>
      <c r="EP6">
        <f>raw!F147</f>
        <v>-0.74747967479674804</v>
      </c>
      <c r="EQ6">
        <f>raw!F148</f>
        <v>5.6097560975609806E-2</v>
      </c>
      <c r="ER6">
        <f>raw!F149</f>
        <v>-0.76105691056910563</v>
      </c>
      <c r="ES6">
        <f>raw!F150</f>
        <v>0.1760975609756098</v>
      </c>
      <c r="ET6">
        <f>raw!F151</f>
        <v>-1.1235772357723577</v>
      </c>
      <c r="EU6">
        <f>raw!F152</f>
        <v>-0.66821138211382114</v>
      </c>
      <c r="EV6">
        <f>raw!F153</f>
        <v>0.31788617886178866</v>
      </c>
      <c r="EW6">
        <f>raw!F154</f>
        <v>0.33780487804878057</v>
      </c>
      <c r="EX6">
        <f>raw!F155</f>
        <v>-0.63963414634146343</v>
      </c>
      <c r="EY6">
        <f>raw!F156</f>
        <v>-0.92560975609756091</v>
      </c>
      <c r="EZ6">
        <f>raw!F157</f>
        <v>0.65695121951219515</v>
      </c>
      <c r="FA6">
        <f>raw!F158</f>
        <v>-0.20853658536585362</v>
      </c>
      <c r="FB6">
        <f>raw!F159</f>
        <v>-1.198780487804878</v>
      </c>
      <c r="FC6">
        <f>raw!F160</f>
        <v>-0.62182926829268292</v>
      </c>
      <c r="FD6">
        <f>raw!F161</f>
        <v>-0.80569105691056908</v>
      </c>
      <c r="FE6">
        <f>raw!F162</f>
        <v>0.11585365853658541</v>
      </c>
      <c r="FF6">
        <f>raw!F163</f>
        <v>-0.55300813008130079</v>
      </c>
      <c r="FG6">
        <f>raw!F164</f>
        <v>-0.17439024390243898</v>
      </c>
      <c r="FH6">
        <f>raw!F165</f>
        <v>-0.14715447154471542</v>
      </c>
      <c r="FI6">
        <f>raw!F166</f>
        <v>-0.62048780487804878</v>
      </c>
      <c r="FJ6">
        <f>raw!F167</f>
        <v>6.0487804878048806E-2</v>
      </c>
      <c r="FK6">
        <f>raw!F168</f>
        <v>-1.0611788617886178</v>
      </c>
      <c r="FL6">
        <f>raw!F169</f>
        <v>-0.54845528455284553</v>
      </c>
      <c r="FM6">
        <f>raw!F170</f>
        <v>-0.36601626016260164</v>
      </c>
      <c r="FN6">
        <f>raw!F171</f>
        <v>-0.56422764227642275</v>
      </c>
      <c r="FO6">
        <f>raw!F172</f>
        <v>-0.55731707317073165</v>
      </c>
      <c r="FP6">
        <f>raw!F173</f>
        <v>0.49081300813008139</v>
      </c>
      <c r="FQ6">
        <f>raw!F174</f>
        <v>0.50406504065040658</v>
      </c>
      <c r="FR6">
        <f>raw!F175</f>
        <v>-0.60821138211382109</v>
      </c>
      <c r="FS6">
        <f>raw!F176</f>
        <v>-1.0024390243902437</v>
      </c>
      <c r="FT6">
        <f>raw!F177</f>
        <v>-0.95833333333333326</v>
      </c>
      <c r="FU6">
        <f>raw!F178</f>
        <v>-1.2098780487804877</v>
      </c>
      <c r="FV6">
        <f>raw!F179</f>
        <v>-1.2060975609756095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2.5699186991869913</v>
      </c>
      <c r="C7">
        <f>raw!G4</f>
        <v>1.3531707317073169</v>
      </c>
      <c r="D7">
        <f>raw!G5</f>
        <v>3.7309349593495935</v>
      </c>
      <c r="E7">
        <f>raw!G6</f>
        <v>2.1995121951219514</v>
      </c>
      <c r="F7">
        <f>raw!G7</f>
        <v>0.72422764227642278</v>
      </c>
      <c r="G7">
        <f>raw!G8</f>
        <v>0.85382113821138206</v>
      </c>
      <c r="H7">
        <f>raw!G9</f>
        <v>0.87414634146341474</v>
      </c>
      <c r="I7">
        <f>raw!G10</f>
        <v>1.3887804878048779</v>
      </c>
      <c r="J7">
        <f>raw!G11</f>
        <v>1.4391869918699187</v>
      </c>
      <c r="K7">
        <f>raw!G12</f>
        <v>1.1955284552845529</v>
      </c>
      <c r="L7">
        <f>raw!G13</f>
        <v>2.1463414634146361E-2</v>
      </c>
      <c r="M7">
        <f>raw!G14</f>
        <v>-0.4740650406504065</v>
      </c>
      <c r="N7">
        <f>raw!G15</f>
        <v>0.63317073170731719</v>
      </c>
      <c r="O7">
        <f>raw!G16</f>
        <v>1.36</v>
      </c>
      <c r="P7">
        <f>raw!G17</f>
        <v>-0.775609756097561</v>
      </c>
      <c r="Q7">
        <f>raw!G18</f>
        <v>0.62764227642276427</v>
      </c>
      <c r="R7">
        <f>raw!G19</f>
        <v>-0.21764227642276418</v>
      </c>
      <c r="S7">
        <f>raw!G20</f>
        <v>-0.54894308943089432</v>
      </c>
      <c r="T7">
        <f>raw!G21</f>
        <v>0.29191056910569102</v>
      </c>
      <c r="U7">
        <f>raw!G22</f>
        <v>-1.0160162601626017</v>
      </c>
      <c r="V7">
        <f>raw!G23</f>
        <v>-0.70146341463414641</v>
      </c>
      <c r="W7">
        <f>raw!G24</f>
        <v>3.424471544715447</v>
      </c>
      <c r="X7">
        <f>raw!G25</f>
        <v>-0.93528455284552847</v>
      </c>
      <c r="Y7">
        <f>raw!G26</f>
        <v>2.6383739837398377</v>
      </c>
      <c r="Z7">
        <f>raw!G27</f>
        <v>2.8894715447154473</v>
      </c>
      <c r="AA7">
        <f>raw!G28</f>
        <v>1.4442276422764229</v>
      </c>
      <c r="AB7">
        <f>raw!G29</f>
        <v>-0.76560975609756099</v>
      </c>
      <c r="AC7">
        <f>raw!G30</f>
        <v>-0.84804878048780474</v>
      </c>
      <c r="AD7">
        <f>raw!G31</f>
        <v>0.93174796747967481</v>
      </c>
      <c r="AE7">
        <f>raw!G32</f>
        <v>-0.36138211382113822</v>
      </c>
      <c r="AF7">
        <f>raw!G33</f>
        <v>-0.83308943089430898</v>
      </c>
      <c r="AG7">
        <f>raw!G34</f>
        <v>1.6286178861788618</v>
      </c>
      <c r="AH7">
        <f>raw!G35</f>
        <v>1.3514634146341464</v>
      </c>
      <c r="AI7">
        <f>raw!G36</f>
        <v>0.63642276422764232</v>
      </c>
      <c r="AJ7">
        <f>raw!G37</f>
        <v>1.9140243902439025</v>
      </c>
      <c r="AK7">
        <f>raw!G38</f>
        <v>0.95256097560975606</v>
      </c>
      <c r="AL7">
        <f>raw!G39</f>
        <v>0.77691056910569112</v>
      </c>
      <c r="AM7">
        <f>raw!G40</f>
        <v>2.1340650406504071</v>
      </c>
      <c r="AN7">
        <f>raw!G41</f>
        <v>1.2065447154471545</v>
      </c>
      <c r="AO7">
        <f>raw!G42</f>
        <v>-0.3128861788617886</v>
      </c>
      <c r="AP7">
        <f>raw!G43</f>
        <v>0.53983739837398381</v>
      </c>
      <c r="AQ7">
        <f>raw!G44</f>
        <v>1.2510569105691058</v>
      </c>
      <c r="AR7">
        <f>raw!G45</f>
        <v>0.96418699186991863</v>
      </c>
      <c r="AS7">
        <f>raw!G46</f>
        <v>0.17983739837398377</v>
      </c>
      <c r="AT7">
        <f>raw!G47</f>
        <v>1.2071544715447156</v>
      </c>
      <c r="AU7">
        <f>raw!G48</f>
        <v>-0.43983739837398378</v>
      </c>
      <c r="AV7">
        <f>raw!G49</f>
        <v>1.8633333333333333</v>
      </c>
      <c r="AW7">
        <f>raw!G50</f>
        <v>-0.37292682926829268</v>
      </c>
      <c r="AX7">
        <f>raw!G51</f>
        <v>0.75365853658536597</v>
      </c>
      <c r="AY7">
        <f>raw!G52</f>
        <v>0.60300813008130083</v>
      </c>
      <c r="AZ7">
        <f>raw!G53</f>
        <v>-0.67821138211382115</v>
      </c>
      <c r="BA7">
        <f>raw!G54</f>
        <v>0.61203252032520328</v>
      </c>
      <c r="BB7">
        <f>raw!G55</f>
        <v>-0.58097560975609763</v>
      </c>
      <c r="BC7">
        <f>raw!G56</f>
        <v>-0.53414634146341466</v>
      </c>
      <c r="BD7">
        <f>raw!G57</f>
        <v>-0.79650406504065052</v>
      </c>
      <c r="BE7">
        <f>raw!G58</f>
        <v>1.3258536585365854</v>
      </c>
      <c r="BF7">
        <f>raw!G59</f>
        <v>0.3977235772357724</v>
      </c>
      <c r="BG7">
        <f>raw!G60</f>
        <v>9.0894308943089419E-2</v>
      </c>
      <c r="BH7">
        <f>raw!G61</f>
        <v>-1.4390243902439009E-2</v>
      </c>
      <c r="BI7">
        <f>raw!G62</f>
        <v>1.3154065040650404</v>
      </c>
      <c r="BJ7">
        <f>raw!G63</f>
        <v>-0.93528455284552847</v>
      </c>
      <c r="BK7">
        <f>raw!G64</f>
        <v>-0.1130081300813008</v>
      </c>
      <c r="BL7">
        <f>raw!G65</f>
        <v>1.2518699186991868</v>
      </c>
      <c r="BM7">
        <f>raw!G66</f>
        <v>2.0119512195121949</v>
      </c>
      <c r="BN7">
        <f>raw!G67</f>
        <v>2.3398373983739837</v>
      </c>
      <c r="BO7">
        <f>raw!G68</f>
        <v>0.29191056910569102</v>
      </c>
      <c r="BP7">
        <f>raw!G69</f>
        <v>-1.0800406504065041</v>
      </c>
      <c r="BQ7">
        <f>raw!G70</f>
        <v>0.33504065040650405</v>
      </c>
      <c r="BR7">
        <f>raw!G71</f>
        <v>-1.1522764227642277</v>
      </c>
      <c r="BS7">
        <f>raw!G72</f>
        <v>0.52195121951219525</v>
      </c>
      <c r="BT7">
        <f>raw!G73</f>
        <v>1.6022764227642277</v>
      </c>
      <c r="BU7">
        <f>raw!G74</f>
        <v>-0.53715447154471541</v>
      </c>
      <c r="BV7">
        <f>raw!G75</f>
        <v>0.87869918699186988</v>
      </c>
      <c r="BW7">
        <f>raw!G76</f>
        <v>-0.2032520325203252</v>
      </c>
      <c r="BX7">
        <f>raw!G77</f>
        <v>-0.51296747967479672</v>
      </c>
      <c r="BY7">
        <f>raw!G78</f>
        <v>0.31804878048780488</v>
      </c>
      <c r="BZ7">
        <f>raw!G79</f>
        <v>-0.55317073170731712</v>
      </c>
      <c r="CA7">
        <f>raw!G80</f>
        <v>-0.46601626016260161</v>
      </c>
      <c r="CB7">
        <f>raw!G81</f>
        <v>1.5692682926829269</v>
      </c>
      <c r="CC7">
        <f>raw!G82</f>
        <v>0.66353658536585369</v>
      </c>
      <c r="CD7">
        <f>raw!G83</f>
        <v>-0.64609756097560977</v>
      </c>
      <c r="CE7">
        <f>raw!G84</f>
        <v>-0.35983739837398371</v>
      </c>
      <c r="CF7">
        <f>raw!G85</f>
        <v>-0.82394308943089445</v>
      </c>
      <c r="CG7">
        <f>raw!G86</f>
        <v>0.61426829268292693</v>
      </c>
      <c r="CH7">
        <f>raw!G87</f>
        <v>-0.92390243902439029</v>
      </c>
      <c r="CI7">
        <f>raw!G88</f>
        <v>0.34577235772357723</v>
      </c>
      <c r="CJ7">
        <f>raw!G89</f>
        <v>0.18861788617886177</v>
      </c>
      <c r="CK7">
        <f>raw!G90</f>
        <v>-0.12463414634146341</v>
      </c>
      <c r="CL7">
        <f>raw!G91</f>
        <v>-1.0814634146341464</v>
      </c>
      <c r="CM7">
        <f>raw!G92</f>
        <v>1.1059349593495937</v>
      </c>
      <c r="CN7">
        <f>raw!G93</f>
        <v>2.6829268292683228E-3</v>
      </c>
      <c r="CO7">
        <f>raw!G94</f>
        <v>1.5563414634146342</v>
      </c>
      <c r="CP7">
        <f>raw!G95</f>
        <v>1.2490243902439024</v>
      </c>
      <c r="CQ7">
        <f>raw!G96</f>
        <v>-0.34764227642276424</v>
      </c>
      <c r="CR7">
        <f>raw!G97</f>
        <v>2.3502439024390243</v>
      </c>
      <c r="CS7">
        <f>raw!G98</f>
        <v>-6.910569105690878E-4</v>
      </c>
      <c r="CT7">
        <f>raw!G99</f>
        <v>-0.71963414634146339</v>
      </c>
      <c r="CU7">
        <f>raw!G100</f>
        <v>2.5146341463414634</v>
      </c>
      <c r="CV7">
        <f>raw!G101</f>
        <v>-0.52658536585365856</v>
      </c>
      <c r="CW7">
        <f>raw!G102</f>
        <v>-0.85300813008130083</v>
      </c>
      <c r="CX7">
        <f>raw!G103</f>
        <v>-0.58227642276422764</v>
      </c>
      <c r="CY7">
        <f>raw!G104</f>
        <v>-0.1453658536585366</v>
      </c>
      <c r="CZ7">
        <f>raw!G105</f>
        <v>0.84357723577235777</v>
      </c>
      <c r="DA7">
        <f>raw!G106</f>
        <v>-0.2032520325203252</v>
      </c>
      <c r="DB7">
        <f>raw!G107</f>
        <v>-0.59130081300813009</v>
      </c>
      <c r="DC7">
        <f>raw!G108</f>
        <v>-0.89040650406504063</v>
      </c>
      <c r="DD7">
        <f>raw!G109</f>
        <v>-0.13300813008130083</v>
      </c>
      <c r="DE7">
        <f>raw!G110</f>
        <v>-0.17617886178861786</v>
      </c>
      <c r="DF7">
        <f>raw!G111</f>
        <v>-1.079918699186992</v>
      </c>
      <c r="DG7">
        <f>raw!G112</f>
        <v>-0.49853658536585366</v>
      </c>
      <c r="DH7">
        <f>raw!G113</f>
        <v>1.4112195121951221</v>
      </c>
      <c r="DI7">
        <f>raw!G114</f>
        <v>-0.55056910569105688</v>
      </c>
      <c r="DJ7">
        <f>raw!G115</f>
        <v>-0.47252032520325199</v>
      </c>
      <c r="DK7">
        <f>raw!G116</f>
        <v>0.16552845528455284</v>
      </c>
      <c r="DL7">
        <f>raw!G117</f>
        <v>-5.0081300813008142E-2</v>
      </c>
      <c r="DM7">
        <f>raw!G118</f>
        <v>-9.9756097560975587E-2</v>
      </c>
      <c r="DN7">
        <f>raw!G119</f>
        <v>1.7494308943089429</v>
      </c>
      <c r="DO7">
        <f>raw!G120</f>
        <v>-0.95398373983739826</v>
      </c>
      <c r="DP7">
        <f>raw!G121</f>
        <v>-0.20097560975609757</v>
      </c>
      <c r="DQ7">
        <f>raw!G122</f>
        <v>0.39235772357723586</v>
      </c>
      <c r="DR7">
        <f>raw!G123</f>
        <v>-0.64101626016260171</v>
      </c>
      <c r="DS7">
        <f>raw!G124</f>
        <v>-0.66317073170731711</v>
      </c>
      <c r="DT7">
        <f>raw!G125</f>
        <v>-0.20199186991869922</v>
      </c>
      <c r="DU7">
        <f>raw!G126</f>
        <v>1.5648780487804879</v>
      </c>
      <c r="DV7">
        <f>raw!G127</f>
        <v>1.1751219512195121</v>
      </c>
      <c r="DW7">
        <f>raw!G128</f>
        <v>1.0697560975609757</v>
      </c>
      <c r="DX7">
        <f>raw!G129</f>
        <v>0.64097560975609758</v>
      </c>
      <c r="DY7">
        <f>raw!G130</f>
        <v>-0.8461788617886179</v>
      </c>
      <c r="DZ7">
        <f>raw!G131</f>
        <v>-0.18276422764227646</v>
      </c>
      <c r="EA7">
        <f>raw!G132</f>
        <v>-0.47552845528455284</v>
      </c>
      <c r="EB7">
        <f>raw!G133</f>
        <v>-0.45585365853658538</v>
      </c>
      <c r="EC7">
        <f>raw!G134</f>
        <v>1.7053252032520325</v>
      </c>
      <c r="ED7">
        <f>raw!G135</f>
        <v>9.9837398373983754E-2</v>
      </c>
      <c r="EE7">
        <f>raw!G136</f>
        <v>-0.31154471544715445</v>
      </c>
      <c r="EF7">
        <f>raw!G137</f>
        <v>0.57495934959349604</v>
      </c>
      <c r="EG7">
        <f>raw!G138</f>
        <v>-0.7566666666666666</v>
      </c>
      <c r="EH7">
        <f>raw!G139</f>
        <v>-0.91849593495934956</v>
      </c>
      <c r="EI7">
        <f>raw!G140</f>
        <v>-0.45959349593495935</v>
      </c>
      <c r="EJ7">
        <f>raw!G141</f>
        <v>0.13926829268292687</v>
      </c>
      <c r="EK7">
        <f>raw!G142</f>
        <v>-0.97056910569105681</v>
      </c>
      <c r="EL7">
        <f>raw!G143</f>
        <v>-0.13390243902439022</v>
      </c>
      <c r="EM7">
        <f>raw!G144</f>
        <v>0.40390243902439027</v>
      </c>
      <c r="EN7">
        <f>raw!G145</f>
        <v>1.1594308943089431</v>
      </c>
      <c r="EO7">
        <f>raw!G146</f>
        <v>-0.41723577235772363</v>
      </c>
      <c r="EP7">
        <f>raw!G147</f>
        <v>-0.34032520325203253</v>
      </c>
      <c r="EQ7">
        <f>raw!G148</f>
        <v>-0.60341463414634144</v>
      </c>
      <c r="ER7">
        <f>raw!G149</f>
        <v>-0.65626016260162601</v>
      </c>
      <c r="ES7">
        <f>raw!G150</f>
        <v>-0.6429268292682927</v>
      </c>
      <c r="ET7">
        <f>raw!G151</f>
        <v>0.26589430894308941</v>
      </c>
      <c r="EU7">
        <f>raw!G152</f>
        <v>-0.49422764227642274</v>
      </c>
      <c r="EV7">
        <f>raw!G153</f>
        <v>-0.51910569105691051</v>
      </c>
      <c r="EW7">
        <f>raw!G154</f>
        <v>-0.83390243902439032</v>
      </c>
      <c r="EX7">
        <f>raw!G155</f>
        <v>-0.25817073170731708</v>
      </c>
      <c r="EY7">
        <f>raw!G156</f>
        <v>1.138048780487805</v>
      </c>
      <c r="EZ7">
        <f>raw!G157</f>
        <v>-0.423170731707317</v>
      </c>
      <c r="FA7">
        <f>raw!G158</f>
        <v>0.11365853658536587</v>
      </c>
      <c r="FB7">
        <f>raw!G159</f>
        <v>0.13926829268292687</v>
      </c>
      <c r="FC7">
        <f>raw!G160</f>
        <v>-0.46292682926829271</v>
      </c>
      <c r="FD7">
        <f>raw!G161</f>
        <v>-0.7660162601626016</v>
      </c>
      <c r="FE7">
        <f>raw!G162</f>
        <v>-0.18512195121951219</v>
      </c>
      <c r="FF7">
        <f>raw!G163</f>
        <v>-0.65430894308943088</v>
      </c>
      <c r="FG7">
        <f>raw!G164</f>
        <v>-0.70585365853658544</v>
      </c>
      <c r="FH7">
        <f>raw!G165</f>
        <v>-0.14406504065040648</v>
      </c>
      <c r="FI7">
        <f>raw!G166</f>
        <v>-0.54634146341463419</v>
      </c>
      <c r="FJ7">
        <f>raw!G167</f>
        <v>-0.92158536585365858</v>
      </c>
      <c r="FK7">
        <f>raw!G168</f>
        <v>-0.70260162601626019</v>
      </c>
      <c r="FL7">
        <f>raw!G169</f>
        <v>-0.72178861788617898</v>
      </c>
      <c r="FM7">
        <f>raw!G170</f>
        <v>-0.11642276422764231</v>
      </c>
      <c r="FN7">
        <f>raw!G171</f>
        <v>-1.0586991869918698</v>
      </c>
      <c r="FO7">
        <f>raw!G172</f>
        <v>-0.77658536585365856</v>
      </c>
      <c r="FP7">
        <f>raw!G173</f>
        <v>-0.9330081300813009</v>
      </c>
      <c r="FQ7">
        <f>raw!G174</f>
        <v>-1.0074796747967478</v>
      </c>
      <c r="FR7">
        <f>raw!G175</f>
        <v>-0.86520325203252035</v>
      </c>
      <c r="FS7">
        <f>raw!G176</f>
        <v>-0.87902439024390233</v>
      </c>
      <c r="FT7">
        <f>raw!G177</f>
        <v>-0.34447154471544716</v>
      </c>
      <c r="FU7">
        <f>raw!G178</f>
        <v>-0.61573170731707316</v>
      </c>
      <c r="FV7">
        <f>raw!G179</f>
        <v>-0.78756097560975613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1.0843902439024389</v>
      </c>
      <c r="C8">
        <f>raw!H4</f>
        <v>0.62341463414634157</v>
      </c>
      <c r="D8">
        <f>raw!H5</f>
        <v>0.60256097560975619</v>
      </c>
      <c r="E8">
        <f>raw!H6</f>
        <v>-0.11853658536585365</v>
      </c>
      <c r="F8">
        <f>raw!H7</f>
        <v>-0.37317073170731707</v>
      </c>
      <c r="G8">
        <f>raw!H8</f>
        <v>-0.67463414634146335</v>
      </c>
      <c r="H8">
        <f>raw!H9</f>
        <v>0.73414634146341473</v>
      </c>
      <c r="I8">
        <f>raw!H10</f>
        <v>0.66792682926829272</v>
      </c>
      <c r="J8">
        <f>raw!H11</f>
        <v>0.67219512195121955</v>
      </c>
      <c r="K8">
        <f>raw!H12</f>
        <v>0.52780487804878051</v>
      </c>
      <c r="L8">
        <f>raw!H13</f>
        <v>-9.0731707317073168E-2</v>
      </c>
      <c r="M8">
        <f>raw!H14</f>
        <v>0.6351219512195122</v>
      </c>
      <c r="N8">
        <f>raw!H15</f>
        <v>0.73414634146341473</v>
      </c>
      <c r="O8">
        <f>raw!H16</f>
        <v>1.555609756097561</v>
      </c>
      <c r="P8">
        <f>raw!H17</f>
        <v>-0.82292682926829275</v>
      </c>
      <c r="Q8">
        <f>raw!H18</f>
        <v>1.8658536585365855</v>
      </c>
      <c r="R8">
        <f>raw!H19</f>
        <v>-0.13768292682926825</v>
      </c>
      <c r="S8">
        <f>raw!H20</f>
        <v>-0.75951219512195123</v>
      </c>
      <c r="T8">
        <f>raw!H21</f>
        <v>-6.5121951219512197E-2</v>
      </c>
      <c r="U8">
        <f>raw!H22</f>
        <v>-0.49500000000000005</v>
      </c>
      <c r="V8">
        <f>raw!H23</f>
        <v>-0.76731707317073172</v>
      </c>
      <c r="W8">
        <f>raw!H24</f>
        <v>-0.28829268292682925</v>
      </c>
      <c r="X8">
        <f>raw!H25</f>
        <v>-0.14487804878048782</v>
      </c>
      <c r="Y8">
        <f>raw!H26</f>
        <v>0.81219512195121957</v>
      </c>
      <c r="Z8">
        <f>raw!H27</f>
        <v>0.24585365853658536</v>
      </c>
      <c r="AA8">
        <f>raw!H28</f>
        <v>1.5673170731707315</v>
      </c>
      <c r="AB8">
        <f>raw!H29</f>
        <v>0.30926829268292688</v>
      </c>
      <c r="AC8">
        <f>raw!H30</f>
        <v>-0.66402439024390247</v>
      </c>
      <c r="AD8">
        <f>raw!H31</f>
        <v>0.50439024390243914</v>
      </c>
      <c r="AE8">
        <f>raw!H32</f>
        <v>0.52975609756097564</v>
      </c>
      <c r="AF8">
        <f>raw!H33</f>
        <v>-1.0895121951219513</v>
      </c>
      <c r="AG8">
        <f>raw!H34</f>
        <v>0.54</v>
      </c>
      <c r="AH8">
        <f>raw!H35</f>
        <v>-0.38219512195121952</v>
      </c>
      <c r="AI8">
        <f>raw!H36</f>
        <v>0.14487804878048782</v>
      </c>
      <c r="AJ8">
        <f>raw!H37</f>
        <v>2.1902439024390246</v>
      </c>
      <c r="AK8">
        <f>raw!H38</f>
        <v>-0.60512195121951218</v>
      </c>
      <c r="AL8">
        <f>raw!H39</f>
        <v>-0.17121951219512196</v>
      </c>
      <c r="AM8">
        <f>raw!H40</f>
        <v>0.32024390243902445</v>
      </c>
      <c r="AN8">
        <f>raw!H41</f>
        <v>0.4287804878048781</v>
      </c>
      <c r="AO8">
        <f>raw!H42</f>
        <v>-0.2302439024390244</v>
      </c>
      <c r="AP8">
        <f>raw!H43</f>
        <v>-0.49609756097560981</v>
      </c>
      <c r="AQ8">
        <f>raw!H44</f>
        <v>1.0580487804878049</v>
      </c>
      <c r="AR8">
        <f>raw!H45</f>
        <v>-0.12695121951219512</v>
      </c>
      <c r="AS8">
        <f>raw!H46</f>
        <v>0.56634146341463421</v>
      </c>
      <c r="AT8">
        <f>raw!H47</f>
        <v>0.11853658536585365</v>
      </c>
      <c r="AU8">
        <f>raw!H48</f>
        <v>-0.11073170731707319</v>
      </c>
      <c r="AV8">
        <f>raw!H49</f>
        <v>1.6107317073170733</v>
      </c>
      <c r="AW8">
        <f>raw!H50</f>
        <v>1.2653658536585366</v>
      </c>
      <c r="AX8">
        <f>raw!H51</f>
        <v>-0.27609756097560978</v>
      </c>
      <c r="AY8">
        <f>raw!H52</f>
        <v>7.1341463414634154E-2</v>
      </c>
      <c r="AZ8">
        <f>raw!H53</f>
        <v>-1.1517073170731709</v>
      </c>
      <c r="BA8">
        <f>raw!H54</f>
        <v>0.65743902439024393</v>
      </c>
      <c r="BB8">
        <f>raw!H55</f>
        <v>1.2531707317073173</v>
      </c>
      <c r="BC8">
        <f>raw!H56</f>
        <v>-1.0769512195121951</v>
      </c>
      <c r="BD8">
        <f>raw!H57</f>
        <v>-0.21146341463414636</v>
      </c>
      <c r="BE8">
        <f>raw!H58</f>
        <v>1.2653658536585366</v>
      </c>
      <c r="BF8">
        <f>raw!H59</f>
        <v>0.41999999999999993</v>
      </c>
      <c r="BG8">
        <f>raw!H60</f>
        <v>0.25414634146341464</v>
      </c>
      <c r="BH8">
        <f>raw!H61</f>
        <v>0.33487804878048788</v>
      </c>
      <c r="BI8">
        <f>raw!H62</f>
        <v>-0.16536585365853662</v>
      </c>
      <c r="BJ8">
        <f>raw!H63</f>
        <v>-1.0317073170731708</v>
      </c>
      <c r="BK8">
        <f>raw!H64</f>
        <v>-0.91609756097560979</v>
      </c>
      <c r="BL8">
        <f>raw!H65</f>
        <v>0.74341463414634146</v>
      </c>
      <c r="BM8">
        <f>raw!H66</f>
        <v>1.3623170731707317</v>
      </c>
      <c r="BN8">
        <f>raw!H67</f>
        <v>1.6199999999999999</v>
      </c>
      <c r="BO8">
        <f>raw!H68</f>
        <v>0.60256097560975619</v>
      </c>
      <c r="BP8">
        <f>raw!H69</f>
        <v>-0.83341463414634154</v>
      </c>
      <c r="BQ8">
        <f>raw!H70</f>
        <v>0.82146341463414629</v>
      </c>
      <c r="BR8">
        <f>raw!H71</f>
        <v>0.41475609756097559</v>
      </c>
      <c r="BS8">
        <f>raw!H72</f>
        <v>-0.37804878048780494</v>
      </c>
      <c r="BT8">
        <f>raw!H73</f>
        <v>-7.4634146341463412E-2</v>
      </c>
      <c r="BU8">
        <f>raw!H74</f>
        <v>-1.0153658536585366</v>
      </c>
      <c r="BV8">
        <f>raw!H75</f>
        <v>0.85951219512195132</v>
      </c>
      <c r="BW8">
        <f>raw!H76</f>
        <v>0.41951219512195126</v>
      </c>
      <c r="BX8">
        <f>raw!H77</f>
        <v>0.24585365853658536</v>
      </c>
      <c r="BY8">
        <f>raw!H78</f>
        <v>-0.11853658536585365</v>
      </c>
      <c r="BZ8">
        <f>raw!H79</f>
        <v>-0.11853658536585365</v>
      </c>
      <c r="CA8">
        <f>raw!H80</f>
        <v>-0.5356097560975609</v>
      </c>
      <c r="CB8">
        <f>raw!H81</f>
        <v>2.1151219512195123</v>
      </c>
      <c r="CC8">
        <f>raw!H82</f>
        <v>9.585365853658534E-2</v>
      </c>
      <c r="CD8">
        <f>raw!H83</f>
        <v>-0.50170731707317073</v>
      </c>
      <c r="CE8">
        <f>raw!H84</f>
        <v>-0.85939024390243901</v>
      </c>
      <c r="CF8">
        <f>raw!H85</f>
        <v>-8.3414634146341482E-2</v>
      </c>
      <c r="CG8">
        <f>raw!H86</f>
        <v>0.39195121951219519</v>
      </c>
      <c r="CH8">
        <f>raw!H87</f>
        <v>-0.40243902439024387</v>
      </c>
      <c r="CI8">
        <f>raw!H88</f>
        <v>-7.3048780487804943E-2</v>
      </c>
      <c r="CJ8">
        <f>raw!H89</f>
        <v>-0.66292682926829272</v>
      </c>
      <c r="CK8">
        <f>raw!H90</f>
        <v>0.19609756097560976</v>
      </c>
      <c r="CL8">
        <f>raw!H91</f>
        <v>0.18975609756097561</v>
      </c>
      <c r="CM8">
        <f>raw!H92</f>
        <v>-0.19317073170731708</v>
      </c>
      <c r="CN8">
        <f>raw!H93</f>
        <v>0.29219512195121955</v>
      </c>
      <c r="CO8">
        <f>raw!H94</f>
        <v>0.66780487804878053</v>
      </c>
      <c r="CP8">
        <f>raw!H95</f>
        <v>1.1458536585365855</v>
      </c>
      <c r="CQ8">
        <f>raw!H96</f>
        <v>0.19390243902439028</v>
      </c>
      <c r="CR8">
        <f>raw!H97</f>
        <v>0.16939024390243906</v>
      </c>
      <c r="CS8">
        <f>raw!H98</f>
        <v>0.9948780487804878</v>
      </c>
      <c r="CT8">
        <f>raw!H99</f>
        <v>-1.5429268292682927</v>
      </c>
      <c r="CU8">
        <f>raw!H100</f>
        <v>0.73414634146341473</v>
      </c>
      <c r="CV8">
        <f>raw!H101</f>
        <v>-0.42487804878048779</v>
      </c>
      <c r="CW8">
        <f>raw!H102</f>
        <v>1.9356097560975611</v>
      </c>
      <c r="CX8">
        <f>raw!H103</f>
        <v>0.75341463414634147</v>
      </c>
      <c r="CY8">
        <f>raw!H104</f>
        <v>0.84536585365853667</v>
      </c>
      <c r="CZ8">
        <f>raw!H105</f>
        <v>-0.63634146341463416</v>
      </c>
      <c r="DA8">
        <f>raw!H106</f>
        <v>-8.5853658536585359E-2</v>
      </c>
      <c r="DB8">
        <f>raw!H107</f>
        <v>-0.15804878048780488</v>
      </c>
      <c r="DC8">
        <f>raw!H108</f>
        <v>0.40682926829268284</v>
      </c>
      <c r="DD8">
        <f>raw!H109</f>
        <v>0.9258536585365853</v>
      </c>
      <c r="DE8">
        <f>raw!H110</f>
        <v>-0.66341463414634161</v>
      </c>
      <c r="DF8">
        <f>raw!H111</f>
        <v>-0.72804878048780486</v>
      </c>
      <c r="DG8">
        <f>raw!H112</f>
        <v>-0.60512195121951218</v>
      </c>
      <c r="DH8">
        <f>raw!H113</f>
        <v>0.18975609756097561</v>
      </c>
      <c r="DI8">
        <f>raw!H114</f>
        <v>-0.85902439024390242</v>
      </c>
      <c r="DJ8">
        <f>raw!H115</f>
        <v>-1.2537804878048782</v>
      </c>
      <c r="DK8">
        <f>raw!H116</f>
        <v>-0.48390243902439023</v>
      </c>
      <c r="DL8">
        <f>raw!H117</f>
        <v>-0.60000000000000009</v>
      </c>
      <c r="DM8">
        <f>raw!H118</f>
        <v>0.65073170731707319</v>
      </c>
      <c r="DN8">
        <f>raw!H119</f>
        <v>1.4151219512195121</v>
      </c>
      <c r="DO8">
        <f>raw!H120</f>
        <v>-1.4790243902439024</v>
      </c>
      <c r="DP8">
        <f>raw!H121</f>
        <v>-0.76731707317073172</v>
      </c>
      <c r="DQ8">
        <f>raw!H122</f>
        <v>0.72634146341463413</v>
      </c>
      <c r="DR8">
        <f>raw!H123</f>
        <v>-0.21146341463414636</v>
      </c>
      <c r="DS8">
        <f>raw!H124</f>
        <v>7.0243902439024397E-2</v>
      </c>
      <c r="DT8">
        <f>raw!H125</f>
        <v>-0.33951219512195124</v>
      </c>
      <c r="DU8">
        <f>raw!H126</f>
        <v>0.50560975609756098</v>
      </c>
      <c r="DV8">
        <f>raw!H127</f>
        <v>1.2376829268292684</v>
      </c>
      <c r="DW8">
        <f>raw!H128</f>
        <v>-0.18585365853658536</v>
      </c>
      <c r="DX8">
        <f>raw!H129</f>
        <v>1.2198780487804879</v>
      </c>
      <c r="DY8">
        <f>raw!H130</f>
        <v>-0.53365853658536588</v>
      </c>
      <c r="DZ8">
        <f>raw!H131</f>
        <v>1.1165853658536584</v>
      </c>
      <c r="EA8">
        <f>raw!H132</f>
        <v>-0.80195121951219506</v>
      </c>
      <c r="EB8">
        <f>raw!H133</f>
        <v>-0.77841463414634138</v>
      </c>
      <c r="EC8">
        <f>raw!H134</f>
        <v>-0.349390243902439</v>
      </c>
      <c r="ED8">
        <f>raw!H135</f>
        <v>-0.52243902439024392</v>
      </c>
      <c r="EE8">
        <f>raw!H136</f>
        <v>0.65414634146341466</v>
      </c>
      <c r="EF8">
        <f>raw!H137</f>
        <v>-0.61902439024390243</v>
      </c>
      <c r="EG8">
        <f>raw!H138</f>
        <v>-1.0017073170731707</v>
      </c>
      <c r="EH8">
        <f>raw!H139</f>
        <v>-0.849390243902439</v>
      </c>
      <c r="EI8">
        <f>raw!H140</f>
        <v>-0.12207317073170734</v>
      </c>
      <c r="EJ8">
        <f>raw!H141</f>
        <v>-6.6341463414634122E-2</v>
      </c>
      <c r="EK8">
        <f>raw!H142</f>
        <v>-1.1390243902439026</v>
      </c>
      <c r="EL8">
        <f>raw!H143</f>
        <v>-0.38219512195121952</v>
      </c>
      <c r="EM8">
        <f>raw!H144</f>
        <v>7.0243902439024397E-2</v>
      </c>
      <c r="EN8">
        <f>raw!H145</f>
        <v>0.19390243902439028</v>
      </c>
      <c r="EO8">
        <f>raw!H146</f>
        <v>-0.39073170731707318</v>
      </c>
      <c r="EP8">
        <f>raw!H147</f>
        <v>-4.4390243902439036E-2</v>
      </c>
      <c r="EQ8">
        <f>raw!H148</f>
        <v>-0.86024390243902438</v>
      </c>
      <c r="ER8">
        <f>raw!H149</f>
        <v>-2.9268292682926855E-3</v>
      </c>
      <c r="ES8">
        <f>raw!H150</f>
        <v>-1.8385365853658535</v>
      </c>
      <c r="ET8">
        <f>raw!H151</f>
        <v>-0.2486585365853658</v>
      </c>
      <c r="EU8">
        <f>raw!H152</f>
        <v>-0.77146341463414636</v>
      </c>
      <c r="EV8">
        <f>raw!H153</f>
        <v>-1.1146341463414635</v>
      </c>
      <c r="EW8">
        <f>raw!H154</f>
        <v>-0.86024390243902438</v>
      </c>
      <c r="EX8">
        <f>raw!H155</f>
        <v>0.66792682926829272</v>
      </c>
      <c r="EY8">
        <f>raw!H156</f>
        <v>0.77024390243902441</v>
      </c>
      <c r="EZ8">
        <f>raw!H157</f>
        <v>-0.5741463414634147</v>
      </c>
      <c r="FA8">
        <f>raw!H158</f>
        <v>-0.95414634146341459</v>
      </c>
      <c r="FB8">
        <f>raw!H159</f>
        <v>-0.57000000000000006</v>
      </c>
      <c r="FC8">
        <f>raw!H160</f>
        <v>-0.62292682926829268</v>
      </c>
      <c r="FD8">
        <f>raw!H161</f>
        <v>-0.45658536585365861</v>
      </c>
      <c r="FE8">
        <f>raw!H162</f>
        <v>-1.167560975609756</v>
      </c>
      <c r="FF8">
        <f>raw!H163</f>
        <v>-0.66292682926829272</v>
      </c>
      <c r="FG8">
        <f>raw!H164</f>
        <v>1.9512195121951514E-3</v>
      </c>
      <c r="FH8">
        <f>raw!H165</f>
        <v>-2.4878048780487827E-2</v>
      </c>
      <c r="FI8">
        <f>raw!H166</f>
        <v>-0.71951219512195119</v>
      </c>
      <c r="FJ8">
        <f>raw!H167</f>
        <v>-0.47609756097560973</v>
      </c>
      <c r="FK8">
        <f>raw!H168</f>
        <v>-0.79134146341463418</v>
      </c>
      <c r="FL8">
        <f>raw!H169</f>
        <v>-0.39268292682926831</v>
      </c>
      <c r="FM8">
        <f>raw!H170</f>
        <v>-0.41756097560975614</v>
      </c>
      <c r="FN8">
        <f>raw!H171</f>
        <v>-0.80048780487804883</v>
      </c>
      <c r="FO8">
        <f>raw!H172</f>
        <v>-1.3785365853658538</v>
      </c>
      <c r="FP8">
        <f>raw!H173</f>
        <v>-1.1814634146341465</v>
      </c>
      <c r="FQ8">
        <f>raw!H174</f>
        <v>-1.495609756097561</v>
      </c>
      <c r="FR8">
        <f>raw!H175</f>
        <v>-1.5319512195121954</v>
      </c>
      <c r="FS8">
        <f>raw!H176</f>
        <v>-1.3468292682926828</v>
      </c>
      <c r="FT8">
        <f>raw!H177</f>
        <v>-0.642560975609756</v>
      </c>
      <c r="FU8">
        <f>raw!H178</f>
        <v>-1.1403658536585368</v>
      </c>
      <c r="FV8">
        <f>raw!H179</f>
        <v>-1.3199999999999998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0.38195121951219513</v>
      </c>
      <c r="C9">
        <f>raw!I4</f>
        <v>-0.98024390243902437</v>
      </c>
      <c r="D9">
        <f>raw!I5</f>
        <v>0.43304878048780499</v>
      </c>
      <c r="E9">
        <f>raw!I6</f>
        <v>-0.58829268292682924</v>
      </c>
      <c r="F9">
        <f>raw!I7</f>
        <v>1.4453658536585365</v>
      </c>
      <c r="G9">
        <f>raw!I8</f>
        <v>1.2034146341463416</v>
      </c>
      <c r="H9">
        <f>raw!I9</f>
        <v>-0.14341463414634145</v>
      </c>
      <c r="I9">
        <f>raw!I10</f>
        <v>-0.3570731707317073</v>
      </c>
      <c r="J9">
        <f>raw!I11</f>
        <v>1.2826829268292683</v>
      </c>
      <c r="K9">
        <f>raw!I12</f>
        <v>-0.35073170731707315</v>
      </c>
      <c r="L9">
        <f>raw!I13</f>
        <v>0.53317073170731721</v>
      </c>
      <c r="M9">
        <f>raw!I14</f>
        <v>2.5963414634146345</v>
      </c>
      <c r="N9">
        <f>raw!I15</f>
        <v>0.91317073170731722</v>
      </c>
      <c r="O9">
        <f>raw!I16</f>
        <v>0.13609756097560977</v>
      </c>
      <c r="P9">
        <f>raw!I17</f>
        <v>4.527804878048781</v>
      </c>
      <c r="Q9">
        <f>raw!I18</f>
        <v>-0.61804878048780487</v>
      </c>
      <c r="R9">
        <f>raw!I19</f>
        <v>1.2806097560975611</v>
      </c>
      <c r="S9">
        <f>raw!I20</f>
        <v>2.2092682926829266</v>
      </c>
      <c r="T9">
        <f>raw!I21</f>
        <v>0.46963414634146344</v>
      </c>
      <c r="U9">
        <f>raw!I22</f>
        <v>3.1678048780487806</v>
      </c>
      <c r="V9">
        <f>raw!I23</f>
        <v>1.4229268292682928</v>
      </c>
      <c r="W9">
        <f>raw!I24</f>
        <v>-0.78195121951219515</v>
      </c>
      <c r="X9">
        <f>raw!I25</f>
        <v>4.8346341463414637</v>
      </c>
      <c r="Y9">
        <f>raw!I26</f>
        <v>-0.60048780487804876</v>
      </c>
      <c r="Z9">
        <f>raw!I27</f>
        <v>-0.13402439024390245</v>
      </c>
      <c r="AA9">
        <f>raw!I28</f>
        <v>-3.4146341463414526E-3</v>
      </c>
      <c r="AB9">
        <f>raw!I29</f>
        <v>2.3556097560975608</v>
      </c>
      <c r="AC9">
        <f>raw!I30</f>
        <v>0.51999999999999991</v>
      </c>
      <c r="AD9">
        <f>raw!I31</f>
        <v>-0.29682926829268286</v>
      </c>
      <c r="AE9">
        <f>raw!I32</f>
        <v>0.73999999999999988</v>
      </c>
      <c r="AF9">
        <f>raw!I33</f>
        <v>0.87207317073170731</v>
      </c>
      <c r="AG9">
        <f>raw!I34</f>
        <v>-0.19658536585365854</v>
      </c>
      <c r="AH9">
        <f>raw!I35</f>
        <v>0.21292682926829271</v>
      </c>
      <c r="AI9">
        <f>raw!I36</f>
        <v>0.26</v>
      </c>
      <c r="AJ9">
        <f>raw!I37</f>
        <v>-0.25024390243902439</v>
      </c>
      <c r="AK9">
        <f>raw!I38</f>
        <v>3.4634146341463432E-2</v>
      </c>
      <c r="AL9">
        <f>raw!I39</f>
        <v>-0.39853658536585368</v>
      </c>
      <c r="AM9">
        <f>raw!I40</f>
        <v>1.2195121951219662E-3</v>
      </c>
      <c r="AN9">
        <f>raw!I41</f>
        <v>-0.9846341463414634</v>
      </c>
      <c r="AO9">
        <f>raw!I42</f>
        <v>3.2929268292682927</v>
      </c>
      <c r="AP9">
        <f>raw!I43</f>
        <v>-0.24048780487804877</v>
      </c>
      <c r="AQ9">
        <f>raw!I44</f>
        <v>-0.11756097560975609</v>
      </c>
      <c r="AR9">
        <f>raw!I45</f>
        <v>-0.58524390243902435</v>
      </c>
      <c r="AS9">
        <f>raw!I46</f>
        <v>-3.4146341463414526E-3</v>
      </c>
      <c r="AT9">
        <f>raw!I47</f>
        <v>-0.58292682926829276</v>
      </c>
      <c r="AU9">
        <f>raw!I48</f>
        <v>2.6795121951219509</v>
      </c>
      <c r="AV9">
        <f>raw!I49</f>
        <v>-0.98243902439024389</v>
      </c>
      <c r="AW9">
        <f>raw!I50</f>
        <v>0.19585365853658537</v>
      </c>
      <c r="AX9">
        <f>raw!I51</f>
        <v>-0.78292682926829271</v>
      </c>
      <c r="AY9">
        <f>raw!I52</f>
        <v>0.7703658536585366</v>
      </c>
      <c r="AZ9">
        <f>raw!I53</f>
        <v>1.3019512195121952</v>
      </c>
      <c r="BA9">
        <f>raw!I54</f>
        <v>-0.38097560975609762</v>
      </c>
      <c r="BB9">
        <f>raw!I55</f>
        <v>0.91317073170731722</v>
      </c>
      <c r="BC9">
        <f>raw!I56</f>
        <v>0.68451219512195127</v>
      </c>
      <c r="BD9">
        <f>raw!I57</f>
        <v>2.0428048780487806</v>
      </c>
      <c r="BE9">
        <f>raw!I58</f>
        <v>3.365853658536587E-2</v>
      </c>
      <c r="BF9">
        <f>raw!I59</f>
        <v>-0.61268292682926817</v>
      </c>
      <c r="BG9">
        <f>raw!I60</f>
        <v>-0.59609756097560984</v>
      </c>
      <c r="BH9">
        <f>raw!I61</f>
        <v>1.826341463414634</v>
      </c>
      <c r="BI9">
        <f>raw!I62</f>
        <v>-0.58621951219512203</v>
      </c>
      <c r="BJ9">
        <f>raw!I63</f>
        <v>2.1653658536585367</v>
      </c>
      <c r="BK9">
        <f>raw!I64</f>
        <v>0.96682926829268301</v>
      </c>
      <c r="BL9">
        <f>raw!I65</f>
        <v>-0.78682926829268296</v>
      </c>
      <c r="BM9">
        <f>raw!I66</f>
        <v>-0.18792682926829268</v>
      </c>
      <c r="BN9">
        <f>raw!I67</f>
        <v>0.47951219512195131</v>
      </c>
      <c r="BO9">
        <f>raw!I68</f>
        <v>0.41475609756097565</v>
      </c>
      <c r="BP9">
        <f>raw!I69</f>
        <v>1.9147560975609756</v>
      </c>
      <c r="BQ9">
        <f>raw!I70</f>
        <v>-4.9999999999999996E-2</v>
      </c>
      <c r="BR9">
        <f>raw!I71</f>
        <v>2.2018292682926828</v>
      </c>
      <c r="BS9">
        <f>raw!I72</f>
        <v>-0.83853658536585363</v>
      </c>
      <c r="BT9">
        <f>raw!I73</f>
        <v>-0.61804878048780487</v>
      </c>
      <c r="BU9">
        <f>raw!I74</f>
        <v>1.8782926829268292</v>
      </c>
      <c r="BV9">
        <f>raw!I75</f>
        <v>-4.8780487804878064E-2</v>
      </c>
      <c r="BW9">
        <f>raw!I76</f>
        <v>1.2826829268292683</v>
      </c>
      <c r="BX9">
        <f>raw!I77</f>
        <v>-0.59134146341463412</v>
      </c>
      <c r="BY9">
        <f>raw!I78</f>
        <v>-0.37512195121951225</v>
      </c>
      <c r="BZ9">
        <f>raw!I79</f>
        <v>-0.67170731707317077</v>
      </c>
      <c r="CA9">
        <f>raw!I80</f>
        <v>-0.78195121951219515</v>
      </c>
      <c r="CB9">
        <f>raw!I81</f>
        <v>-0.63463414634146342</v>
      </c>
      <c r="CC9">
        <f>raw!I82</f>
        <v>-0.63207317073170721</v>
      </c>
      <c r="CD9">
        <f>raw!I83</f>
        <v>1.0495121951219515</v>
      </c>
      <c r="CE9">
        <f>raw!I84</f>
        <v>0.4476829268292683</v>
      </c>
      <c r="CF9">
        <f>raw!I85</f>
        <v>-0.28036585365853661</v>
      </c>
      <c r="CG9">
        <f>raw!I86</f>
        <v>-0.78439024390243905</v>
      </c>
      <c r="CH9">
        <f>raw!I87</f>
        <v>0.94390243902439019</v>
      </c>
      <c r="CI9">
        <f>raw!I88</f>
        <v>-1.4146341463414647E-2</v>
      </c>
      <c r="CJ9">
        <f>raw!I89</f>
        <v>-0.80243902439024395</v>
      </c>
      <c r="CK9">
        <f>raw!I90</f>
        <v>-4.5487804878048772E-2</v>
      </c>
      <c r="CL9">
        <f>raw!I91</f>
        <v>2.748292682926829</v>
      </c>
      <c r="CM9">
        <f>raw!I92</f>
        <v>-0.90231707317073173</v>
      </c>
      <c r="CN9">
        <f>raw!I93</f>
        <v>-0.21390243902439021</v>
      </c>
      <c r="CO9">
        <f>raw!I94</f>
        <v>-0.97365853658536583</v>
      </c>
      <c r="CP9">
        <f>raw!I95</f>
        <v>-0.23951219512195121</v>
      </c>
      <c r="CQ9">
        <f>raw!I96</f>
        <v>-0.30560975609756097</v>
      </c>
      <c r="CR9">
        <f>raw!I97</f>
        <v>-0.53512195121951223</v>
      </c>
      <c r="CS9">
        <f>raw!I98</f>
        <v>0.16707317073170735</v>
      </c>
      <c r="CT9">
        <f>raw!I99</f>
        <v>0.89487804878048771</v>
      </c>
      <c r="CU9">
        <f>raw!I100</f>
        <v>-0.50487804878048781</v>
      </c>
      <c r="CV9">
        <f>raw!I101</f>
        <v>-0.19682926829268291</v>
      </c>
      <c r="CW9">
        <f>raw!I102</f>
        <v>1.4</v>
      </c>
      <c r="CX9">
        <f>raw!I103</f>
        <v>0.2087804878048781</v>
      </c>
      <c r="CY9">
        <f>raw!I104</f>
        <v>-0.10634146341463414</v>
      </c>
      <c r="CZ9">
        <f>raw!I105</f>
        <v>-0.80195121951219517</v>
      </c>
      <c r="DA9">
        <f>raw!I106</f>
        <v>-0.98243902439024389</v>
      </c>
      <c r="DB9">
        <f>raw!I107</f>
        <v>1.2375609756097561</v>
      </c>
      <c r="DC9">
        <f>raw!I108</f>
        <v>1.7336585365853658</v>
      </c>
      <c r="DD9">
        <f>raw!I109</f>
        <v>5.073170731707316E-2</v>
      </c>
      <c r="DE9">
        <f>raw!I110</f>
        <v>-0.63951219512195123</v>
      </c>
      <c r="DF9">
        <f>raw!I111</f>
        <v>2.2345121951219511</v>
      </c>
      <c r="DG9">
        <f>raw!I112</f>
        <v>2.2869512195121953</v>
      </c>
      <c r="DH9">
        <f>raw!I113</f>
        <v>-0.35048780487804876</v>
      </c>
      <c r="DI9">
        <f>raw!I114</f>
        <v>-0.57609756097560971</v>
      </c>
      <c r="DJ9">
        <f>raw!I115</f>
        <v>-0.75426829268292683</v>
      </c>
      <c r="DK9">
        <f>raw!I116</f>
        <v>0.48195121951219511</v>
      </c>
      <c r="DL9">
        <f>raw!I117</f>
        <v>0.21658536585365851</v>
      </c>
      <c r="DM9">
        <f>raw!I118</f>
        <v>0.1531707317073171</v>
      </c>
      <c r="DN9">
        <f>raw!I119</f>
        <v>-2.3902439024390251E-2</v>
      </c>
      <c r="DO9">
        <f>raw!I120</f>
        <v>2.2814634146341461</v>
      </c>
      <c r="DP9">
        <f>raw!I121</f>
        <v>-0.551219512195122</v>
      </c>
      <c r="DQ9">
        <f>raw!I122</f>
        <v>6.4390243902439054E-2</v>
      </c>
      <c r="DR9">
        <f>raw!I123</f>
        <v>-0.42670731707317078</v>
      </c>
      <c r="DS9">
        <f>raw!I124</f>
        <v>0.57999999999999996</v>
      </c>
      <c r="DT9">
        <f>raw!I125</f>
        <v>-0.15231707317073173</v>
      </c>
      <c r="DU9">
        <f>raw!I126</f>
        <v>-0.43585365853658536</v>
      </c>
      <c r="DV9">
        <f>raw!I127</f>
        <v>-0.57963414634146349</v>
      </c>
      <c r="DW9">
        <f>raw!I128</f>
        <v>-0.97365853658536583</v>
      </c>
      <c r="DX9">
        <f>raw!I129</f>
        <v>-0.69536585365853665</v>
      </c>
      <c r="DY9">
        <f>raw!I130</f>
        <v>0.27463414634146338</v>
      </c>
      <c r="DZ9">
        <f>raw!I131</f>
        <v>-0.34731707317073168</v>
      </c>
      <c r="EA9">
        <f>raw!I132</f>
        <v>-0.99121951219512194</v>
      </c>
      <c r="EB9">
        <f>raw!I133</f>
        <v>0.4873170731707317</v>
      </c>
      <c r="EC9">
        <f>raw!I134</f>
        <v>-0.51707317073170733</v>
      </c>
      <c r="ED9">
        <f>raw!I135</f>
        <v>-0.55475609756097566</v>
      </c>
      <c r="EE9">
        <f>raw!I136</f>
        <v>-0.36878048780487804</v>
      </c>
      <c r="EF9">
        <f>raw!I137</f>
        <v>-0.47756097560975608</v>
      </c>
      <c r="EG9">
        <f>raw!I138</f>
        <v>-0.80414634146341468</v>
      </c>
      <c r="EH9">
        <f>raw!I139</f>
        <v>-0.56890243902439031</v>
      </c>
      <c r="EI9">
        <f>raw!I140</f>
        <v>-9.2682926829268292E-2</v>
      </c>
      <c r="EJ9">
        <f>raw!I141</f>
        <v>-0.35048780487804876</v>
      </c>
      <c r="EK9">
        <f>raw!I142</f>
        <v>-0.59609756097560984</v>
      </c>
      <c r="EL9">
        <f>raw!I143</f>
        <v>-0.97365853658536583</v>
      </c>
      <c r="EM9">
        <f>raw!I144</f>
        <v>-0.10292682926829266</v>
      </c>
      <c r="EN9">
        <f>raw!I145</f>
        <v>-0.82</v>
      </c>
      <c r="EO9">
        <f>raw!I146</f>
        <v>-0.38097560975609757</v>
      </c>
      <c r="EP9">
        <f>raw!I147</f>
        <v>-0.25609756097560976</v>
      </c>
      <c r="EQ9">
        <f>raw!I148</f>
        <v>0.59707317073170729</v>
      </c>
      <c r="ER9">
        <f>raw!I149</f>
        <v>-5.9024390243902436E-2</v>
      </c>
      <c r="ES9">
        <f>raw!I150</f>
        <v>0.69414634146341481</v>
      </c>
      <c r="ET9">
        <f>raw!I151</f>
        <v>-0.495</v>
      </c>
      <c r="EU9">
        <f>raw!I152</f>
        <v>-0.86329268292682926</v>
      </c>
      <c r="EV9">
        <f>raw!I153</f>
        <v>1.9268292682926846E-2</v>
      </c>
      <c r="EW9">
        <f>raw!I154</f>
        <v>0.48609756097560974</v>
      </c>
      <c r="EX9">
        <f>raw!I155</f>
        <v>-0.78439024390243905</v>
      </c>
      <c r="EY9">
        <f>raw!I156</f>
        <v>-0.99926829268292683</v>
      </c>
      <c r="EZ9">
        <f>raw!I157</f>
        <v>-0.63207317073170721</v>
      </c>
      <c r="FA9">
        <f>raw!I158</f>
        <v>-0.60658536585365841</v>
      </c>
      <c r="FB9">
        <f>raw!I159</f>
        <v>-0.54682926829268286</v>
      </c>
      <c r="FC9">
        <f>raw!I160</f>
        <v>-0.72207317073170729</v>
      </c>
      <c r="FD9">
        <f>raw!I161</f>
        <v>-4.8780487804878092E-4</v>
      </c>
      <c r="FE9">
        <f>raw!I162</f>
        <v>0.91292682926829272</v>
      </c>
      <c r="FF9">
        <f>raw!I163</f>
        <v>-0.52146341463414636</v>
      </c>
      <c r="FG9">
        <f>raw!I164</f>
        <v>7.6341463414634173E-2</v>
      </c>
      <c r="FH9">
        <f>raw!I165</f>
        <v>-0.80536585365853652</v>
      </c>
      <c r="FI9">
        <f>raw!I166</f>
        <v>0.22000000000000003</v>
      </c>
      <c r="FJ9">
        <f>raw!I167</f>
        <v>1.5658536585365854</v>
      </c>
      <c r="FK9">
        <f>raw!I168</f>
        <v>-0.46878048780487802</v>
      </c>
      <c r="FL9">
        <f>raw!I169</f>
        <v>-0.23121951219512196</v>
      </c>
      <c r="FM9">
        <f>raw!I170</f>
        <v>-0.19804878048780489</v>
      </c>
      <c r="FN9">
        <f>raw!I171</f>
        <v>0.1678048780487805</v>
      </c>
      <c r="FO9">
        <f>raw!I172</f>
        <v>0.38731707317073172</v>
      </c>
      <c r="FP9">
        <f>raw!I173</f>
        <v>-0.26804878048780484</v>
      </c>
      <c r="FQ9">
        <f>raw!I174</f>
        <v>-0.30048780487804877</v>
      </c>
      <c r="FR9">
        <f>raw!I175</f>
        <v>-0.24073170731707316</v>
      </c>
      <c r="FS9">
        <f>raw!I176</f>
        <v>-0.58585365853658533</v>
      </c>
      <c r="FT9">
        <f>raw!I177</f>
        <v>-0.6962195121951219</v>
      </c>
      <c r="FU9">
        <f>raw!I178</f>
        <v>-0.78756097560975613</v>
      </c>
      <c r="FV9">
        <f>raw!I179</f>
        <v>-0.78951219512195114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-1.7550813008130082</v>
      </c>
      <c r="C10">
        <f>raw!J4</f>
        <v>-1.8573170731707318</v>
      </c>
      <c r="D10">
        <f>raw!J5</f>
        <v>-2.5002845528455286</v>
      </c>
      <c r="E10">
        <f>raw!J6</f>
        <v>-1.4658536585365853</v>
      </c>
      <c r="F10">
        <f>raw!J7</f>
        <v>-1.6304065040650404</v>
      </c>
      <c r="G10">
        <f>raw!J8</f>
        <v>-1.6530081300813007</v>
      </c>
      <c r="H10">
        <f>raw!J9</f>
        <v>-1.2248780487804878</v>
      </c>
      <c r="I10">
        <f>raw!J10</f>
        <v>-1.5724390243902437</v>
      </c>
      <c r="J10">
        <f>raw!J11</f>
        <v>-1.9088617886178865</v>
      </c>
      <c r="K10">
        <f>raw!J12</f>
        <v>-1.9449593495934963</v>
      </c>
      <c r="L10">
        <f>raw!J13</f>
        <v>-0.1590243902439025</v>
      </c>
      <c r="M10">
        <f>raw!J14</f>
        <v>-0.28199186991869912</v>
      </c>
      <c r="N10">
        <f>raw!J15</f>
        <v>-1.113658536585366</v>
      </c>
      <c r="O10">
        <f>raw!J16</f>
        <v>3.170731707317076E-3</v>
      </c>
      <c r="P10">
        <f>raw!J17</f>
        <v>-0.10341463414634147</v>
      </c>
      <c r="Q10">
        <f>raw!J18</f>
        <v>-0.33967479674796752</v>
      </c>
      <c r="R10">
        <f>raw!J19</f>
        <v>-1.1208130081300816</v>
      </c>
      <c r="S10">
        <f>raw!J20</f>
        <v>0.4417886178861789</v>
      </c>
      <c r="T10">
        <f>raw!J21</f>
        <v>-5.8211382113821125E-2</v>
      </c>
      <c r="U10">
        <f>raw!J22</f>
        <v>0.4265447154471545</v>
      </c>
      <c r="V10">
        <f>raw!J23</f>
        <v>8.1951219512195111E-2</v>
      </c>
      <c r="W10">
        <f>raw!J24</f>
        <v>-2.8213821138211377</v>
      </c>
      <c r="X10">
        <f>raw!J25</f>
        <v>0.31886178861788617</v>
      </c>
      <c r="Y10">
        <f>raw!J26</f>
        <v>-0.50650406504065049</v>
      </c>
      <c r="Z10">
        <f>raw!J27</f>
        <v>-3.0490650406504067</v>
      </c>
      <c r="AA10">
        <f>raw!J28</f>
        <v>-0.53284552845528466</v>
      </c>
      <c r="AB10">
        <f>raw!J29</f>
        <v>-0.15902439024390247</v>
      </c>
      <c r="AC10">
        <f>raw!J30</f>
        <v>0.35878048780487803</v>
      </c>
      <c r="AD10">
        <f>raw!J31</f>
        <v>-0.79581300813008149</v>
      </c>
      <c r="AE10">
        <f>raw!J32</f>
        <v>0.91691056910569102</v>
      </c>
      <c r="AF10">
        <f>raw!J33</f>
        <v>0.38081300813008134</v>
      </c>
      <c r="AG10">
        <f>raw!J34</f>
        <v>-1.7533333333333332</v>
      </c>
      <c r="AH10">
        <f>raw!J35</f>
        <v>-1.3712195121951221</v>
      </c>
      <c r="AI10">
        <f>raw!J36</f>
        <v>-1.2352845528455285</v>
      </c>
      <c r="AJ10">
        <f>raw!J37</f>
        <v>-1.6525609756097559</v>
      </c>
      <c r="AK10">
        <f>raw!J38</f>
        <v>-0.91365853658536589</v>
      </c>
      <c r="AL10">
        <f>raw!J39</f>
        <v>0.31886178861788617</v>
      </c>
      <c r="AM10">
        <f>raw!J40</f>
        <v>-2.1164227642276425</v>
      </c>
      <c r="AN10">
        <f>raw!J41</f>
        <v>-1.0551626016260163</v>
      </c>
      <c r="AO10">
        <f>raw!J42</f>
        <v>0.23565040650406505</v>
      </c>
      <c r="AP10">
        <f>raw!J43</f>
        <v>-1.718211382113821</v>
      </c>
      <c r="AQ10">
        <f>raw!J44</f>
        <v>-1.4796747967479679E-2</v>
      </c>
      <c r="AR10">
        <f>raw!J45</f>
        <v>-1.8771544715447155</v>
      </c>
      <c r="AS10">
        <f>raw!J46</f>
        <v>-1.0421138211382115</v>
      </c>
      <c r="AT10">
        <f>raw!J47</f>
        <v>-1.1826016260162602</v>
      </c>
      <c r="AU10">
        <f>raw!J48</f>
        <v>0.59430894308943094</v>
      </c>
      <c r="AV10">
        <f>raw!J49</f>
        <v>-0.13105691056910576</v>
      </c>
      <c r="AW10">
        <f>raw!J50</f>
        <v>3.170731707317076E-3</v>
      </c>
      <c r="AX10">
        <f>raw!J51</f>
        <v>-1.7253658536585366</v>
      </c>
      <c r="AY10">
        <f>raw!J52</f>
        <v>0.29020325203252029</v>
      </c>
      <c r="AZ10">
        <f>raw!J53</f>
        <v>0.59788617886178863</v>
      </c>
      <c r="BA10">
        <f>raw!J54</f>
        <v>-0.25943089430894312</v>
      </c>
      <c r="BB10">
        <f>raw!J55</f>
        <v>0.81414634146341469</v>
      </c>
      <c r="BC10">
        <f>raw!J56</f>
        <v>3.0000000000000013E-2</v>
      </c>
      <c r="BD10">
        <f>raw!J57</f>
        <v>0.25276422764227646</v>
      </c>
      <c r="BE10">
        <f>raw!J58</f>
        <v>-0.59439024390243911</v>
      </c>
      <c r="BF10">
        <f>raw!J59</f>
        <v>-0.30130081300813005</v>
      </c>
      <c r="BG10">
        <f>raw!J60</f>
        <v>0.55284552845528456</v>
      </c>
      <c r="BH10">
        <f>raw!J61</f>
        <v>-0.9187804878048782</v>
      </c>
      <c r="BI10">
        <f>raw!J62</f>
        <v>-0.40422764227642283</v>
      </c>
      <c r="BJ10">
        <f>raw!J63</f>
        <v>1.02130081300813</v>
      </c>
      <c r="BK10">
        <f>raw!J64</f>
        <v>-0.28447154471544722</v>
      </c>
      <c r="BL10">
        <f>raw!J65</f>
        <v>-0.11886178861788615</v>
      </c>
      <c r="BM10">
        <f>raw!J66</f>
        <v>-1.4300000000000002</v>
      </c>
      <c r="BN10">
        <f>raw!J67</f>
        <v>-1.5250406504065039</v>
      </c>
      <c r="BO10">
        <f>raw!J68</f>
        <v>0.52715447154471551</v>
      </c>
      <c r="BP10">
        <f>raw!J69</f>
        <v>0.82898373983739848</v>
      </c>
      <c r="BQ10">
        <f>raw!J70</f>
        <v>-0.86300813008130073</v>
      </c>
      <c r="BR10">
        <f>raw!J71</f>
        <v>0.89455284552845526</v>
      </c>
      <c r="BS10">
        <f>raw!J72</f>
        <v>-0.11268292682926831</v>
      </c>
      <c r="BT10">
        <f>raw!J73</f>
        <v>-0.84894308943089425</v>
      </c>
      <c r="BU10">
        <f>raw!J74</f>
        <v>-4.9837398373983766E-2</v>
      </c>
      <c r="BV10">
        <f>raw!J75</f>
        <v>-0.40081300813008125</v>
      </c>
      <c r="BW10">
        <f>raw!J76</f>
        <v>-0.37471544715447158</v>
      </c>
      <c r="BX10">
        <f>raw!J77</f>
        <v>-1.2479674796747955E-2</v>
      </c>
      <c r="BY10">
        <f>raw!J78</f>
        <v>-0.14975609756097563</v>
      </c>
      <c r="BZ10">
        <f>raw!J79</f>
        <v>0.5639024390243903</v>
      </c>
      <c r="CA10">
        <f>raw!J80</f>
        <v>0.8027642276422764</v>
      </c>
      <c r="CB10">
        <f>raw!J81</f>
        <v>-0.2239024390243903</v>
      </c>
      <c r="CC10">
        <f>raw!J82</f>
        <v>-0.12329268292682924</v>
      </c>
      <c r="CD10">
        <f>raw!J83</f>
        <v>-0.20170731707317074</v>
      </c>
      <c r="CE10">
        <f>raw!J84</f>
        <v>6.662601626016261E-2</v>
      </c>
      <c r="CF10">
        <f>raw!J85</f>
        <v>0.82898373983739848</v>
      </c>
      <c r="CG10">
        <f>raw!J86</f>
        <v>-1.2341463414634148</v>
      </c>
      <c r="CH10">
        <f>raw!J87</f>
        <v>0.92926829268292688</v>
      </c>
      <c r="CI10">
        <f>raw!J88</f>
        <v>-0.24032520325203244</v>
      </c>
      <c r="CJ10">
        <f>raw!J89</f>
        <v>0.1432520325203252</v>
      </c>
      <c r="CK10">
        <f>raw!J90</f>
        <v>-5.6097560975609806E-3</v>
      </c>
      <c r="CL10">
        <f>raw!J91</f>
        <v>0.79707317073170736</v>
      </c>
      <c r="CM10">
        <f>raw!J92</f>
        <v>6.9837398373983756E-2</v>
      </c>
      <c r="CN10">
        <f>raw!J93</f>
        <v>2.8780487804878047E-2</v>
      </c>
      <c r="CO10">
        <f>raw!J94</f>
        <v>-1.4565853658536585</v>
      </c>
      <c r="CP10">
        <f>raw!J95</f>
        <v>-0.23585365853658535</v>
      </c>
      <c r="CQ10">
        <f>raw!J96</f>
        <v>0.49162601626016256</v>
      </c>
      <c r="CR10">
        <f>raw!J97</f>
        <v>-1.7682926829268295</v>
      </c>
      <c r="CS10">
        <f>raw!J98</f>
        <v>-0.36093495934959352</v>
      </c>
      <c r="CT10">
        <f>raw!J99</f>
        <v>0.47914634146341462</v>
      </c>
      <c r="CU10">
        <f>raw!J100</f>
        <v>-2.6151219512195123</v>
      </c>
      <c r="CV10">
        <f>raw!J101</f>
        <v>0.43853658536585366</v>
      </c>
      <c r="CW10">
        <f>raw!J102</f>
        <v>1.177479674796748</v>
      </c>
      <c r="CX10">
        <f>raw!J103</f>
        <v>0.71723577235772362</v>
      </c>
      <c r="CY10">
        <f>raw!J104</f>
        <v>0.20243902439024392</v>
      </c>
      <c r="CZ10">
        <f>raw!J105</f>
        <v>4.308943089430875E-3</v>
      </c>
      <c r="DA10">
        <f>raw!J106</f>
        <v>-4.0813008130081319E-2</v>
      </c>
      <c r="DB10">
        <f>raw!J107</f>
        <v>0.79845528455284553</v>
      </c>
      <c r="DC10">
        <f>raw!J108</f>
        <v>0.70764227642276423</v>
      </c>
      <c r="DD10">
        <f>raw!J109</f>
        <v>0.73528455284552852</v>
      </c>
      <c r="DE10">
        <f>raw!J110</f>
        <v>0.32918699186991873</v>
      </c>
      <c r="DF10">
        <f>raw!J111</f>
        <v>0.66886178861788625</v>
      </c>
      <c r="DG10">
        <f>raw!J112</f>
        <v>-0.36170731707317078</v>
      </c>
      <c r="DH10">
        <f>raw!J113</f>
        <v>-1.1663414634146343</v>
      </c>
      <c r="DI10">
        <f>raw!J114</f>
        <v>0.61577235772357719</v>
      </c>
      <c r="DJ10">
        <f>raw!J115</f>
        <v>0.74272357723577231</v>
      </c>
      <c r="DK10">
        <f>raw!J116</f>
        <v>-8.5691056910569052E-2</v>
      </c>
      <c r="DL10">
        <f>raw!J117</f>
        <v>0.95089430894308946</v>
      </c>
      <c r="DM10">
        <f>raw!J118</f>
        <v>0.25926829268292684</v>
      </c>
      <c r="DN10">
        <f>raw!J119</f>
        <v>-1.2632520325203251</v>
      </c>
      <c r="DO10">
        <f>raw!J120</f>
        <v>0.80162601626016261</v>
      </c>
      <c r="DP10">
        <f>raw!J121</f>
        <v>0.78634146341463418</v>
      </c>
      <c r="DQ10">
        <f>raw!J122</f>
        <v>-2.044227642276423</v>
      </c>
      <c r="DR10">
        <f>raw!J123</f>
        <v>0.98447154471544718</v>
      </c>
      <c r="DS10">
        <f>raw!J124</f>
        <v>1.1556097560975609</v>
      </c>
      <c r="DT10">
        <f>raw!J125</f>
        <v>0.49971544715447158</v>
      </c>
      <c r="DU10">
        <f>raw!J126</f>
        <v>-1.6358536585365853</v>
      </c>
      <c r="DV10">
        <f>raw!J127</f>
        <v>-1.3498780487804876</v>
      </c>
      <c r="DW10">
        <f>raw!J128</f>
        <v>0.23365853658536584</v>
      </c>
      <c r="DX10">
        <f>raw!J129</f>
        <v>0.38609756097560977</v>
      </c>
      <c r="DY10">
        <f>raw!J130</f>
        <v>0.56943089430894311</v>
      </c>
      <c r="DZ10">
        <f>raw!J131</f>
        <v>0.37040650406504072</v>
      </c>
      <c r="EA10">
        <f>raw!J132</f>
        <v>-0.22455284552845528</v>
      </c>
      <c r="EB10">
        <f>raw!J133</f>
        <v>0.22804878048780489</v>
      </c>
      <c r="EC10">
        <f>raw!J134</f>
        <v>-1.3338211382113823</v>
      </c>
      <c r="ED10">
        <f>raw!J135</f>
        <v>-0.36004065040650407</v>
      </c>
      <c r="EE10">
        <f>raw!J136</f>
        <v>-0.1491056910569106</v>
      </c>
      <c r="EF10">
        <f>raw!J137</f>
        <v>0.54715447154471542</v>
      </c>
      <c r="EG10">
        <f>raw!J138</f>
        <v>1.0194308943089432</v>
      </c>
      <c r="EH10">
        <f>raw!J139</f>
        <v>0.70406504065040654</v>
      </c>
      <c r="EI10">
        <f>raw!J140</f>
        <v>1.0244308943089431</v>
      </c>
      <c r="EJ10">
        <f>raw!J141</f>
        <v>-6.512195121951217E-2</v>
      </c>
      <c r="EK10">
        <f>raw!J142</f>
        <v>0.74357723577235779</v>
      </c>
      <c r="EL10">
        <f>raw!J143</f>
        <v>0.61780487804878048</v>
      </c>
      <c r="EM10">
        <f>raw!J144</f>
        <v>-0.10780487804878053</v>
      </c>
      <c r="EN10">
        <f>raw!J145</f>
        <v>-0.89813008130081307</v>
      </c>
      <c r="EO10">
        <f>raw!J146</f>
        <v>0.84569105691056912</v>
      </c>
      <c r="EP10">
        <f>raw!J147</f>
        <v>0.20455284552845532</v>
      </c>
      <c r="EQ10">
        <f>raw!J148</f>
        <v>0.72878048780487803</v>
      </c>
      <c r="ER10">
        <f>raw!J149</f>
        <v>1.0215447154471544</v>
      </c>
      <c r="ES10">
        <f>raw!J150</f>
        <v>0.7575609756097561</v>
      </c>
      <c r="ET10">
        <f>raw!J151</f>
        <v>0.34565040650406503</v>
      </c>
      <c r="EU10">
        <f>raw!J152</f>
        <v>0.4269918699186992</v>
      </c>
      <c r="EV10">
        <f>raw!J153</f>
        <v>-1.3739837398374005E-2</v>
      </c>
      <c r="EW10">
        <f>raw!J154</f>
        <v>-0.18463414634146341</v>
      </c>
      <c r="EX10">
        <f>raw!J155</f>
        <v>-1.1184146341463412</v>
      </c>
      <c r="EY10">
        <f>raw!J156</f>
        <v>0.34463414634146339</v>
      </c>
      <c r="EZ10">
        <f>raw!J157</f>
        <v>0.7346341463414634</v>
      </c>
      <c r="FA10">
        <f>raw!J158</f>
        <v>-0.11634146341463414</v>
      </c>
      <c r="FB10">
        <f>raw!J159</f>
        <v>1.0275609756097561</v>
      </c>
      <c r="FC10">
        <f>raw!J160</f>
        <v>0.6709756097560976</v>
      </c>
      <c r="FD10">
        <f>raw!J161</f>
        <v>1.1978861788617885</v>
      </c>
      <c r="FE10">
        <f>raw!J162</f>
        <v>-0.93585365853658553</v>
      </c>
      <c r="FF10">
        <f>raw!J163</f>
        <v>0.9510569105691058</v>
      </c>
      <c r="FG10">
        <f>raw!J164</f>
        <v>0.2251219512195122</v>
      </c>
      <c r="FH10">
        <f>raw!J165</f>
        <v>0.49544715447154475</v>
      </c>
      <c r="FI10">
        <f>raw!J166</f>
        <v>0.39268292682926831</v>
      </c>
      <c r="FJ10">
        <f>raw!J167</f>
        <v>1.0859756097560975</v>
      </c>
      <c r="FK10">
        <f>raw!J168</f>
        <v>0.83691056910569106</v>
      </c>
      <c r="FL10">
        <f>raw!J169</f>
        <v>1.1913821138211382</v>
      </c>
      <c r="FM10">
        <f>raw!J170</f>
        <v>0.53626016260162612</v>
      </c>
      <c r="FN10">
        <f>raw!J171</f>
        <v>1.3588617886178862</v>
      </c>
      <c r="FO10">
        <f>raw!J172</f>
        <v>0.97390243902439033</v>
      </c>
      <c r="FP10">
        <f>raw!J173</f>
        <v>0.42504065040650407</v>
      </c>
      <c r="FQ10">
        <f>raw!J174</f>
        <v>1.0222764227642276</v>
      </c>
      <c r="FR10">
        <f>raw!J175</f>
        <v>0.97943089430894315</v>
      </c>
      <c r="FS10">
        <f>raw!J176</f>
        <v>0.91658536585365846</v>
      </c>
      <c r="FT10">
        <f>raw!J177</f>
        <v>0.48406504065040645</v>
      </c>
      <c r="FU10">
        <f>raw!J178</f>
        <v>0.90219512195121954</v>
      </c>
      <c r="FV10">
        <f>raw!J179</f>
        <v>1.0653658536585366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9.9715853658536577</v>
      </c>
      <c r="C11">
        <f>raw!K4</f>
        <v>5.143658536585364</v>
      </c>
      <c r="D11">
        <f>raw!K5</f>
        <v>5.9342682926829271</v>
      </c>
      <c r="E11">
        <f>raw!K6</f>
        <v>3.5356097560975623</v>
      </c>
      <c r="F11">
        <f>raw!K7</f>
        <v>4.8853658536585378</v>
      </c>
      <c r="G11">
        <f>raw!K8</f>
        <v>4.0721951219512187</v>
      </c>
      <c r="H11">
        <f>raw!K9</f>
        <v>4.4995121951219517</v>
      </c>
      <c r="I11">
        <f>raw!K10</f>
        <v>3.3453658536585369</v>
      </c>
      <c r="J11">
        <f>raw!K11</f>
        <v>8.6175609756097558</v>
      </c>
      <c r="K11">
        <f>raw!K12</f>
        <v>3.2570731707317071</v>
      </c>
      <c r="L11">
        <f>raw!K13</f>
        <v>4.2214634146341465</v>
      </c>
      <c r="M11">
        <f>raw!K14</f>
        <v>5.0115853658536587</v>
      </c>
      <c r="N11">
        <f>raw!K15</f>
        <v>4.1473170731707318</v>
      </c>
      <c r="O11">
        <f>raw!K16</f>
        <v>2.9690243902439022</v>
      </c>
      <c r="P11">
        <f>raw!K17</f>
        <v>7.7526829268292694</v>
      </c>
      <c r="Q11">
        <f>raw!K18</f>
        <v>1.9263414634146341</v>
      </c>
      <c r="R11">
        <f>raw!K19</f>
        <v>2.834268292682927</v>
      </c>
      <c r="S11">
        <f>raw!K20</f>
        <v>4.1829268292682924</v>
      </c>
      <c r="T11">
        <f>raw!K21</f>
        <v>2.9434146341463414</v>
      </c>
      <c r="U11">
        <f>raw!K22</f>
        <v>6.8214634146341462</v>
      </c>
      <c r="V11">
        <f>raw!K23</f>
        <v>4.2029268292682929</v>
      </c>
      <c r="W11">
        <f>raw!K24</f>
        <v>0.67658536585365914</v>
      </c>
      <c r="X11">
        <f>raw!K25</f>
        <v>4.2180487804878055</v>
      </c>
      <c r="Y11">
        <f>raw!K26</f>
        <v>2.4882926829268297</v>
      </c>
      <c r="Z11">
        <f>raw!K27</f>
        <v>4.9281707317073185</v>
      </c>
      <c r="AA11">
        <f>raw!K28</f>
        <v>3.6385365853658538</v>
      </c>
      <c r="AB11">
        <f>raw!K29</f>
        <v>3.0202439024390246</v>
      </c>
      <c r="AC11">
        <f>raw!K30</f>
        <v>3.2782926829268288</v>
      </c>
      <c r="AD11">
        <f>raw!K31</f>
        <v>2.3428048780487805</v>
      </c>
      <c r="AE11">
        <f>raw!K32</f>
        <v>3.1497560975609753</v>
      </c>
      <c r="AF11">
        <f>raw!K33</f>
        <v>2.6873170731707319</v>
      </c>
      <c r="AG11">
        <f>raw!K34</f>
        <v>4.2004878048780494</v>
      </c>
      <c r="AH11">
        <f>raw!K35</f>
        <v>2.371463414634146</v>
      </c>
      <c r="AI11">
        <f>raw!K36</f>
        <v>5.9039024390243906</v>
      </c>
      <c r="AJ11">
        <f>raw!K37</f>
        <v>3.1584146341463426</v>
      </c>
      <c r="AK11">
        <f>raw!K38</f>
        <v>1.2443902439024392</v>
      </c>
      <c r="AL11">
        <f>raw!K39</f>
        <v>2.6024390243902435</v>
      </c>
      <c r="AM11">
        <f>raw!K40</f>
        <v>4.6919512195121955</v>
      </c>
      <c r="AN11">
        <f>raw!K41</f>
        <v>1.5714634146341466</v>
      </c>
      <c r="AO11">
        <f>raw!K42</f>
        <v>4.4313414634146344</v>
      </c>
      <c r="AP11">
        <f>raw!K43</f>
        <v>1.7858536585365863</v>
      </c>
      <c r="AQ11">
        <f>raw!K44</f>
        <v>2.5058536585365854</v>
      </c>
      <c r="AR11">
        <f>raw!K45</f>
        <v>2.055609756097561</v>
      </c>
      <c r="AS11">
        <f>raw!K46</f>
        <v>3.0765853658536582</v>
      </c>
      <c r="AT11">
        <f>raw!K47</f>
        <v>1.6014634146341462</v>
      </c>
      <c r="AU11">
        <f>raw!K48</f>
        <v>3.6409756097560968</v>
      </c>
      <c r="AV11">
        <f>raw!K49</f>
        <v>2.5260975609756096</v>
      </c>
      <c r="AW11">
        <f>raw!K50</f>
        <v>2.5080487804878056</v>
      </c>
      <c r="AX11">
        <f>raw!K51</f>
        <v>0.3843902439024387</v>
      </c>
      <c r="AY11">
        <f>raw!K52</f>
        <v>1.5952439024390244</v>
      </c>
      <c r="AZ11">
        <f>raw!K53</f>
        <v>1.5604878048780488</v>
      </c>
      <c r="BA11">
        <f>raw!K54</f>
        <v>1.7178048780487802</v>
      </c>
      <c r="BB11">
        <f>raw!K55</f>
        <v>2.1175609756097566</v>
      </c>
      <c r="BC11">
        <f>raw!K56</f>
        <v>2.0990243902439021</v>
      </c>
      <c r="BD11">
        <f>raw!K57</f>
        <v>2.4129268292682924</v>
      </c>
      <c r="BE11">
        <f>raw!K58</f>
        <v>1.995853658536586</v>
      </c>
      <c r="BF11">
        <f>raw!K59</f>
        <v>0.76341463414634136</v>
      </c>
      <c r="BG11">
        <f>raw!K60</f>
        <v>1.4019512195121948</v>
      </c>
      <c r="BH11">
        <f>raw!K61</f>
        <v>2.6360975609756094</v>
      </c>
      <c r="BI11">
        <f>raw!K62</f>
        <v>0.98475609756097526</v>
      </c>
      <c r="BJ11">
        <f>raw!K63</f>
        <v>1.6629268292682928</v>
      </c>
      <c r="BK11">
        <f>raw!K64</f>
        <v>8.0487804878048852E-2</v>
      </c>
      <c r="BL11">
        <f>raw!K65</f>
        <v>0.82146341463414574</v>
      </c>
      <c r="BM11">
        <f>raw!K66</f>
        <v>3.176219512195122</v>
      </c>
      <c r="BN11">
        <f>raw!K67</f>
        <v>1.4434146341463419</v>
      </c>
      <c r="BO11">
        <f>raw!K68</f>
        <v>1.5257317073170735</v>
      </c>
      <c r="BP11">
        <f>raw!K69</f>
        <v>0.92207317073170758</v>
      </c>
      <c r="BQ11">
        <f>raw!K70</f>
        <v>1.2668292682926832</v>
      </c>
      <c r="BR11">
        <f>raw!K71</f>
        <v>2.9415853658536579</v>
      </c>
      <c r="BS11">
        <f>raw!K72</f>
        <v>-0.95024390243902412</v>
      </c>
      <c r="BT11">
        <f>raw!K73</f>
        <v>0.40731707317073168</v>
      </c>
      <c r="BU11">
        <f>raw!K74</f>
        <v>2.9412195121951221</v>
      </c>
      <c r="BV11">
        <f>raw!K75</f>
        <v>0.77170731707317075</v>
      </c>
      <c r="BW11">
        <f>raw!K76</f>
        <v>1.2626829268292685</v>
      </c>
      <c r="BX11">
        <f>raw!K77</f>
        <v>-0.38585365853658526</v>
      </c>
      <c r="BY11">
        <f>raw!K78</f>
        <v>0.82926829268292668</v>
      </c>
      <c r="BZ11">
        <f>raw!K79</f>
        <v>0.16195121951219515</v>
      </c>
      <c r="CA11">
        <f>raw!K80</f>
        <v>0.89536585365853649</v>
      </c>
      <c r="CB11">
        <f>raw!K81</f>
        <v>1.014634146341463</v>
      </c>
      <c r="CC11">
        <f>raw!K82</f>
        <v>-0.39853658536585368</v>
      </c>
      <c r="CD11">
        <f>raw!K83</f>
        <v>3.0885365853658544</v>
      </c>
      <c r="CE11">
        <f>raw!K84</f>
        <v>9.3048780487804961E-2</v>
      </c>
      <c r="CF11">
        <f>raw!K85</f>
        <v>0.95865853658536559</v>
      </c>
      <c r="CG11">
        <f>raw!K86</f>
        <v>-0.25121951219512179</v>
      </c>
      <c r="CH11">
        <f>raw!K87</f>
        <v>0.96536585365853689</v>
      </c>
      <c r="CI11">
        <f>raw!K88</f>
        <v>-0.12719512195121957</v>
      </c>
      <c r="CJ11">
        <f>raw!K89</f>
        <v>-4.9268292682926651E-2</v>
      </c>
      <c r="CK11">
        <f>raw!K90</f>
        <v>2.4756097560975784E-2</v>
      </c>
      <c r="CL11">
        <f>raw!K91</f>
        <v>0.77512195121951211</v>
      </c>
      <c r="CM11">
        <f>raw!K92</f>
        <v>0.18121951219512211</v>
      </c>
      <c r="CN11">
        <f>raw!K93</f>
        <v>0.16902439024390264</v>
      </c>
      <c r="CO11">
        <f>raw!K94</f>
        <v>-0.36878048780487782</v>
      </c>
      <c r="CP11">
        <f>raw!K95</f>
        <v>0.27146341463414647</v>
      </c>
      <c r="CQ11">
        <f>raw!K96</f>
        <v>0.80243902439024417</v>
      </c>
      <c r="CR11">
        <f>raw!K97</f>
        <v>0.65682926829268284</v>
      </c>
      <c r="CS11">
        <f>raw!K98</f>
        <v>0.508536585365854</v>
      </c>
      <c r="CT11">
        <f>raw!K99</f>
        <v>0.19402439024390228</v>
      </c>
      <c r="CU11">
        <f>raw!K100</f>
        <v>1.6541463414634152</v>
      </c>
      <c r="CV11">
        <f>raw!K101</f>
        <v>-1.0175609756097559</v>
      </c>
      <c r="CW11">
        <f>raw!K102</f>
        <v>0.37829268292682899</v>
      </c>
      <c r="CX11">
        <f>raw!K103</f>
        <v>-5.4878048780487854E-2</v>
      </c>
      <c r="CY11">
        <f>raw!K104</f>
        <v>0.60682926829268302</v>
      </c>
      <c r="CZ11">
        <f>raw!K105</f>
        <v>-0.29853658536585359</v>
      </c>
      <c r="DA11">
        <f>raw!K106</f>
        <v>-0.99341463414634101</v>
      </c>
      <c r="DB11">
        <f>raw!K107</f>
        <v>0.67609756097560991</v>
      </c>
      <c r="DC11">
        <f>raw!K108</f>
        <v>3.8536585365853956E-2</v>
      </c>
      <c r="DD11">
        <f>raw!K109</f>
        <v>-4.0975609756097819E-2</v>
      </c>
      <c r="DE11">
        <f>raw!K110</f>
        <v>-1.58</v>
      </c>
      <c r="DF11">
        <f>raw!K111</f>
        <v>1.0987804878048779</v>
      </c>
      <c r="DG11">
        <f>raw!K112</f>
        <v>0.50548780487804934</v>
      </c>
      <c r="DH11">
        <f>raw!K113</f>
        <v>9.2195121951219927E-2</v>
      </c>
      <c r="DI11">
        <f>raw!K114</f>
        <v>-0.81024390243902444</v>
      </c>
      <c r="DJ11">
        <f>raw!K115</f>
        <v>-0.69573170731707334</v>
      </c>
      <c r="DK11">
        <f>raw!K116</f>
        <v>0.7468292682926827</v>
      </c>
      <c r="DL11">
        <f>raw!K117</f>
        <v>-0.68780487804878077</v>
      </c>
      <c r="DM11">
        <f>raw!K118</f>
        <v>-0.60780487804878025</v>
      </c>
      <c r="DN11">
        <f>raw!K119</f>
        <v>2.4053658536585365</v>
      </c>
      <c r="DO11">
        <f>raw!K120</f>
        <v>-0.12390243902439052</v>
      </c>
      <c r="DP11">
        <f>raw!K121</f>
        <v>-1.2746341463414637</v>
      </c>
      <c r="DQ11">
        <f>raw!K122</f>
        <v>-1.4446341463414634</v>
      </c>
      <c r="DR11">
        <f>raw!K123</f>
        <v>-0.64195121951219514</v>
      </c>
      <c r="DS11">
        <f>raw!K124</f>
        <v>-3.5853658536584954E-2</v>
      </c>
      <c r="DT11">
        <f>raw!K125</f>
        <v>-0.93463414634146347</v>
      </c>
      <c r="DU11">
        <f>raw!K126</f>
        <v>-0.42000000000000004</v>
      </c>
      <c r="DV11">
        <f>raw!K127</f>
        <v>-0.58951219512195097</v>
      </c>
      <c r="DW11">
        <f>raw!K128</f>
        <v>-1.3675609756097558</v>
      </c>
      <c r="DX11">
        <f>raw!K129</f>
        <v>-1.4530487804878045</v>
      </c>
      <c r="DY11">
        <f>raw!K130</f>
        <v>0.1165853658536582</v>
      </c>
      <c r="DZ11">
        <f>raw!K131</f>
        <v>-0.40585365853658528</v>
      </c>
      <c r="EA11">
        <f>raw!K132</f>
        <v>-2.3292682926829267</v>
      </c>
      <c r="EB11">
        <f>raw!K133</f>
        <v>-0.31682926829268288</v>
      </c>
      <c r="EC11">
        <f>raw!K134</f>
        <v>-1.3330487804878048</v>
      </c>
      <c r="ED11">
        <f>raw!K135</f>
        <v>-0.79743902439024406</v>
      </c>
      <c r="EE11">
        <f>raw!K136</f>
        <v>-1.6521951219512194</v>
      </c>
      <c r="EF11">
        <f>raw!K137</f>
        <v>-1.5331707317073169</v>
      </c>
      <c r="EG11">
        <f>raw!K138</f>
        <v>-2.9364634146341455</v>
      </c>
      <c r="EH11">
        <f>raw!K139</f>
        <v>-1.3790243902439023</v>
      </c>
      <c r="EI11">
        <f>raw!K140</f>
        <v>-1.2058536585365855</v>
      </c>
      <c r="EJ11">
        <f>raw!K141</f>
        <v>-1.3078048780487803</v>
      </c>
      <c r="EK11">
        <f>raw!K142</f>
        <v>-1.5917073170731708</v>
      </c>
      <c r="EL11">
        <f>raw!K143</f>
        <v>-1.7773170731707315</v>
      </c>
      <c r="EM11">
        <f>raw!K144</f>
        <v>-0.24926829268292705</v>
      </c>
      <c r="EN11">
        <f>raw!K145</f>
        <v>-2.3831707317073172</v>
      </c>
      <c r="EO11">
        <f>raw!K146</f>
        <v>-1.3399999999999999</v>
      </c>
      <c r="EP11">
        <f>raw!K147</f>
        <v>-2.3048780487804881</v>
      </c>
      <c r="EQ11">
        <f>raw!K148</f>
        <v>-0.5992682926829267</v>
      </c>
      <c r="ER11">
        <f>raw!K149</f>
        <v>-1.3114634146341464</v>
      </c>
      <c r="ES11">
        <f>raw!K150</f>
        <v>-1.7195121951219505</v>
      </c>
      <c r="ET11">
        <f>raw!K151</f>
        <v>-2.2706097560975613</v>
      </c>
      <c r="EU11">
        <f>raw!K152</f>
        <v>-1.8379268292682926</v>
      </c>
      <c r="EV11">
        <f>raw!K153</f>
        <v>-1.2912195121951218</v>
      </c>
      <c r="EW11">
        <f>raw!K154</f>
        <v>-1.8456097560975611</v>
      </c>
      <c r="EX11">
        <f>raw!K155</f>
        <v>-1.8269512195121949</v>
      </c>
      <c r="EY11">
        <f>raw!K156</f>
        <v>-2.3407317073170728</v>
      </c>
      <c r="EZ11">
        <f>raw!K157</f>
        <v>-1.8610975609756095</v>
      </c>
      <c r="FA11">
        <f>raw!K158</f>
        <v>-2.0931707317073167</v>
      </c>
      <c r="FB11">
        <f>raw!K159</f>
        <v>-2.0248780487804883</v>
      </c>
      <c r="FC11">
        <f>raw!K160</f>
        <v>-2.0762195121951219</v>
      </c>
      <c r="FD11">
        <f>raw!K161</f>
        <v>-2.4785365853658536</v>
      </c>
      <c r="FE11">
        <f>raw!K162</f>
        <v>-1.8797560975609757</v>
      </c>
      <c r="FF11">
        <f>raw!K163</f>
        <v>-2.0775609756097557</v>
      </c>
      <c r="FG11">
        <f>raw!K164</f>
        <v>-1.7090243902439024</v>
      </c>
      <c r="FH11">
        <f>raw!K165</f>
        <v>-1.9151219512195119</v>
      </c>
      <c r="FI11">
        <f>raw!K166</f>
        <v>-1.4921951219512193</v>
      </c>
      <c r="FJ11">
        <f>raw!K167</f>
        <v>9.1707317073170813E-2</v>
      </c>
      <c r="FK11">
        <f>raw!K168</f>
        <v>-2.3102439024390242</v>
      </c>
      <c r="FL11">
        <f>raw!K169</f>
        <v>-2.2302439024390246</v>
      </c>
      <c r="FM11">
        <f>raw!K170</f>
        <v>-2.122439024390244</v>
      </c>
      <c r="FN11">
        <f>raw!K171</f>
        <v>-2.1858536585365851</v>
      </c>
      <c r="FO11">
        <f>raw!K172</f>
        <v>-2.5925609756097558</v>
      </c>
      <c r="FP11">
        <f>raw!K173</f>
        <v>-1.8690243902439025</v>
      </c>
      <c r="FQ11">
        <f>raw!K174</f>
        <v>-2.6687804878048782</v>
      </c>
      <c r="FR11">
        <f>raw!K175</f>
        <v>-2.5814634146341455</v>
      </c>
      <c r="FS11">
        <f>raw!K176</f>
        <v>-3.3907317073170735</v>
      </c>
      <c r="FT11">
        <f>raw!K177</f>
        <v>-3.7663414634146339</v>
      </c>
      <c r="FU11">
        <f>raw!K178</f>
        <v>-4.4837804878048768</v>
      </c>
      <c r="FV11">
        <f>raw!K179</f>
        <v>-5.1297560975609757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13.88560975609756</v>
      </c>
      <c r="C12">
        <f>raw!L4</f>
        <v>10.213292682926831</v>
      </c>
      <c r="D12">
        <f>raw!L5</f>
        <v>10.838902439024391</v>
      </c>
      <c r="E12">
        <f>raw!L6</f>
        <v>9.2453658536585372</v>
      </c>
      <c r="F12">
        <f>raw!L7</f>
        <v>8.3141463414634149</v>
      </c>
      <c r="G12">
        <f>raw!L8</f>
        <v>8.227317073170731</v>
      </c>
      <c r="H12">
        <f>raw!L9</f>
        <v>7.6141463414634156</v>
      </c>
      <c r="I12">
        <f>raw!L10</f>
        <v>7.8897560975609746</v>
      </c>
      <c r="J12">
        <f>raw!L11</f>
        <v>6.9965853658536581</v>
      </c>
      <c r="K12">
        <f>raw!L12</f>
        <v>6.9514634146341452</v>
      </c>
      <c r="L12">
        <f>raw!L13</f>
        <v>5.0746341463414639</v>
      </c>
      <c r="M12">
        <f>raw!L14</f>
        <v>5.123170731707317</v>
      </c>
      <c r="N12">
        <f>raw!L15</f>
        <v>5.6863414634146343</v>
      </c>
      <c r="O12">
        <f>raw!L16</f>
        <v>4.423658536585366</v>
      </c>
      <c r="P12">
        <f>raw!L17</f>
        <v>4.4814634146341463</v>
      </c>
      <c r="Q12">
        <f>raw!L18</f>
        <v>4.7053658536585372</v>
      </c>
      <c r="R12">
        <f>raw!L19</f>
        <v>5.4187804878048791</v>
      </c>
      <c r="S12">
        <f>raw!L20</f>
        <v>3.7921951219512193</v>
      </c>
      <c r="T12">
        <f>raw!L21</f>
        <v>4.2901219512195121</v>
      </c>
      <c r="U12">
        <f>raw!L22</f>
        <v>3.723048780487805</v>
      </c>
      <c r="V12">
        <f>raw!L23</f>
        <v>4.0365853658536581</v>
      </c>
      <c r="W12">
        <f>raw!L24</f>
        <v>6.8741463414634136</v>
      </c>
      <c r="X12">
        <f>raw!L25</f>
        <v>3.6604878048780489</v>
      </c>
      <c r="Y12">
        <f>raw!L26</f>
        <v>4.3717073170731711</v>
      </c>
      <c r="Z12">
        <f>raw!L27</f>
        <v>6.8968292682926835</v>
      </c>
      <c r="AA12">
        <f>raw!L28</f>
        <v>4.1697560975609758</v>
      </c>
      <c r="AB12">
        <f>raw!L29</f>
        <v>3.7407317073170732</v>
      </c>
      <c r="AC12">
        <f>raw!L30</f>
        <v>3.2193902439024389</v>
      </c>
      <c r="AD12">
        <f>raw!L31</f>
        <v>4.3645121951219519</v>
      </c>
      <c r="AE12">
        <f>raw!L32</f>
        <v>2.5936585365853659</v>
      </c>
      <c r="AF12">
        <f>raw!L33</f>
        <v>2.9913414634146349</v>
      </c>
      <c r="AG12">
        <f>raw!L34</f>
        <v>5.0829268292682928</v>
      </c>
      <c r="AH12">
        <f>raw!L35</f>
        <v>4.5943902439024393</v>
      </c>
      <c r="AI12">
        <f>raw!L36</f>
        <v>4.4156097560975605</v>
      </c>
      <c r="AJ12">
        <f>raw!L37</f>
        <v>4.72939024390244</v>
      </c>
      <c r="AK12">
        <f>raw!L38</f>
        <v>3.9904878048780485</v>
      </c>
      <c r="AL12">
        <f>raw!L39</f>
        <v>2.7209756097560973</v>
      </c>
      <c r="AM12">
        <f>raw!L40</f>
        <v>5.1375609756097571</v>
      </c>
      <c r="AN12">
        <f>raw!L41</f>
        <v>4.0706097560975616</v>
      </c>
      <c r="AO12">
        <f>raw!L42</f>
        <v>2.7393902439024393</v>
      </c>
      <c r="AP12">
        <f>raw!L43</f>
        <v>4.6702439024390241</v>
      </c>
      <c r="AQ12">
        <f>raw!L44</f>
        <v>2.9492682926829268</v>
      </c>
      <c r="AR12">
        <f>raw!L45</f>
        <v>4.7770731707317076</v>
      </c>
      <c r="AS12">
        <f>raw!L46</f>
        <v>3.9151219512195126</v>
      </c>
      <c r="AT12">
        <f>raw!L47</f>
        <v>4.0380487804878049</v>
      </c>
      <c r="AU12">
        <f>raw!L48</f>
        <v>2.1404878048780485</v>
      </c>
      <c r="AV12">
        <f>raw!L49</f>
        <v>2.8092682926829271</v>
      </c>
      <c r="AW12">
        <f>raw!L50</f>
        <v>2.5882926829268293</v>
      </c>
      <c r="AX12">
        <f>raw!L51</f>
        <v>4.1756097560975602</v>
      </c>
      <c r="AY12">
        <f>raw!L52</f>
        <v>2.1275609756097564</v>
      </c>
      <c r="AZ12">
        <f>raw!L53</f>
        <v>1.7492682926829268</v>
      </c>
      <c r="BA12">
        <f>raw!L54</f>
        <v>2.5248780487804874</v>
      </c>
      <c r="BB12">
        <f>raw!L55</f>
        <v>1.2839024390243905</v>
      </c>
      <c r="BC12">
        <f>raw!L56</f>
        <v>2.0141463414634142</v>
      </c>
      <c r="BD12">
        <f>raw!L57</f>
        <v>1.7840243902439021</v>
      </c>
      <c r="BE12">
        <f>raw!L58</f>
        <v>2.5626829268292686</v>
      </c>
      <c r="BF12">
        <f>raw!L59</f>
        <v>2.2151219512195128</v>
      </c>
      <c r="BG12">
        <f>raw!L60</f>
        <v>1.2697560975609756</v>
      </c>
      <c r="BH12">
        <f>raw!L61</f>
        <v>2.7078048780487807</v>
      </c>
      <c r="BI12">
        <f>raw!L62</f>
        <v>2.15780487804878</v>
      </c>
      <c r="BJ12">
        <f>raw!L63</f>
        <v>0.64000000000000012</v>
      </c>
      <c r="BK12">
        <f>raw!L64</f>
        <v>1.8887804878048782</v>
      </c>
      <c r="BL12">
        <f>raw!L65</f>
        <v>1.7092682926829263</v>
      </c>
      <c r="BM12">
        <f>raw!L66</f>
        <v>3.011219512195122</v>
      </c>
      <c r="BN12">
        <f>raw!L67</f>
        <v>3.0546341463414635</v>
      </c>
      <c r="BO12">
        <f>raw!L68</f>
        <v>0.9700000000000002</v>
      </c>
      <c r="BP12">
        <f>raw!L69</f>
        <v>0.63158536585365854</v>
      </c>
      <c r="BQ12">
        <f>raw!L70</f>
        <v>2.2792682926829269</v>
      </c>
      <c r="BR12">
        <f>raw!L71</f>
        <v>0.51268292682926808</v>
      </c>
      <c r="BS12">
        <f>raw!L72</f>
        <v>1.5063414634146342</v>
      </c>
      <c r="BT12">
        <f>raw!L73</f>
        <v>2.2029268292682924</v>
      </c>
      <c r="BU12">
        <f>raw!L74</f>
        <v>1.3653658536585369</v>
      </c>
      <c r="BV12">
        <f>raw!L75</f>
        <v>1.626341463414634</v>
      </c>
      <c r="BW12">
        <f>raw!L76</f>
        <v>1.3834146341463416</v>
      </c>
      <c r="BX12">
        <f>raw!L77</f>
        <v>0.98829268292682926</v>
      </c>
      <c r="BY12">
        <f>raw!L78</f>
        <v>1.098536585365854</v>
      </c>
      <c r="BZ12">
        <f>raw!L79</f>
        <v>0.38487804878048781</v>
      </c>
      <c r="CA12">
        <f>raw!L80</f>
        <v>7.2926829268292637E-2</v>
      </c>
      <c r="CB12">
        <f>raw!L81</f>
        <v>1.0707317073170728</v>
      </c>
      <c r="CC12">
        <f>raw!L82</f>
        <v>0.95609756097560961</v>
      </c>
      <c r="CD12">
        <f>raw!L83</f>
        <v>1.0175609756097561</v>
      </c>
      <c r="CE12">
        <f>raw!L84</f>
        <v>0.71109756097560961</v>
      </c>
      <c r="CF12">
        <f>raw!L85</f>
        <v>-5.4390243902439461E-2</v>
      </c>
      <c r="CG12">
        <f>raw!L86</f>
        <v>1.9874390243902444</v>
      </c>
      <c r="CH12">
        <f>raw!L87</f>
        <v>-0.17756097560975603</v>
      </c>
      <c r="CI12">
        <f>raw!L88</f>
        <v>0.96560975609756083</v>
      </c>
      <c r="CJ12">
        <f>raw!L89</f>
        <v>0.57853658536585395</v>
      </c>
      <c r="CK12">
        <f>raw!L90</f>
        <v>0.56304878048780516</v>
      </c>
      <c r="CL12">
        <f>raw!L91</f>
        <v>-0.25439024390243903</v>
      </c>
      <c r="CM12">
        <f>raw!L92</f>
        <v>0.45780487804878067</v>
      </c>
      <c r="CN12">
        <f>raw!L93</f>
        <v>0.45414634146341493</v>
      </c>
      <c r="CO12">
        <f>raw!L94</f>
        <v>1.9309756097560982</v>
      </c>
      <c r="CP12">
        <f>raw!L95</f>
        <v>0.67609756097561013</v>
      </c>
      <c r="CQ12">
        <f>raw!L96</f>
        <v>-6.0487804878048473E-2</v>
      </c>
      <c r="CR12">
        <f>raw!L97</f>
        <v>2.1921951219512197</v>
      </c>
      <c r="CS12">
        <f>raw!L98</f>
        <v>0.76378048780487806</v>
      </c>
      <c r="CT12">
        <f>raw!L99</f>
        <v>-0.17963414634146369</v>
      </c>
      <c r="CU12">
        <f>raw!L100</f>
        <v>2.7668292682926827</v>
      </c>
      <c r="CV12">
        <f>raw!L101</f>
        <v>-0.30560975609756091</v>
      </c>
      <c r="CW12">
        <f>raw!L102</f>
        <v>-1.0982926829268291</v>
      </c>
      <c r="CX12">
        <f>raw!L103</f>
        <v>-0.65609756097560978</v>
      </c>
      <c r="CY12">
        <f>raw!L104</f>
        <v>-0.14341463414634137</v>
      </c>
      <c r="CZ12">
        <f>raw!L105</f>
        <v>2.9756097560975747E-2</v>
      </c>
      <c r="DA12">
        <f>raw!L106</f>
        <v>5.6829268292683643E-2</v>
      </c>
      <c r="DB12">
        <f>raw!L107</f>
        <v>-0.78243902439024393</v>
      </c>
      <c r="DC12">
        <f>raw!L108</f>
        <v>-0.76048780487804835</v>
      </c>
      <c r="DD12">
        <f>raw!L109</f>
        <v>-0.83658536585365861</v>
      </c>
      <c r="DE12">
        <f>raw!L110</f>
        <v>-0.44853658536585361</v>
      </c>
      <c r="DF12">
        <f>raw!L111</f>
        <v>-0.8428048780487809</v>
      </c>
      <c r="DG12">
        <f>raw!L112</f>
        <v>6.451219512195161E-2</v>
      </c>
      <c r="DH12">
        <f>raw!L113</f>
        <v>0.85536585365853701</v>
      </c>
      <c r="DI12">
        <f>raw!L114</f>
        <v>-0.92878048780487799</v>
      </c>
      <c r="DJ12">
        <f>raw!L115</f>
        <v>-1.2139024390243902</v>
      </c>
      <c r="DK12">
        <f>raw!L116</f>
        <v>-0.43024390243902433</v>
      </c>
      <c r="DL12">
        <f>raw!L117</f>
        <v>-1.5</v>
      </c>
      <c r="DM12">
        <f>raw!L118</f>
        <v>-0.80926829268292644</v>
      </c>
      <c r="DN12">
        <f>raw!L119</f>
        <v>0.70585365853658621</v>
      </c>
      <c r="DO12">
        <f>raw!L120</f>
        <v>-1.367317073170732</v>
      </c>
      <c r="DP12">
        <f>raw!L121</f>
        <v>-1.4039024390243904</v>
      </c>
      <c r="DQ12">
        <f>raw!L122</f>
        <v>1.4195121951219516</v>
      </c>
      <c r="DR12">
        <f>raw!L123</f>
        <v>-1.6641463414634148</v>
      </c>
      <c r="DS12">
        <f>raw!L124</f>
        <v>-1.8848780487804877</v>
      </c>
      <c r="DT12">
        <f>raw!L125</f>
        <v>-1.2342682926829269</v>
      </c>
      <c r="DU12">
        <f>raw!L126</f>
        <v>0.84682926829268301</v>
      </c>
      <c r="DV12">
        <f>raw!L127</f>
        <v>0.49182926829268292</v>
      </c>
      <c r="DW12">
        <f>raw!L128</f>
        <v>-1.1080487804878045</v>
      </c>
      <c r="DX12">
        <f>raw!L129</f>
        <v>-1.3509756097560977</v>
      </c>
      <c r="DY12">
        <f>raw!L130</f>
        <v>-1.5663414634146342</v>
      </c>
      <c r="DZ12">
        <f>raw!L131</f>
        <v>-1.3756097560975613</v>
      </c>
      <c r="EA12">
        <f>raw!L132</f>
        <v>-0.81170731707317068</v>
      </c>
      <c r="EB12">
        <f>raw!L133</f>
        <v>-1.2663414634146342</v>
      </c>
      <c r="EC12">
        <f>raw!L134</f>
        <v>0.28475609756097597</v>
      </c>
      <c r="ED12">
        <f>raw!L135</f>
        <v>-0.70378048780487812</v>
      </c>
      <c r="EE12">
        <f>raw!L136</f>
        <v>-0.98097560975609732</v>
      </c>
      <c r="EF12">
        <f>raw!L137</f>
        <v>-1.6956097560975607</v>
      </c>
      <c r="EG12">
        <f>raw!L138</f>
        <v>-2.1909756097560971</v>
      </c>
      <c r="EH12">
        <f>raw!L139</f>
        <v>-1.9030487804878051</v>
      </c>
      <c r="EI12">
        <f>raw!L140</f>
        <v>-2.2407317073170732</v>
      </c>
      <c r="EJ12">
        <f>raw!L141</f>
        <v>-1.1592682926829267</v>
      </c>
      <c r="EK12">
        <f>raw!L142</f>
        <v>-1.9892682926829268</v>
      </c>
      <c r="EL12">
        <f>raw!L143</f>
        <v>-1.9873170731707315</v>
      </c>
      <c r="EM12">
        <f>raw!L144</f>
        <v>-1.2617073170731707</v>
      </c>
      <c r="EN12">
        <f>raw!L145</f>
        <v>-0.48463414634146296</v>
      </c>
      <c r="EO12">
        <f>raw!L146</f>
        <v>-2.2575609756097559</v>
      </c>
      <c r="EP12">
        <f>raw!L147</f>
        <v>-1.6243902439024394</v>
      </c>
      <c r="EQ12">
        <f>raw!L148</f>
        <v>-2.1580487804878046</v>
      </c>
      <c r="ER12">
        <f>raw!L149</f>
        <v>-2.4573170731707314</v>
      </c>
      <c r="ES12">
        <f>raw!L150</f>
        <v>-2.2224390243902432</v>
      </c>
      <c r="ET12">
        <f>raw!L151</f>
        <v>-1.8659756097560973</v>
      </c>
      <c r="EU12">
        <f>raw!L152</f>
        <v>-2.0415853658536585</v>
      </c>
      <c r="EV12">
        <f>raw!L153</f>
        <v>-1.6307317073170731</v>
      </c>
      <c r="EW12">
        <f>raw!L154</f>
        <v>-1.5434146341463417</v>
      </c>
      <c r="EX12">
        <f>raw!L155</f>
        <v>-0.62987804878048781</v>
      </c>
      <c r="EY12">
        <f>raw!L156</f>
        <v>-2.1068292682926826</v>
      </c>
      <c r="EZ12">
        <f>raw!L157</f>
        <v>-2.5246341463414632</v>
      </c>
      <c r="FA12">
        <f>raw!L158</f>
        <v>-1.6885365853658534</v>
      </c>
      <c r="FB12">
        <f>raw!L159</f>
        <v>-2.8495121951219513</v>
      </c>
      <c r="FC12">
        <f>raw!L160</f>
        <v>-2.5617073170731706</v>
      </c>
      <c r="FD12">
        <f>raw!L161</f>
        <v>-3.1019512195121952</v>
      </c>
      <c r="FE12">
        <f>raw!L162</f>
        <v>-1.0312195121951215</v>
      </c>
      <c r="FF12">
        <f>raw!L163</f>
        <v>-2.9424390243902439</v>
      </c>
      <c r="FG12">
        <f>raw!L164</f>
        <v>-2.2860975609756098</v>
      </c>
      <c r="FH12">
        <f>raw!L165</f>
        <v>-2.5970731707317074</v>
      </c>
      <c r="FI12">
        <f>raw!L166</f>
        <v>-2.5175609756097557</v>
      </c>
      <c r="FJ12">
        <f>raw!L167</f>
        <v>-3.2518292682926817</v>
      </c>
      <c r="FK12">
        <f>raw!L168</f>
        <v>-3.0214634146341459</v>
      </c>
      <c r="FL12">
        <f>raw!L169</f>
        <v>-3.3824390243902442</v>
      </c>
      <c r="FM12">
        <f>raw!L170</f>
        <v>-2.7687804878048783</v>
      </c>
      <c r="FN12">
        <f>raw!L171</f>
        <v>-3.5995121951219513</v>
      </c>
      <c r="FO12">
        <f>raw!L172</f>
        <v>-3.2556097560975616</v>
      </c>
      <c r="FP12">
        <f>raw!L173</f>
        <v>-2.9626829268292685</v>
      </c>
      <c r="FQ12">
        <f>raw!L174</f>
        <v>-3.6946341463414636</v>
      </c>
      <c r="FR12">
        <f>raw!L175</f>
        <v>-4.0778048780487808</v>
      </c>
      <c r="FS12">
        <f>raw!L176</f>
        <v>-4.2068292682926822</v>
      </c>
      <c r="FT12">
        <f>raw!L177</f>
        <v>-4.364756097560976</v>
      </c>
      <c r="FU12">
        <f>raw!L178</f>
        <v>-5.1598780487804881</v>
      </c>
      <c r="FV12">
        <f>raw!L179</f>
        <v>-6.0824390243902426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9.5606097560975591</v>
      </c>
      <c r="C13">
        <f>raw!M4</f>
        <v>7.0028048780487824</v>
      </c>
      <c r="D13">
        <f>raw!M5</f>
        <v>4.6076829268292681</v>
      </c>
      <c r="E13">
        <f>raw!M6</f>
        <v>5.580000000000001</v>
      </c>
      <c r="F13">
        <f>raw!M7</f>
        <v>5.9595121951219516</v>
      </c>
      <c r="G13">
        <f>raw!M8</f>
        <v>5.7204878048780481</v>
      </c>
      <c r="H13">
        <f>raw!M9</f>
        <v>5.5151219512195135</v>
      </c>
      <c r="I13">
        <f>raw!M10</f>
        <v>4.9285365853658547</v>
      </c>
      <c r="J13">
        <f>raw!M11</f>
        <v>3.6485365853658536</v>
      </c>
      <c r="K13">
        <f>raw!M12</f>
        <v>3.8109756097560967</v>
      </c>
      <c r="L13">
        <f>raw!M13</f>
        <v>4.894146341463415</v>
      </c>
      <c r="M13">
        <f>raw!M14</f>
        <v>5.3152439024390246</v>
      </c>
      <c r="N13">
        <f>raw!M15</f>
        <v>3.9395121951219512</v>
      </c>
      <c r="O13">
        <f>raw!M16</f>
        <v>3.0668292682926834</v>
      </c>
      <c r="P13">
        <f>raw!M17</f>
        <v>5.1536585365853655</v>
      </c>
      <c r="Q13">
        <f>raw!M18</f>
        <v>3.7380487804878051</v>
      </c>
      <c r="R13">
        <f>raw!M19</f>
        <v>4.515609756097561</v>
      </c>
      <c r="S13">
        <f>raw!M20</f>
        <v>4.7829268292682929</v>
      </c>
      <c r="T13">
        <f>raw!M21</f>
        <v>3.94</v>
      </c>
      <c r="U13">
        <f>raw!M22</f>
        <v>5.1656097560975613</v>
      </c>
      <c r="V13">
        <f>raw!M23</f>
        <v>4.8199999999999994</v>
      </c>
      <c r="W13">
        <f>raw!M24</f>
        <v>0.62829268292682938</v>
      </c>
      <c r="X13">
        <f>raw!M25</f>
        <v>4.9146341463414647</v>
      </c>
      <c r="Y13">
        <f>raw!M26</f>
        <v>1.2268292682926831</v>
      </c>
      <c r="Z13">
        <f>raw!M27</f>
        <v>0.95829268292682901</v>
      </c>
      <c r="AA13">
        <f>raw!M28</f>
        <v>2.192682926829268</v>
      </c>
      <c r="AB13">
        <f>raw!M29</f>
        <v>4.347317073170732</v>
      </c>
      <c r="AC13">
        <f>raw!M30</f>
        <v>4.4262195121951216</v>
      </c>
      <c r="AD13">
        <f>raw!M31</f>
        <v>2.6369512195121954</v>
      </c>
      <c r="AE13">
        <f>raw!M32</f>
        <v>3.8719512195121952</v>
      </c>
      <c r="AF13">
        <f>raw!M33</f>
        <v>4.2052439024390251</v>
      </c>
      <c r="AG13">
        <f>raw!M34</f>
        <v>1.7009756097560977</v>
      </c>
      <c r="AH13">
        <f>raw!M35</f>
        <v>1.8717073170731706</v>
      </c>
      <c r="AI13">
        <f>raw!M36</f>
        <v>2.5439024390243903</v>
      </c>
      <c r="AJ13">
        <f>raw!M37</f>
        <v>1.1628048780487812</v>
      </c>
      <c r="AK13">
        <f>raw!M38</f>
        <v>2.1242682926829266</v>
      </c>
      <c r="AL13">
        <f>raw!M39</f>
        <v>2.2629268292682925</v>
      </c>
      <c r="AM13">
        <f>raw!M40</f>
        <v>0.88707317073170766</v>
      </c>
      <c r="AN13">
        <f>raw!M41</f>
        <v>1.8089024390243909</v>
      </c>
      <c r="AO13">
        <f>raw!M42</f>
        <v>3.2879268292682928</v>
      </c>
      <c r="AP13">
        <f>raw!M43</f>
        <v>2.412195121951219</v>
      </c>
      <c r="AQ13">
        <f>raw!M44</f>
        <v>1.6834146341463416</v>
      </c>
      <c r="AR13">
        <f>raw!M45</f>
        <v>1.9357317073170734</v>
      </c>
      <c r="AS13">
        <f>raw!M46</f>
        <v>2.6931707317073172</v>
      </c>
      <c r="AT13">
        <f>raw!M47</f>
        <v>1.6482926829268294</v>
      </c>
      <c r="AU13">
        <f>raw!M48</f>
        <v>3.1746341463414627</v>
      </c>
      <c r="AV13">
        <f>raw!M49</f>
        <v>0.81487804878048797</v>
      </c>
      <c r="AW13">
        <f>raw!M50</f>
        <v>2.9643902439024394</v>
      </c>
      <c r="AX13">
        <f>raw!M51</f>
        <v>1.6965853658536583</v>
      </c>
      <c r="AY13">
        <f>raw!M52</f>
        <v>1.8147560975609758</v>
      </c>
      <c r="AZ13">
        <f>raw!M53</f>
        <v>3.0253658536585366</v>
      </c>
      <c r="BA13">
        <f>raw!M54</f>
        <v>1.6534146341463414</v>
      </c>
      <c r="BB13">
        <f>raw!M55</f>
        <v>2.679024390243903</v>
      </c>
      <c r="BC13">
        <f>raw!M56</f>
        <v>2.5782926829268291</v>
      </c>
      <c r="BD13">
        <f>raw!M57</f>
        <v>2.833292682926829</v>
      </c>
      <c r="BE13">
        <f>raw!M58</f>
        <v>0.64243902439024403</v>
      </c>
      <c r="BF13">
        <f>raw!M59</f>
        <v>1.51609756097561</v>
      </c>
      <c r="BG13">
        <f>raw!M60</f>
        <v>1.7317073170731709</v>
      </c>
      <c r="BH13">
        <f>raw!M61</f>
        <v>1.8034146341463413</v>
      </c>
      <c r="BI13">
        <f>raw!M62</f>
        <v>0.43817073170731691</v>
      </c>
      <c r="BJ13">
        <f>raw!M63</f>
        <v>2.5965853658536591</v>
      </c>
      <c r="BK13">
        <f>raw!M64</f>
        <v>1.7173170731707317</v>
      </c>
      <c r="BL13">
        <f>raw!M65</f>
        <v>0.33853658536585335</v>
      </c>
      <c r="BM13">
        <f>raw!M66</f>
        <v>-0.43073170731707311</v>
      </c>
      <c r="BN13">
        <f>raw!M67</f>
        <v>-0.81024390243902378</v>
      </c>
      <c r="BO13">
        <f>raw!M68</f>
        <v>1.2052439024390249</v>
      </c>
      <c r="BP13">
        <f>raw!M69</f>
        <v>2.5406097560975613</v>
      </c>
      <c r="BQ13">
        <f>raw!M70</f>
        <v>1.0812195121951218</v>
      </c>
      <c r="BR13">
        <f>raw!M71</f>
        <v>2.5595121951219508</v>
      </c>
      <c r="BS13">
        <f>raw!M72</f>
        <v>0.8717073170731704</v>
      </c>
      <c r="BT13">
        <f>raw!M73</f>
        <v>-0.24829268292682904</v>
      </c>
      <c r="BU13">
        <f>raw!M74</f>
        <v>1.8526829268292686</v>
      </c>
      <c r="BV13">
        <f>raw!M75</f>
        <v>0.3468292682926829</v>
      </c>
      <c r="BW13">
        <f>raw!M76</f>
        <v>1.2119512195121951</v>
      </c>
      <c r="BX13">
        <f>raw!M77</f>
        <v>1.488780487804878</v>
      </c>
      <c r="BY13">
        <f>raw!M78</f>
        <v>0.63073170731707329</v>
      </c>
      <c r="BZ13">
        <f>raw!M79</f>
        <v>1.5019512195121953</v>
      </c>
      <c r="CA13">
        <f>raw!M80</f>
        <v>1.3417073170731708</v>
      </c>
      <c r="CB13">
        <f>raw!M81</f>
        <v>-0.72243902439024432</v>
      </c>
      <c r="CC13">
        <f>raw!M82</f>
        <v>0.16926829268292676</v>
      </c>
      <c r="CD13">
        <f>raw!M83</f>
        <v>1.4619512195121953</v>
      </c>
      <c r="CE13">
        <f>raw!M84</f>
        <v>1.137560975609756</v>
      </c>
      <c r="CF13">
        <f>raw!M85</f>
        <v>1.5985365853658535</v>
      </c>
      <c r="CG13">
        <f>raw!M86</f>
        <v>0.13902439024390256</v>
      </c>
      <c r="CH13">
        <f>raw!M87</f>
        <v>1.6756097560975611</v>
      </c>
      <c r="CI13">
        <f>raw!M88</f>
        <v>0.37951219512195111</v>
      </c>
      <c r="CJ13">
        <f>raw!M89</f>
        <v>0.53317073170731777</v>
      </c>
      <c r="CK13">
        <f>raw!M90</f>
        <v>0.68207317073170759</v>
      </c>
      <c r="CL13">
        <f>raw!M91</f>
        <v>1.624146341463415</v>
      </c>
      <c r="CM13">
        <f>raw!M92</f>
        <v>-0.57829268292682934</v>
      </c>
      <c r="CN13">
        <f>raw!M93</f>
        <v>0.48024390243902471</v>
      </c>
      <c r="CO13">
        <f>raw!M94</f>
        <v>-1.0819512195121948</v>
      </c>
      <c r="CP13">
        <f>raw!M95</f>
        <v>-0.80878048780487766</v>
      </c>
      <c r="CQ13">
        <f>raw!M96</f>
        <v>0.7787804878048783</v>
      </c>
      <c r="CR13">
        <f>raw!M97</f>
        <v>-1.9263414634146341</v>
      </c>
      <c r="CS13">
        <f>raw!M98</f>
        <v>0.40353658536585374</v>
      </c>
      <c r="CT13">
        <f>raw!M99</f>
        <v>1.0191463414634145</v>
      </c>
      <c r="CU13">
        <f>raw!M100</f>
        <v>-2.362926829268293</v>
      </c>
      <c r="CV13">
        <f>raw!M101</f>
        <v>0.65951219512195136</v>
      </c>
      <c r="CW13">
        <f>raw!M102</f>
        <v>0.9321951219512199</v>
      </c>
      <c r="CX13">
        <f>raw!M103</f>
        <v>0.64341463414634159</v>
      </c>
      <c r="CY13">
        <f>raw!M104</f>
        <v>0.20439024390243921</v>
      </c>
      <c r="CZ13">
        <f>raw!M105</f>
        <v>-0.80951219512195127</v>
      </c>
      <c r="DA13">
        <f>raw!M106</f>
        <v>0.21926829268292747</v>
      </c>
      <c r="DB13">
        <f>raw!M107</f>
        <v>0.6073170731707318</v>
      </c>
      <c r="DC13">
        <f>raw!M108</f>
        <v>0.8375609756097564</v>
      </c>
      <c r="DD13">
        <f>raw!M109</f>
        <v>3.170731707317076E-2</v>
      </c>
      <c r="DE13">
        <f>raw!M110</f>
        <v>5.6829268292682866E-2</v>
      </c>
      <c r="DF13">
        <f>raw!M111</f>
        <v>0.90597560975609759</v>
      </c>
      <c r="DG13">
        <f>raw!M112</f>
        <v>0.20134146341463444</v>
      </c>
      <c r="DH13">
        <f>raw!M113</f>
        <v>-1.7221951219512195</v>
      </c>
      <c r="DI13">
        <f>raw!M114</f>
        <v>0.23756097560975609</v>
      </c>
      <c r="DJ13">
        <f>raw!M115</f>
        <v>1.3414634146338145E-3</v>
      </c>
      <c r="DK13">
        <f>raw!M116</f>
        <v>-0.68146341463414628</v>
      </c>
      <c r="DL13">
        <f>raw!M117</f>
        <v>-0.49902439024390244</v>
      </c>
      <c r="DM13">
        <f>raw!M118</f>
        <v>-0.45024390243902412</v>
      </c>
      <c r="DN13">
        <f>raw!M119</f>
        <v>-2.3068292682926819</v>
      </c>
      <c r="DO13">
        <f>raw!M120</f>
        <v>0.38829268292682917</v>
      </c>
      <c r="DP13">
        <f>raw!M121</f>
        <v>-0.41658536585365857</v>
      </c>
      <c r="DQ13">
        <f>raw!M122</f>
        <v>-1.0170731707317073</v>
      </c>
      <c r="DR13">
        <f>raw!M123</f>
        <v>-3.8658536585365832E-2</v>
      </c>
      <c r="DS13">
        <f>raw!M124</f>
        <v>-6.6097560975610037E-2</v>
      </c>
      <c r="DT13">
        <f>raw!M125</f>
        <v>-0.53256097560975602</v>
      </c>
      <c r="DU13">
        <f>raw!M126</f>
        <v>-2.3539024390243899</v>
      </c>
      <c r="DV13">
        <f>raw!M127</f>
        <v>-2.0331707317073167</v>
      </c>
      <c r="DW13">
        <f>raw!M128</f>
        <v>-1.9441463414634144</v>
      </c>
      <c r="DX13">
        <f>raw!M129</f>
        <v>-1.6058536585365855</v>
      </c>
      <c r="DY13">
        <f>raw!M130</f>
        <v>-0.15073170731707319</v>
      </c>
      <c r="DZ13">
        <f>raw!M131</f>
        <v>-0.82243902439024397</v>
      </c>
      <c r="EA13">
        <f>raw!M132</f>
        <v>-0.560731707317073</v>
      </c>
      <c r="EB13">
        <f>raw!M133</f>
        <v>-0.58243902439024398</v>
      </c>
      <c r="EC13">
        <f>raw!M134</f>
        <v>-2.7543902439024386</v>
      </c>
      <c r="ED13">
        <f>raw!M135</f>
        <v>-1.1636585365853658</v>
      </c>
      <c r="EE13">
        <f>raw!M136</f>
        <v>-0.81853658536585361</v>
      </c>
      <c r="EF13">
        <f>raw!M137</f>
        <v>-1.7234146341463414</v>
      </c>
      <c r="EG13">
        <f>raw!M138</f>
        <v>-0.41487804878048751</v>
      </c>
      <c r="EH13">
        <f>raw!M139</f>
        <v>-0.28048780487804903</v>
      </c>
      <c r="EI13">
        <f>raw!M140</f>
        <v>-0.75670731707317085</v>
      </c>
      <c r="EJ13">
        <f>raw!M141</f>
        <v>-1.3636585365853655</v>
      </c>
      <c r="EK13">
        <f>raw!M142</f>
        <v>-0.27512195121951222</v>
      </c>
      <c r="EL13">
        <f>raw!M143</f>
        <v>-1.2356097560975607</v>
      </c>
      <c r="EM13">
        <f>raw!M144</f>
        <v>-1.7734146341463415</v>
      </c>
      <c r="EN13">
        <f>raw!M145</f>
        <v>-2.5421951219512193</v>
      </c>
      <c r="EO13">
        <f>raw!M146</f>
        <v>-0.99463414634146341</v>
      </c>
      <c r="EP13">
        <f>raw!M147</f>
        <v>-1.0795121951219513</v>
      </c>
      <c r="EQ13">
        <f>raw!M148</f>
        <v>-0.82585365853658499</v>
      </c>
      <c r="ER13">
        <f>raw!M149</f>
        <v>-0.77951219512195102</v>
      </c>
      <c r="ES13">
        <f>raw!M150</f>
        <v>-0.82195121951219463</v>
      </c>
      <c r="ET13">
        <f>raw!M151</f>
        <v>-1.7862195121951219</v>
      </c>
      <c r="EU13">
        <f>raw!M152</f>
        <v>-1.1203658536585366</v>
      </c>
      <c r="EV13">
        <f>raw!M153</f>
        <v>-1.1253658536585365</v>
      </c>
      <c r="EW13">
        <f>raw!M154</f>
        <v>-0.89414634146341465</v>
      </c>
      <c r="EX13">
        <f>raw!M155</f>
        <v>-1.4901219512195119</v>
      </c>
      <c r="EY13">
        <f>raw!M156</f>
        <v>-2.9002439024390241</v>
      </c>
      <c r="EZ13">
        <f>raw!M157</f>
        <v>-1.3668292682926828</v>
      </c>
      <c r="FA13">
        <f>raw!M158</f>
        <v>-1.9185365853658531</v>
      </c>
      <c r="FB13">
        <f>raw!M159</f>
        <v>-1.9612195121951219</v>
      </c>
      <c r="FC13">
        <f>raw!M160</f>
        <v>-1.4278048780487804</v>
      </c>
      <c r="FD13">
        <f>raw!M161</f>
        <v>-1.138048780487805</v>
      </c>
      <c r="FE13">
        <f>raw!M162</f>
        <v>-1.7819512195121949</v>
      </c>
      <c r="FF13">
        <f>raw!M163</f>
        <v>-1.3370731707317072</v>
      </c>
      <c r="FG13">
        <f>raw!M164</f>
        <v>-1.3551219512195118</v>
      </c>
      <c r="FH13">
        <f>raw!M165</f>
        <v>-1.9575609756097561</v>
      </c>
      <c r="FI13">
        <f>raw!M166</f>
        <v>-1.5785365853658535</v>
      </c>
      <c r="FJ13">
        <f>raw!M167</f>
        <v>-1.2442682926829263</v>
      </c>
      <c r="FK13">
        <f>raw!M168</f>
        <v>-1.4819512195121949</v>
      </c>
      <c r="FL13">
        <f>raw!M169</f>
        <v>-1.4692682926829268</v>
      </c>
      <c r="FM13">
        <f>raw!M170</f>
        <v>-2.1160975609756099</v>
      </c>
      <c r="FN13">
        <f>raw!M171</f>
        <v>-1.1819512195121953</v>
      </c>
      <c r="FO13">
        <f>raw!M172</f>
        <v>-1.5051219512195122</v>
      </c>
      <c r="FP13">
        <f>raw!M173</f>
        <v>-1.6046341463414635</v>
      </c>
      <c r="FQ13">
        <f>raw!M174</f>
        <v>-1.6648780487804882</v>
      </c>
      <c r="FR13">
        <f>raw!M175</f>
        <v>-2.2331707317073173</v>
      </c>
      <c r="FS13">
        <f>raw!M176</f>
        <v>-2.4112195121951214</v>
      </c>
      <c r="FT13">
        <f>raw!M177</f>
        <v>-3.5362195121951219</v>
      </c>
      <c r="FU13">
        <f>raw!M178</f>
        <v>-3.6419512195121952</v>
      </c>
      <c r="FV13">
        <f>raw!M179</f>
        <v>-4.2295121951219503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12.130528455284551</v>
      </c>
      <c r="C14">
        <f>raw!N4</f>
        <v>8.3559756097560989</v>
      </c>
      <c r="D14">
        <f>raw!N5</f>
        <v>8.3386178861788629</v>
      </c>
      <c r="E14">
        <f>raw!N6</f>
        <v>7.7795121951219519</v>
      </c>
      <c r="F14">
        <f>raw!N7</f>
        <v>6.6837398373983747</v>
      </c>
      <c r="G14">
        <f>raw!N8</f>
        <v>6.5743089430894308</v>
      </c>
      <c r="H14">
        <f>raw!N9</f>
        <v>6.3892682926829281</v>
      </c>
      <c r="I14">
        <f>raw!N10</f>
        <v>6.3173170731707309</v>
      </c>
      <c r="J14">
        <f>raw!N11</f>
        <v>5.0877235772357716</v>
      </c>
      <c r="K14">
        <f>raw!N12</f>
        <v>5.0065040650406489</v>
      </c>
      <c r="L14">
        <f>raw!N13</f>
        <v>4.9156097560975613</v>
      </c>
      <c r="M14">
        <f>raw!N14</f>
        <v>4.8411788617886176</v>
      </c>
      <c r="N14">
        <f>raw!N15</f>
        <v>4.5726829268292679</v>
      </c>
      <c r="O14">
        <f>raw!N16</f>
        <v>4.4268292682926829</v>
      </c>
      <c r="P14">
        <f>raw!N17</f>
        <v>4.3780487804878048</v>
      </c>
      <c r="Q14">
        <f>raw!N18</f>
        <v>4.3656910569105696</v>
      </c>
      <c r="R14">
        <f>raw!N19</f>
        <v>4.2979674796747975</v>
      </c>
      <c r="S14">
        <f>raw!N20</f>
        <v>4.2339837398373978</v>
      </c>
      <c r="T14">
        <f>raw!N21</f>
        <v>4.2319105691056906</v>
      </c>
      <c r="U14">
        <f>raw!N22</f>
        <v>4.1495934959349592</v>
      </c>
      <c r="V14">
        <f>raw!N23</f>
        <v>4.1185365853658533</v>
      </c>
      <c r="W14">
        <f>raw!N24</f>
        <v>4.0527642276422764</v>
      </c>
      <c r="X14">
        <f>raw!N25</f>
        <v>3.9793495934959351</v>
      </c>
      <c r="Y14">
        <f>raw!N26</f>
        <v>3.8652032520325204</v>
      </c>
      <c r="Z14">
        <f>raw!N27</f>
        <v>3.8477642276422768</v>
      </c>
      <c r="AA14">
        <f>raw!N28</f>
        <v>3.6369105691056909</v>
      </c>
      <c r="AB14">
        <f>raw!N29</f>
        <v>3.5817073170731706</v>
      </c>
      <c r="AC14">
        <f>raw!N30</f>
        <v>3.578170731707317</v>
      </c>
      <c r="AD14">
        <f>raw!N31</f>
        <v>3.5686991869918705</v>
      </c>
      <c r="AE14">
        <f>raw!N32</f>
        <v>3.5105691056910571</v>
      </c>
      <c r="AF14">
        <f>raw!N33</f>
        <v>3.3721544715447163</v>
      </c>
      <c r="AG14">
        <f>raw!N34</f>
        <v>3.3295934959349598</v>
      </c>
      <c r="AH14">
        <f>raw!N35</f>
        <v>3.2231707317073175</v>
      </c>
      <c r="AI14">
        <f>raw!N36</f>
        <v>3.1803252032520319</v>
      </c>
      <c r="AJ14">
        <f>raw!N37</f>
        <v>3.0768292682926841</v>
      </c>
      <c r="AK14">
        <f>raw!N38</f>
        <v>3.0768292682926828</v>
      </c>
      <c r="AL14">
        <f>raw!N39</f>
        <v>3.0398373983739835</v>
      </c>
      <c r="AM14">
        <f>raw!N40</f>
        <v>3.0211382113821146</v>
      </c>
      <c r="AN14">
        <f>raw!N41</f>
        <v>3.0154471544715453</v>
      </c>
      <c r="AO14">
        <f>raw!N42</f>
        <v>2.9750406504065046</v>
      </c>
      <c r="AP14">
        <f>raw!N43</f>
        <v>2.9520325203252034</v>
      </c>
      <c r="AQ14">
        <f>raw!N44</f>
        <v>2.9344715447154472</v>
      </c>
      <c r="AR14">
        <f>raw!N45</f>
        <v>2.8999186991869923</v>
      </c>
      <c r="AS14">
        <f>raw!N46</f>
        <v>2.8730081300813008</v>
      </c>
      <c r="AT14">
        <f>raw!N47</f>
        <v>2.8554471544715447</v>
      </c>
      <c r="AU14">
        <f>raw!N48</f>
        <v>2.7347967479674793</v>
      </c>
      <c r="AV14">
        <f>raw!N49</f>
        <v>2.6782113821138211</v>
      </c>
      <c r="AW14">
        <f>raw!N50</f>
        <v>2.5914634146341466</v>
      </c>
      <c r="AX14">
        <f>raw!N51</f>
        <v>2.4502439024390235</v>
      </c>
      <c r="AY14">
        <f>raw!N52</f>
        <v>2.4177642276422766</v>
      </c>
      <c r="AZ14">
        <f>raw!N53</f>
        <v>2.3471544715447155</v>
      </c>
      <c r="BA14">
        <f>raw!N54</f>
        <v>2.2654471544715444</v>
      </c>
      <c r="BB14">
        <f>raw!N55</f>
        <v>2.0980487804878054</v>
      </c>
      <c r="BC14">
        <f>raw!N56</f>
        <v>2.044146341463414</v>
      </c>
      <c r="BD14">
        <f>raw!N57</f>
        <v>2.0367886178861787</v>
      </c>
      <c r="BE14">
        <f>raw!N58</f>
        <v>1.9682926829268295</v>
      </c>
      <c r="BF14">
        <f>raw!N59</f>
        <v>1.9138211382113828</v>
      </c>
      <c r="BG14">
        <f>raw!N60</f>
        <v>1.8226016260162603</v>
      </c>
      <c r="BH14">
        <f>raw!N61</f>
        <v>1.7890243902439025</v>
      </c>
      <c r="BI14">
        <f>raw!N62</f>
        <v>1.7535772357723571</v>
      </c>
      <c r="BJ14">
        <f>raw!N63</f>
        <v>1.6613008130081302</v>
      </c>
      <c r="BK14">
        <f>raw!N64</f>
        <v>1.6043089430894311</v>
      </c>
      <c r="BL14">
        <f>raw!N65</f>
        <v>1.5904065040650401</v>
      </c>
      <c r="BM14">
        <f>raw!N66</f>
        <v>1.5812195121951218</v>
      </c>
      <c r="BN14">
        <f>raw!N67</f>
        <v>1.5295934959349595</v>
      </c>
      <c r="BO14">
        <f>raw!N68</f>
        <v>1.4971544715447158</v>
      </c>
      <c r="BP14">
        <f>raw!N69</f>
        <v>1.460569105691057</v>
      </c>
      <c r="BQ14">
        <f>raw!N70</f>
        <v>1.4162601626016262</v>
      </c>
      <c r="BR14">
        <f>raw!N71</f>
        <v>1.4072357723577233</v>
      </c>
      <c r="BS14">
        <f>raw!N72</f>
        <v>1.3936585365853658</v>
      </c>
      <c r="BT14">
        <f>raw!N73</f>
        <v>1.3539837398373982</v>
      </c>
      <c r="BU14">
        <f>raw!N74</f>
        <v>1.3155284552845532</v>
      </c>
      <c r="BV14">
        <f>raw!N75</f>
        <v>1.2255284552845529</v>
      </c>
      <c r="BW14">
        <f>raw!N76</f>
        <v>1.00869918699187</v>
      </c>
      <c r="BX14">
        <f>raw!N77</f>
        <v>0.97581300813008132</v>
      </c>
      <c r="BY14">
        <f>raw!N78</f>
        <v>0.94878048780487834</v>
      </c>
      <c r="BZ14">
        <f>raw!N79</f>
        <v>0.94878048780487811</v>
      </c>
      <c r="CA14">
        <f>raw!N80</f>
        <v>0.87569105691056903</v>
      </c>
      <c r="CB14">
        <f>raw!N81</f>
        <v>0.84682926829268246</v>
      </c>
      <c r="CC14">
        <f>raw!N82</f>
        <v>0.83280487804878034</v>
      </c>
      <c r="CD14">
        <f>raw!N83</f>
        <v>0.81585365853658542</v>
      </c>
      <c r="CE14">
        <f>raw!N84</f>
        <v>0.77772357723577223</v>
      </c>
      <c r="CF14">
        <f>raw!N85</f>
        <v>0.77459349593495896</v>
      </c>
      <c r="CG14">
        <f>raw!N86</f>
        <v>0.7532926829268296</v>
      </c>
      <c r="CH14">
        <f>raw!N87</f>
        <v>0.75170731707317084</v>
      </c>
      <c r="CI14">
        <f>raw!N88</f>
        <v>0.7252845528455284</v>
      </c>
      <c r="CJ14">
        <f>raw!N89</f>
        <v>0.72178861788617921</v>
      </c>
      <c r="CK14">
        <f>raw!N90</f>
        <v>0.55743902439024418</v>
      </c>
      <c r="CL14">
        <f>raw!N91</f>
        <v>0.54268292682926833</v>
      </c>
      <c r="CM14">
        <f>raw!N92</f>
        <v>0.5276422764227644</v>
      </c>
      <c r="CN14">
        <f>raw!N93</f>
        <v>0.482926829268293</v>
      </c>
      <c r="CO14">
        <f>raw!N94</f>
        <v>0.47439024390243967</v>
      </c>
      <c r="CP14">
        <f>raw!N95</f>
        <v>0.44024390243902478</v>
      </c>
      <c r="CQ14">
        <f>raw!N96</f>
        <v>0.43113821138211406</v>
      </c>
      <c r="CR14">
        <f>raw!N97</f>
        <v>0.42390243902439018</v>
      </c>
      <c r="CS14">
        <f>raw!N98</f>
        <v>0.40284552845528454</v>
      </c>
      <c r="CT14">
        <f>raw!N99</f>
        <v>0.29951219512195093</v>
      </c>
      <c r="CU14">
        <f>raw!N100</f>
        <v>0.15170731707317042</v>
      </c>
      <c r="CV14">
        <f>raw!N101</f>
        <v>0.13292682926829275</v>
      </c>
      <c r="CW14">
        <f>raw!N102</f>
        <v>7.9186991869918844E-2</v>
      </c>
      <c r="CX14">
        <f>raw!N103</f>
        <v>6.1138211382113838E-2</v>
      </c>
      <c r="CY14">
        <f>raw!N104</f>
        <v>5.9024390243902547E-2</v>
      </c>
      <c r="CZ14">
        <f>raw!N105</f>
        <v>3.4065040650406622E-2</v>
      </c>
      <c r="DA14">
        <f>raw!N106</f>
        <v>1.6016260162602325E-2</v>
      </c>
      <c r="DB14">
        <f>raw!N107</f>
        <v>1.6016260162601603E-2</v>
      </c>
      <c r="DC14">
        <f>raw!N108</f>
        <v>-5.2845528455284119E-2</v>
      </c>
      <c r="DD14">
        <f>raw!N109</f>
        <v>-0.1013008130081301</v>
      </c>
      <c r="DE14">
        <f>raw!N110</f>
        <v>-0.11934959349593488</v>
      </c>
      <c r="DF14">
        <f>raw!N111</f>
        <v>-0.17394308943089465</v>
      </c>
      <c r="DG14">
        <f>raw!N112</f>
        <v>-0.29719512195121917</v>
      </c>
      <c r="DH14">
        <f>raw!N113</f>
        <v>-0.31097560975609728</v>
      </c>
      <c r="DI14">
        <f>raw!N114</f>
        <v>-0.31300813008130079</v>
      </c>
      <c r="DJ14">
        <f>raw!N115</f>
        <v>-0.4711788617886179</v>
      </c>
      <c r="DK14">
        <f>raw!N116</f>
        <v>-0.51593495934959344</v>
      </c>
      <c r="DL14">
        <f>raw!N117</f>
        <v>-0.54910569105691054</v>
      </c>
      <c r="DM14">
        <f>raw!N118</f>
        <v>-0.5499999999999996</v>
      </c>
      <c r="DN14">
        <f>raw!N119</f>
        <v>-0.55739837398373893</v>
      </c>
      <c r="DO14">
        <f>raw!N120</f>
        <v>-0.56569105691056942</v>
      </c>
      <c r="DP14">
        <f>raw!N121</f>
        <v>-0.6175609756097562</v>
      </c>
      <c r="DQ14">
        <f>raw!N122</f>
        <v>-0.62471544715447136</v>
      </c>
      <c r="DR14">
        <f>raw!N123</f>
        <v>-0.6796747967479676</v>
      </c>
      <c r="DS14">
        <f>raw!N124</f>
        <v>-0.72926829268292681</v>
      </c>
      <c r="DT14">
        <f>raw!N125</f>
        <v>-0.73455284552845534</v>
      </c>
      <c r="DU14">
        <f>raw!N126</f>
        <v>-0.78902439024390225</v>
      </c>
      <c r="DV14">
        <f>raw!N127</f>
        <v>-0.85804878048780464</v>
      </c>
      <c r="DW14">
        <f>raw!N128</f>
        <v>-0.87439024390243869</v>
      </c>
      <c r="DX14">
        <f>raw!N129</f>
        <v>-0.96487804878048788</v>
      </c>
      <c r="DY14">
        <f>raw!N130</f>
        <v>-0.99691056910569109</v>
      </c>
      <c r="DZ14">
        <f>raw!N131</f>
        <v>-1.0052032520325205</v>
      </c>
      <c r="EA14">
        <f>raw!N132</f>
        <v>-1.0362601626016259</v>
      </c>
      <c r="EB14">
        <f>raw!N133</f>
        <v>-1.0382926829268293</v>
      </c>
      <c r="EC14">
        <f>raw!N134</f>
        <v>-1.0490650406504063</v>
      </c>
      <c r="ED14">
        <f>raw!N135</f>
        <v>-1.0638211382113822</v>
      </c>
      <c r="EE14">
        <f>raw!N136</f>
        <v>-1.1300813008130079</v>
      </c>
      <c r="EF14">
        <f>raw!N137</f>
        <v>-1.1484552845528453</v>
      </c>
      <c r="EG14">
        <f>raw!N138</f>
        <v>-1.1715447154471539</v>
      </c>
      <c r="EH14">
        <f>raw!N139</f>
        <v>-1.1989837398373986</v>
      </c>
      <c r="EI14">
        <f>raw!N140</f>
        <v>-1.2163008130081301</v>
      </c>
      <c r="EJ14">
        <f>raw!N141</f>
        <v>-1.224390243902439</v>
      </c>
      <c r="EK14">
        <f>raw!N142</f>
        <v>-1.245691056910569</v>
      </c>
      <c r="EL14">
        <f>raw!N143</f>
        <v>-1.3695121951219509</v>
      </c>
      <c r="EM14">
        <f>raw!N144</f>
        <v>-1.3695121951219513</v>
      </c>
      <c r="EN14">
        <f>raw!N145</f>
        <v>-1.382764227642276</v>
      </c>
      <c r="EO14">
        <f>raw!N146</f>
        <v>-1.4118699186991868</v>
      </c>
      <c r="EP14">
        <f>raw!N147</f>
        <v>-1.419837398373984</v>
      </c>
      <c r="EQ14">
        <f>raw!N148</f>
        <v>-1.4292682926829265</v>
      </c>
      <c r="ER14">
        <f>raw!N149</f>
        <v>-1.435772357723577</v>
      </c>
      <c r="ES14">
        <f>raw!N150</f>
        <v>-1.4648780487804871</v>
      </c>
      <c r="ET14">
        <f>raw!N151</f>
        <v>-1.5203252032520322</v>
      </c>
      <c r="EU14">
        <f>raw!N152</f>
        <v>-1.6145934959349593</v>
      </c>
      <c r="EV14">
        <f>raw!N153</f>
        <v>-1.644471544715447</v>
      </c>
      <c r="EW14">
        <f>raw!N154</f>
        <v>-1.7280487804878051</v>
      </c>
      <c r="EX14">
        <f>raw!N155</f>
        <v>-1.748292682926829</v>
      </c>
      <c r="EY14">
        <f>raw!N156</f>
        <v>-1.7621951219512191</v>
      </c>
      <c r="EZ14">
        <f>raw!N157</f>
        <v>-1.7899999999999998</v>
      </c>
      <c r="FA14">
        <f>raw!N158</f>
        <v>-1.8048780487804876</v>
      </c>
      <c r="FB14">
        <f>raw!N159</f>
        <v>-1.8219512195121952</v>
      </c>
      <c r="FC14">
        <f>raw!N160</f>
        <v>-1.8907317073170731</v>
      </c>
      <c r="FD14">
        <f>raw!N161</f>
        <v>-1.9040650406504067</v>
      </c>
      <c r="FE14">
        <f>raw!N162</f>
        <v>-1.9670731707317071</v>
      </c>
      <c r="FF14">
        <f>raw!N163</f>
        <v>-1.9913821138211381</v>
      </c>
      <c r="FG14">
        <f>raw!N164</f>
        <v>-2.0609756097560976</v>
      </c>
      <c r="FH14">
        <f>raw!N165</f>
        <v>-2.1016260162601625</v>
      </c>
      <c r="FI14">
        <f>raw!N166</f>
        <v>-2.1248780487804875</v>
      </c>
      <c r="FJ14">
        <f>raw!N167</f>
        <v>-2.1658536585365842</v>
      </c>
      <c r="FK14">
        <f>raw!N168</f>
        <v>-2.1845528455284549</v>
      </c>
      <c r="FL14">
        <f>raw!N169</f>
        <v>-2.191056910569106</v>
      </c>
      <c r="FM14">
        <f>raw!N170</f>
        <v>-2.2325203252032519</v>
      </c>
      <c r="FN14">
        <f>raw!N171</f>
        <v>-2.2406504065040651</v>
      </c>
      <c r="FO14">
        <f>raw!N172</f>
        <v>-2.2817073170731712</v>
      </c>
      <c r="FP14">
        <f>raw!N173</f>
        <v>-2.5376422764227646</v>
      </c>
      <c r="FQ14">
        <f>raw!N174</f>
        <v>-2.6723577235772362</v>
      </c>
      <c r="FR14">
        <f>raw!N175</f>
        <v>-3.0983739837398376</v>
      </c>
      <c r="FS14">
        <f>raw!N176</f>
        <v>-3.2902439024390238</v>
      </c>
      <c r="FT14">
        <f>raw!N177</f>
        <v>-3.8806910569105697</v>
      </c>
      <c r="FU14">
        <f>raw!N178</f>
        <v>-4.2576829268292684</v>
      </c>
      <c r="FV14">
        <f>raw!N179</f>
        <v>-5.017073170731706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10.105813008130081</v>
      </c>
      <c r="C15">
        <f>raw!O4</f>
        <v>8.6054268292682927</v>
      </c>
      <c r="D15">
        <f>raw!O5</f>
        <v>8.0269308943089452</v>
      </c>
      <c r="E15">
        <f>raw!O6</f>
        <v>8.2743902439024382</v>
      </c>
      <c r="F15">
        <f>raw!O7</f>
        <v>5.6001626016260175</v>
      </c>
      <c r="G15">
        <f>raw!O8</f>
        <v>5.0115447154471529</v>
      </c>
      <c r="H15">
        <f>raw!O9</f>
        <v>6.3929268292682941</v>
      </c>
      <c r="I15">
        <f>raw!O10</f>
        <v>6.4376829268292681</v>
      </c>
      <c r="J15">
        <f>raw!O11</f>
        <v>2.6463008130081302</v>
      </c>
      <c r="K15">
        <f>raw!O12</f>
        <v>5.2227642276422745</v>
      </c>
      <c r="L15">
        <f>raw!O13</f>
        <v>4.5068292682926829</v>
      </c>
      <c r="M15">
        <f>raw!O14</f>
        <v>2.9849796747967483</v>
      </c>
      <c r="N15">
        <f>raw!O15</f>
        <v>2.8570731707317076</v>
      </c>
      <c r="O15">
        <f>raw!O16</f>
        <v>5.2445121951219518</v>
      </c>
      <c r="P15">
        <f>raw!O17</f>
        <v>0.465853658536585</v>
      </c>
      <c r="Q15">
        <f>raw!O18</f>
        <v>4.300650406504066</v>
      </c>
      <c r="R15">
        <f>raw!O19</f>
        <v>3.1691056910569113</v>
      </c>
      <c r="S15">
        <f>raw!O20</f>
        <v>1.5479674796747966</v>
      </c>
      <c r="T15">
        <f>raw!O21</f>
        <v>3.3302845528455287</v>
      </c>
      <c r="U15">
        <f>raw!O22</f>
        <v>1.2815040650406504</v>
      </c>
      <c r="V15">
        <f>raw!O23</f>
        <v>1.7912195121951222</v>
      </c>
      <c r="W15">
        <f>raw!O24</f>
        <v>4.8363821138211378</v>
      </c>
      <c r="X15">
        <f>raw!O25</f>
        <v>1.4030894308943092</v>
      </c>
      <c r="Y15">
        <f>raw!O26</f>
        <v>3.8879674796747974</v>
      </c>
      <c r="Z15">
        <f>raw!O27</f>
        <v>3.6366869918699183</v>
      </c>
      <c r="AA15">
        <f>raw!O28</f>
        <v>3.1591869918699187</v>
      </c>
      <c r="AB15">
        <f>raw!O29</f>
        <v>2.3292682926829267</v>
      </c>
      <c r="AC15">
        <f>raw!O30</f>
        <v>2.6320731707317075</v>
      </c>
      <c r="AD15">
        <f>raw!O31</f>
        <v>3.2721544715447157</v>
      </c>
      <c r="AE15">
        <f>raw!O32</f>
        <v>2.4345528455284553</v>
      </c>
      <c r="AF15">
        <f>raw!O33</f>
        <v>1.6976626016260166</v>
      </c>
      <c r="AG15">
        <f>raw!O34</f>
        <v>2.5050406504065039</v>
      </c>
      <c r="AH15">
        <f>raw!O35</f>
        <v>2.4487804878048776</v>
      </c>
      <c r="AI15">
        <f>raw!O36</f>
        <v>0.65235772357723576</v>
      </c>
      <c r="AJ15">
        <f>raw!O37</f>
        <v>3.4375609756097569</v>
      </c>
      <c r="AK15">
        <f>raw!O38</f>
        <v>3.045853658536585</v>
      </c>
      <c r="AL15">
        <f>raw!O39</f>
        <v>3.3304065040650408</v>
      </c>
      <c r="AM15">
        <f>raw!O40</f>
        <v>2.1995934959349603</v>
      </c>
      <c r="AN15">
        <f>raw!O41</f>
        <v>3.3348577235772363</v>
      </c>
      <c r="AO15">
        <f>raw!O42</f>
        <v>0.30239837398373975</v>
      </c>
      <c r="AP15">
        <f>raw!O43</f>
        <v>2.597235772357724</v>
      </c>
      <c r="AQ15">
        <f>raw!O44</f>
        <v>2.8694308943089437</v>
      </c>
      <c r="AR15">
        <f>raw!O45</f>
        <v>3.1852032520325197</v>
      </c>
      <c r="AS15">
        <f>raw!O46</f>
        <v>2.531382113821139</v>
      </c>
      <c r="AT15">
        <f>raw!O47</f>
        <v>3.5586991869918707</v>
      </c>
      <c r="AU15">
        <f>raw!O48</f>
        <v>0.17276422764227639</v>
      </c>
      <c r="AV15">
        <f>raw!O49</f>
        <v>3.2644715447154473</v>
      </c>
      <c r="AW15">
        <f>raw!O50</f>
        <v>2.3676829268292687</v>
      </c>
      <c r="AX15">
        <f>raw!O51</f>
        <v>2.4585365853658532</v>
      </c>
      <c r="AY15">
        <f>raw!O52</f>
        <v>2.3244308943089429</v>
      </c>
      <c r="AZ15">
        <f>raw!O53</f>
        <v>1.8455284552845528</v>
      </c>
      <c r="BA15">
        <f>raw!O54</f>
        <v>2.7815040650406506</v>
      </c>
      <c r="BB15">
        <f>raw!O55</f>
        <v>1.9163414634146345</v>
      </c>
      <c r="BC15">
        <f>raw!O56</f>
        <v>0.58878048780487791</v>
      </c>
      <c r="BD15">
        <f>raw!O57</f>
        <v>0.34400406504065006</v>
      </c>
      <c r="BE15">
        <f>raw!O58</f>
        <v>2.4146341463414629</v>
      </c>
      <c r="BF15">
        <f>raw!O59</f>
        <v>2.0800813008130081</v>
      </c>
      <c r="BG15">
        <f>raw!O60</f>
        <v>1.955691056910569</v>
      </c>
      <c r="BH15">
        <f>raw!O61</f>
        <v>0.35731707317073158</v>
      </c>
      <c r="BI15">
        <f>raw!O62</f>
        <v>2.3049593495934957</v>
      </c>
      <c r="BJ15">
        <f>raw!O63</f>
        <v>0.16943089430894309</v>
      </c>
      <c r="BK15">
        <f>raw!O64</f>
        <v>1.2791056910569103</v>
      </c>
      <c r="BL15">
        <f>raw!O65</f>
        <v>2.1547154471544712</v>
      </c>
      <c r="BM15">
        <f>raw!O66</f>
        <v>1.4612195121951221</v>
      </c>
      <c r="BN15">
        <f>raw!O67</f>
        <v>1.3240650406504066</v>
      </c>
      <c r="BO15">
        <f>raw!O68</f>
        <v>1.1717479674796749</v>
      </c>
      <c r="BP15">
        <f>raw!O69</f>
        <v>0.11077235772357719</v>
      </c>
      <c r="BQ15">
        <f>raw!O70</f>
        <v>1.9081300813008131</v>
      </c>
      <c r="BR15">
        <f>raw!O71</f>
        <v>-0.69522357723577266</v>
      </c>
      <c r="BS15">
        <f>raw!O72</f>
        <v>1.2953658536585362</v>
      </c>
      <c r="BT15">
        <f>raw!O73</f>
        <v>1.9079674796747967</v>
      </c>
      <c r="BU15">
        <f>raw!O74</f>
        <v>-0.76943089430894251</v>
      </c>
      <c r="BV15">
        <f>raw!O75</f>
        <v>1.5783739837398376</v>
      </c>
      <c r="BW15">
        <f>raw!O76</f>
        <v>0.49849593495934974</v>
      </c>
      <c r="BX15">
        <f>raw!O77</f>
        <v>1.2129065040650406</v>
      </c>
      <c r="BY15">
        <f>raw!O78</f>
        <v>1.689268292682927</v>
      </c>
      <c r="BZ15">
        <f>raw!O79</f>
        <v>1.744878048780488</v>
      </c>
      <c r="CA15">
        <f>raw!O80</f>
        <v>0.81747967479674788</v>
      </c>
      <c r="CB15">
        <f>raw!O81</f>
        <v>0.50756097560975555</v>
      </c>
      <c r="CC15">
        <f>raw!O82</f>
        <v>1.6597560975609758</v>
      </c>
      <c r="CD15">
        <f>raw!O83</f>
        <v>-0.36402439024390226</v>
      </c>
      <c r="CE15">
        <f>raw!O84</f>
        <v>0.20380081300812986</v>
      </c>
      <c r="CF15">
        <f>raw!O85</f>
        <v>0.39430894308943076</v>
      </c>
      <c r="CG15">
        <f>raw!O86</f>
        <v>0.97158536585365862</v>
      </c>
      <c r="CH15">
        <f>raw!O87</f>
        <v>-0.5375609756097558</v>
      </c>
      <c r="CI15">
        <f>raw!O88</f>
        <v>0.83172764227642282</v>
      </c>
      <c r="CJ15">
        <f>raw!O89</f>
        <v>0.78406504065040639</v>
      </c>
      <c r="CK15">
        <f>raw!O90</f>
        <v>0.57542682926829292</v>
      </c>
      <c r="CL15">
        <f>raw!O91</f>
        <v>-1.277439024390244</v>
      </c>
      <c r="CM15">
        <f>raw!O92</f>
        <v>1.2220528455284556</v>
      </c>
      <c r="CN15">
        <f>raw!O93</f>
        <v>0.67743902439024406</v>
      </c>
      <c r="CO15">
        <f>raw!O94</f>
        <v>1.0402439024390251</v>
      </c>
      <c r="CP15">
        <f>raw!O95</f>
        <v>0.98048780487804921</v>
      </c>
      <c r="CQ15">
        <f>raw!O96</f>
        <v>0.43532520325203272</v>
      </c>
      <c r="CR15">
        <f>raw!O97</f>
        <v>0.63774390243902435</v>
      </c>
      <c r="CS15">
        <f>raw!O98</f>
        <v>0.61221544715447151</v>
      </c>
      <c r="CT15">
        <f>raw!O99</f>
        <v>-1.3007926829268297</v>
      </c>
      <c r="CU15">
        <f>raw!O100</f>
        <v>0.32682926829268277</v>
      </c>
      <c r="CV15">
        <f>raw!O101</f>
        <v>7.9878048780488098E-2</v>
      </c>
      <c r="CW15">
        <f>raw!O102</f>
        <v>-0.53479674796747956</v>
      </c>
      <c r="CX15">
        <f>raw!O103</f>
        <v>0.25483739837398373</v>
      </c>
      <c r="CY15">
        <f>raw!O104</f>
        <v>-0.28951219512195114</v>
      </c>
      <c r="CZ15">
        <f>raw!O105</f>
        <v>0.21422764227642299</v>
      </c>
      <c r="DA15">
        <f>raw!O106</f>
        <v>1.0580081300813016</v>
      </c>
      <c r="DB15">
        <f>raw!O107</f>
        <v>-0.89126016260162666</v>
      </c>
      <c r="DC15">
        <f>raw!O108</f>
        <v>-0.8764227642276422</v>
      </c>
      <c r="DD15">
        <f>raw!O109</f>
        <v>8.1544715447154248E-2</v>
      </c>
      <c r="DE15">
        <f>raw!O110</f>
        <v>0.41727642276422755</v>
      </c>
      <c r="DF15">
        <f>raw!O111</f>
        <v>-2.4466666666666663</v>
      </c>
      <c r="DG15">
        <f>raw!O112</f>
        <v>-1.574512195121951</v>
      </c>
      <c r="DH15">
        <f>raw!O113</f>
        <v>0.29329268292682942</v>
      </c>
      <c r="DI15">
        <f>raw!O114</f>
        <v>0.16422764227642256</v>
      </c>
      <c r="DJ15">
        <f>raw!O115</f>
        <v>0.10989837398373936</v>
      </c>
      <c r="DK15">
        <f>raw!O116</f>
        <v>-1.647479674796748</v>
      </c>
      <c r="DL15">
        <f>raw!O117</f>
        <v>-0.66065040650406526</v>
      </c>
      <c r="DM15">
        <f>raw!O118</f>
        <v>-0.4408536585365852</v>
      </c>
      <c r="DN15">
        <f>raw!O119</f>
        <v>-1.353089430894308</v>
      </c>
      <c r="DO15">
        <f>raw!O120</f>
        <v>-1.8299186991869916</v>
      </c>
      <c r="DP15">
        <f>raw!O121</f>
        <v>-0.53975609756097565</v>
      </c>
      <c r="DQ15">
        <f>raw!O122</f>
        <v>-0.21443089430894302</v>
      </c>
      <c r="DR15">
        <f>raw!O123</f>
        <v>-0.58434959349593496</v>
      </c>
      <c r="DS15">
        <f>raw!O124</f>
        <v>-1.4054878048780488</v>
      </c>
      <c r="DT15">
        <f>raw!O125</f>
        <v>-0.61636178861788626</v>
      </c>
      <c r="DU15">
        <f>raw!O126</f>
        <v>-0.24451219512195088</v>
      </c>
      <c r="DV15">
        <f>raw!O127</f>
        <v>-0.31926829268292645</v>
      </c>
      <c r="DW15">
        <f>raw!O128</f>
        <v>0.49817073170731718</v>
      </c>
      <c r="DX15">
        <f>raw!O129</f>
        <v>-0.30591463414634112</v>
      </c>
      <c r="DY15">
        <f>raw!O130</f>
        <v>-2.1699186991869919</v>
      </c>
      <c r="DZ15">
        <f>raw!O131</f>
        <v>-0.93430894308943035</v>
      </c>
      <c r="EA15">
        <f>raw!O132</f>
        <v>-0.19556910569105673</v>
      </c>
      <c r="EB15">
        <f>raw!O133</f>
        <v>-1.6534756097560974</v>
      </c>
      <c r="EC15">
        <f>raw!O134</f>
        <v>-0.3977032520325201</v>
      </c>
      <c r="ED15">
        <f>raw!O135</f>
        <v>-0.55691056910569103</v>
      </c>
      <c r="EE15">
        <f>raw!O136</f>
        <v>-0.38138211382113807</v>
      </c>
      <c r="EF15">
        <f>raw!O137</f>
        <v>-1.103739837398374</v>
      </c>
      <c r="EG15">
        <f>raw!O138</f>
        <v>-0.57235772357723547</v>
      </c>
      <c r="EH15">
        <f>raw!O139</f>
        <v>-0.96363821138211381</v>
      </c>
      <c r="EI15">
        <f>raw!O140</f>
        <v>-1.2407113821138211</v>
      </c>
      <c r="EJ15">
        <f>raw!O141</f>
        <v>-0.72682926829268257</v>
      </c>
      <c r="EK15">
        <f>raw!O142</f>
        <v>-1.0960162601626016</v>
      </c>
      <c r="EL15">
        <f>raw!O143</f>
        <v>-0.91890243902439017</v>
      </c>
      <c r="EM15">
        <f>raw!O144</f>
        <v>-2.0329268292682925</v>
      </c>
      <c r="EN15">
        <f>raw!O145</f>
        <v>-0.67016260162601604</v>
      </c>
      <c r="EO15">
        <f>raw!O146</f>
        <v>-0.81837398373983739</v>
      </c>
      <c r="EP15">
        <f>raw!O147</f>
        <v>-0.73528455284552863</v>
      </c>
      <c r="EQ15">
        <f>raw!O148</f>
        <v>-2.2676829268292682</v>
      </c>
      <c r="ER15">
        <f>raw!O149</f>
        <v>-1.0754471544715445</v>
      </c>
      <c r="ES15">
        <f>raw!O150</f>
        <v>-2.1297560975609757</v>
      </c>
      <c r="ET15">
        <f>raw!O151</f>
        <v>-1.3372967479674795</v>
      </c>
      <c r="EU15">
        <f>raw!O152</f>
        <v>-0.9160162601626014</v>
      </c>
      <c r="EV15">
        <f>raw!O153</f>
        <v>-1.4597967479674794</v>
      </c>
      <c r="EW15">
        <f>raw!O154</f>
        <v>-2.4682926829268292</v>
      </c>
      <c r="EX15">
        <f>raw!O155</f>
        <v>-0.98695121951219478</v>
      </c>
      <c r="EY15">
        <f>raw!O156</f>
        <v>-0.86768292682926795</v>
      </c>
      <c r="EZ15">
        <f>raw!O157</f>
        <v>-1.3756707317073171</v>
      </c>
      <c r="FA15">
        <f>raw!O158</f>
        <v>-1.2987804878048776</v>
      </c>
      <c r="FB15">
        <f>raw!O159</f>
        <v>-1.6914634146341461</v>
      </c>
      <c r="FC15">
        <f>raw!O160</f>
        <v>-1.543353658536585</v>
      </c>
      <c r="FD15">
        <f>raw!O161</f>
        <v>-1.7544715447154471</v>
      </c>
      <c r="FE15">
        <f>raw!O162</f>
        <v>-2.1481707317073173</v>
      </c>
      <c r="FF15">
        <f>raw!O163</f>
        <v>-1.4505691056910566</v>
      </c>
      <c r="FG15">
        <f>raw!O164</f>
        <v>-2.2975609756097559</v>
      </c>
      <c r="FH15">
        <f>raw!O165</f>
        <v>-1.4581300813008129</v>
      </c>
      <c r="FI15">
        <f>raw!O166</f>
        <v>-2.3712195121951223</v>
      </c>
      <c r="FJ15">
        <f>raw!O167</f>
        <v>-3.6675609756097547</v>
      </c>
      <c r="FK15">
        <f>raw!O168</f>
        <v>-1.9505081300813005</v>
      </c>
      <c r="FL15">
        <f>raw!O169</f>
        <v>-1.9708943089430897</v>
      </c>
      <c r="FM15">
        <f>raw!O170</f>
        <v>-2.4726016260162602</v>
      </c>
      <c r="FN15">
        <f>raw!O171</f>
        <v>-2.4605691056910568</v>
      </c>
      <c r="FO15">
        <f>raw!O172</f>
        <v>-2.6975609756097558</v>
      </c>
      <c r="FP15">
        <f>raw!O173</f>
        <v>-2.7619918699186989</v>
      </c>
      <c r="FQ15">
        <f>raw!O174</f>
        <v>-3.1300813008130079</v>
      </c>
      <c r="FR15">
        <f>raw!O175</f>
        <v>-3.7311382113821141</v>
      </c>
      <c r="FS15">
        <f>raw!O176</f>
        <v>-3.4268292682926824</v>
      </c>
      <c r="FT15">
        <f>raw!O177</f>
        <v>-3.3269308943089433</v>
      </c>
      <c r="FU15">
        <f>raw!O178</f>
        <v>-3.9087804878048784</v>
      </c>
      <c r="FV15">
        <f>raw!O179</f>
        <v>-4.6810975609756094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me</v>
      </c>
      <c r="C16" t="str">
        <f>raw!P4</f>
        <v>ul</v>
      </c>
      <c r="D16" t="str">
        <f>raw!P5</f>
        <v>zieg</v>
      </c>
      <c r="E16" t="str">
        <f>raw!P6</f>
        <v>sch</v>
      </c>
      <c r="F16" t="str">
        <f>raw!P7</f>
        <v>varg</v>
      </c>
      <c r="G16" t="str">
        <f>raw!P8</f>
        <v>ul</v>
      </c>
      <c r="H16" t="str">
        <f>raw!P9</f>
        <v>varg</v>
      </c>
      <c r="I16" t="str">
        <f>raw!P10</f>
        <v>pete</v>
      </c>
      <c r="J16" t="str">
        <f>raw!P11</f>
        <v>diaz</v>
      </c>
      <c r="K16" t="str">
        <f>raw!P12</f>
        <v>me</v>
      </c>
      <c r="L16" t="str">
        <f>raw!P13</f>
        <v>sch</v>
      </c>
      <c r="M16" t="str">
        <f>raw!P14</f>
        <v>koe</v>
      </c>
      <c r="N16" t="str">
        <f>raw!P15</f>
        <v>koe</v>
      </c>
      <c r="O16" t="str">
        <f>raw!P16</f>
        <v>bal</v>
      </c>
      <c r="P16" t="str">
        <f>raw!P17</f>
        <v>peon</v>
      </c>
      <c r="Q16" t="str">
        <f>raw!P18</f>
        <v>diaz</v>
      </c>
      <c r="R16" t="str">
        <f>raw!P19</f>
        <v>varg</v>
      </c>
      <c r="S16" t="str">
        <f>raw!P20</f>
        <v>bal</v>
      </c>
      <c r="T16" t="str">
        <f>raw!P21</f>
        <v>rob</v>
      </c>
      <c r="U16" t="str">
        <f>raw!P22</f>
        <v>bude</v>
      </c>
      <c r="V16" t="str">
        <f>raw!P23</f>
        <v>rob</v>
      </c>
      <c r="W16" t="str">
        <f>raw!P24</f>
        <v>bal</v>
      </c>
      <c r="X16" t="str">
        <f>raw!P25</f>
        <v>sch</v>
      </c>
      <c r="Y16" t="str">
        <f>raw!P26</f>
        <v>rob</v>
      </c>
      <c r="Z16" t="str">
        <f>raw!P27</f>
        <v>zieg</v>
      </c>
      <c r="AA16" t="str">
        <f>raw!P28</f>
        <v>koe</v>
      </c>
      <c r="AB16" t="str">
        <f>raw!P29</f>
        <v>bude</v>
      </c>
      <c r="AC16" t="str">
        <f>raw!P30</f>
        <v>ul</v>
      </c>
      <c r="AD16" t="str">
        <f>raw!P31</f>
        <v>rob</v>
      </c>
      <c r="AE16" t="str">
        <f>raw!P32</f>
        <v>rob</v>
      </c>
      <c r="AF16" t="str">
        <f>raw!P33</f>
        <v>bude</v>
      </c>
      <c r="AG16" t="str">
        <f>raw!P34</f>
        <v>me</v>
      </c>
      <c r="AH16" t="str">
        <f>raw!P35</f>
        <v>bal</v>
      </c>
      <c r="AI16" t="str">
        <f>raw!P36</f>
        <v>pete</v>
      </c>
      <c r="AJ16" t="str">
        <f>raw!P37</f>
        <v>koe</v>
      </c>
      <c r="AK16" t="str">
        <f>raw!P38</f>
        <v>koe</v>
      </c>
      <c r="AL16" t="str">
        <f>raw!P39</f>
        <v>rob</v>
      </c>
      <c r="AM16" t="str">
        <f>raw!P40</f>
        <v>bude</v>
      </c>
      <c r="AN16" t="str">
        <f>raw!P41</f>
        <v>rob</v>
      </c>
      <c r="AO16" t="str">
        <f>raw!P42</f>
        <v>rob</v>
      </c>
      <c r="AP16" t="str">
        <f>raw!P43</f>
        <v>koe</v>
      </c>
      <c r="AQ16" t="str">
        <f>raw!P44</f>
        <v>rob</v>
      </c>
      <c r="AR16" t="str">
        <f>raw!P45</f>
        <v>peon</v>
      </c>
      <c r="AS16" t="str">
        <f>raw!P46</f>
        <v>ul</v>
      </c>
      <c r="AT16" t="str">
        <f>raw!P47</f>
        <v>diaz</v>
      </c>
      <c r="AU16" t="str">
        <f>raw!P48</f>
        <v>rob</v>
      </c>
      <c r="AV16" t="str">
        <f>raw!P49</f>
        <v>zieg</v>
      </c>
      <c r="AW16" t="str">
        <f>raw!P50</f>
        <v>sch</v>
      </c>
      <c r="AX16" t="str">
        <f>raw!P51</f>
        <v>sch</v>
      </c>
      <c r="AY16" t="str">
        <f>raw!P52</f>
        <v>bude</v>
      </c>
      <c r="AZ16" t="str">
        <f>raw!P53</f>
        <v>bude</v>
      </c>
      <c r="BA16" t="str">
        <f>raw!P54</f>
        <v>rob</v>
      </c>
      <c r="BB16" t="str">
        <f>raw!P55</f>
        <v>koe</v>
      </c>
      <c r="BC16" t="str">
        <f>raw!P56</f>
        <v>ul</v>
      </c>
      <c r="BD16" t="str">
        <f>raw!P57</f>
        <v>koe</v>
      </c>
      <c r="BE16" t="str">
        <f>raw!P58</f>
        <v>bude</v>
      </c>
      <c r="BF16" t="str">
        <f>raw!P59</f>
        <v>ul</v>
      </c>
      <c r="BG16" t="str">
        <f>raw!P60</f>
        <v>me</v>
      </c>
      <c r="BH16" t="str">
        <f>raw!P61</f>
        <v>rob</v>
      </c>
      <c r="BI16" t="str">
        <f>raw!P62</f>
        <v>peon</v>
      </c>
      <c r="BJ16" t="str">
        <f>raw!P63</f>
        <v>sch</v>
      </c>
      <c r="BK16" t="str">
        <f>raw!P64</f>
        <v>diaz</v>
      </c>
      <c r="BL16" t="str">
        <f>raw!P65</f>
        <v>bude</v>
      </c>
      <c r="BM16" t="str">
        <f>raw!P66</f>
        <v>pete</v>
      </c>
      <c r="BN16" t="str">
        <f>raw!P67</f>
        <v>bude</v>
      </c>
      <c r="BO16" t="str">
        <f>raw!P68</f>
        <v>koe</v>
      </c>
      <c r="BP16" t="str">
        <f>raw!P69</f>
        <v>ul</v>
      </c>
      <c r="BQ16" t="str">
        <f>raw!P70</f>
        <v>peon</v>
      </c>
      <c r="BR16" t="str">
        <f>raw!P71</f>
        <v>varg</v>
      </c>
      <c r="BS16" t="str">
        <f>raw!P72</f>
        <v>peon</v>
      </c>
      <c r="BT16" t="str">
        <f>raw!P73</f>
        <v>rob</v>
      </c>
      <c r="BU16" t="str">
        <f>raw!P74</f>
        <v>zieg</v>
      </c>
      <c r="BV16" t="str">
        <f>raw!P75</f>
        <v>peon</v>
      </c>
      <c r="BW16" t="str">
        <f>raw!P76</f>
        <v>bude</v>
      </c>
      <c r="BX16" t="str">
        <f>raw!P77</f>
        <v>pete</v>
      </c>
      <c r="BY16" t="str">
        <f>raw!P78</f>
        <v>peon</v>
      </c>
      <c r="BZ16" t="str">
        <f>raw!P79</f>
        <v>bal</v>
      </c>
      <c r="CA16" t="str">
        <f>raw!P80</f>
        <v>varg</v>
      </c>
      <c r="CB16" t="str">
        <f>raw!P81</f>
        <v>bal</v>
      </c>
      <c r="CC16" t="str">
        <f>raw!P82</f>
        <v>sch</v>
      </c>
      <c r="CD16" t="str">
        <f>raw!P83</f>
        <v>peon</v>
      </c>
      <c r="CE16" t="str">
        <f>raw!P84</f>
        <v>koe</v>
      </c>
      <c r="CF16" t="str">
        <f>raw!P85</f>
        <v>varg</v>
      </c>
      <c r="CG16" t="str">
        <f>raw!P86</f>
        <v>peon</v>
      </c>
      <c r="CH16" t="str">
        <f>raw!P87</f>
        <v>_______</v>
      </c>
      <c r="CI16" t="str">
        <f>raw!P88</f>
        <v>bude</v>
      </c>
      <c r="CJ16" t="str">
        <f>raw!P89</f>
        <v>bal</v>
      </c>
      <c r="CK16" t="str">
        <f>raw!P90</f>
        <v>_______</v>
      </c>
      <c r="CL16" t="str">
        <f>raw!P91</f>
        <v>_______</v>
      </c>
      <c r="CM16" t="str">
        <f>raw!P92</f>
        <v>zieg</v>
      </c>
      <c r="CN16" t="str">
        <f>raw!P93</f>
        <v>koe</v>
      </c>
      <c r="CO16" t="str">
        <f>raw!P94</f>
        <v>sch</v>
      </c>
      <c r="CP16" t="str">
        <f>raw!P95</f>
        <v>varg</v>
      </c>
      <c r="CQ16" t="str">
        <f>raw!P96</f>
        <v>diaz</v>
      </c>
      <c r="CR16" t="str">
        <f>raw!P97</f>
        <v>diaz</v>
      </c>
      <c r="CS16" t="str">
        <f>raw!P98</f>
        <v>sch</v>
      </c>
      <c r="CT16" t="str">
        <f>raw!P99</f>
        <v>me</v>
      </c>
      <c r="CU16" t="str">
        <f>raw!P100</f>
        <v>bal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sch</v>
      </c>
      <c r="DA16" t="str">
        <f>raw!P106</f>
        <v>pete</v>
      </c>
      <c r="DB16" t="str">
        <f>raw!P107</f>
        <v>_______</v>
      </c>
      <c r="DC16" t="str">
        <f>raw!P108</f>
        <v>peon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bude</v>
      </c>
      <c r="DI16" t="str">
        <f>raw!P114</f>
        <v>ul</v>
      </c>
      <c r="DJ16" t="str">
        <f>raw!P115</f>
        <v>varg</v>
      </c>
      <c r="DK16" t="str">
        <f>raw!P116</f>
        <v>me</v>
      </c>
      <c r="DL16" t="str">
        <f>raw!P117</f>
        <v>_______</v>
      </c>
      <c r="DM16" t="str">
        <f>raw!P118</f>
        <v>_______</v>
      </c>
      <c r="DN16" t="str">
        <f>raw!P119</f>
        <v>bal</v>
      </c>
      <c r="DO16" t="str">
        <f>raw!P120</f>
        <v>_______</v>
      </c>
      <c r="DP16" t="str">
        <f>raw!P121</f>
        <v>_______</v>
      </c>
      <c r="DQ16" t="str">
        <f>raw!P122</f>
        <v>peon</v>
      </c>
      <c r="DR16" t="str">
        <f>raw!P123</f>
        <v>_______</v>
      </c>
      <c r="DS16" t="str">
        <f>raw!P124</f>
        <v>zieg</v>
      </c>
      <c r="DT16" t="str">
        <f>raw!P125</f>
        <v>_______</v>
      </c>
      <c r="DU16" t="str">
        <f>raw!P126</f>
        <v>koe</v>
      </c>
      <c r="DV16" t="str">
        <f>raw!P127</f>
        <v>ul</v>
      </c>
      <c r="DW16" t="str">
        <f>raw!P128</f>
        <v>bal</v>
      </c>
      <c r="DX16" t="str">
        <f>raw!P129</f>
        <v>_______</v>
      </c>
      <c r="DY16" t="str">
        <f>raw!P130</f>
        <v>peon</v>
      </c>
      <c r="DZ16" t="str">
        <f>raw!P131</f>
        <v>_______</v>
      </c>
      <c r="EA16" t="str">
        <f>raw!P132</f>
        <v>ul</v>
      </c>
      <c r="EB16" t="str">
        <f>raw!P133</f>
        <v>varg</v>
      </c>
      <c r="EC16" t="str">
        <f>raw!P134</f>
        <v>peon</v>
      </c>
      <c r="ED16" t="str">
        <f>raw!P135</f>
        <v>bude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sch</v>
      </c>
      <c r="EL16" t="str">
        <f>raw!P143</f>
        <v>_______</v>
      </c>
      <c r="EM16" t="str">
        <f>raw!P144</f>
        <v>zieg</v>
      </c>
      <c r="EN16" t="str">
        <f>raw!P145</f>
        <v>sch</v>
      </c>
      <c r="EO16" t="str">
        <f>raw!P146</f>
        <v>_______</v>
      </c>
      <c r="EP16" t="str">
        <f>raw!P147</f>
        <v>_______</v>
      </c>
      <c r="EQ16" t="str">
        <f>raw!P148</f>
        <v>diaz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pete</v>
      </c>
      <c r="EV16" t="str">
        <f>raw!P153</f>
        <v>me</v>
      </c>
      <c r="EW16" t="str">
        <f>raw!P154</f>
        <v>_______</v>
      </c>
      <c r="EX16" t="str">
        <f>raw!P155</f>
        <v>diaz</v>
      </c>
      <c r="EY16" t="str">
        <f>raw!P156</f>
        <v>bal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me</v>
      </c>
      <c r="FI16" t="str">
        <f>raw!P166</f>
        <v>bude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bal</v>
      </c>
      <c r="FQ16" t="str">
        <f>raw!P174</f>
        <v>_______</v>
      </c>
      <c r="FR16" t="str">
        <f>raw!P175</f>
        <v>zieg</v>
      </c>
      <c r="FS16" t="str">
        <f>raw!P176</f>
        <v>diaz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80</v>
      </c>
      <c r="C17">
        <f>raw!Q4</f>
        <v>71</v>
      </c>
      <c r="D17">
        <f>raw!Q5</f>
        <v>77</v>
      </c>
      <c r="E17">
        <f>raw!Q6</f>
        <v>64</v>
      </c>
      <c r="F17">
        <f>raw!Q7</f>
        <v>70</v>
      </c>
      <c r="G17">
        <f>raw!Q8</f>
        <v>59</v>
      </c>
      <c r="H17">
        <f>raw!Q9</f>
        <v>65</v>
      </c>
      <c r="I17">
        <f>raw!Q10</f>
        <v>76</v>
      </c>
      <c r="J17">
        <f>raw!Q11</f>
        <v>86</v>
      </c>
      <c r="K17">
        <f>raw!Q12</f>
        <v>64</v>
      </c>
      <c r="L17">
        <f>raw!Q13</f>
        <v>60</v>
      </c>
      <c r="M17">
        <f>raw!Q14</f>
        <v>50</v>
      </c>
      <c r="N17">
        <f>raw!Q15</f>
        <v>32</v>
      </c>
      <c r="O17">
        <f>raw!Q16</f>
        <v>48</v>
      </c>
      <c r="P17">
        <f>raw!Q17</f>
        <v>38</v>
      </c>
      <c r="Q17">
        <f>raw!Q18</f>
        <v>37</v>
      </c>
      <c r="R17">
        <f>raw!Q19</f>
        <v>54</v>
      </c>
      <c r="S17">
        <f>raw!Q20</f>
        <v>3</v>
      </c>
      <c r="T17">
        <f>raw!Q21</f>
        <v>25</v>
      </c>
      <c r="U17">
        <f>raw!Q22</f>
        <v>25</v>
      </c>
      <c r="V17">
        <f>raw!Q23</f>
        <v>23</v>
      </c>
      <c r="W17">
        <f>raw!Q24</f>
        <v>53</v>
      </c>
      <c r="X17">
        <f>raw!Q25</f>
        <v>5</v>
      </c>
      <c r="Y17">
        <f>raw!Q26</f>
        <v>23</v>
      </c>
      <c r="Z17">
        <f>raw!Q27</f>
        <v>76</v>
      </c>
      <c r="AA17">
        <f>raw!Q28</f>
        <v>28</v>
      </c>
      <c r="AB17">
        <f>raw!Q29</f>
        <v>4</v>
      </c>
      <c r="AC17">
        <f>raw!Q30</f>
        <v>30</v>
      </c>
      <c r="AD17">
        <f>raw!Q31</f>
        <v>20</v>
      </c>
      <c r="AE17">
        <f>raw!Q32</f>
        <v>12</v>
      </c>
      <c r="AF17">
        <f>raw!Q33</f>
        <v>4</v>
      </c>
      <c r="AG17">
        <f>raw!Q34</f>
        <v>46</v>
      </c>
      <c r="AH17">
        <f>raw!Q35</f>
        <v>31</v>
      </c>
      <c r="AI17">
        <f>raw!Q36</f>
        <v>60</v>
      </c>
      <c r="AJ17">
        <f>raw!Q37</f>
        <v>40</v>
      </c>
      <c r="AK17">
        <f>raw!Q38</f>
        <v>19</v>
      </c>
      <c r="AL17">
        <f>raw!Q39</f>
        <v>13</v>
      </c>
      <c r="AM17">
        <f>raw!Q40</f>
        <v>56</v>
      </c>
      <c r="AN17">
        <f>raw!Q41</f>
        <v>19</v>
      </c>
      <c r="AO17">
        <f>raw!Q42</f>
        <v>13</v>
      </c>
      <c r="AP17">
        <f>raw!Q43</f>
        <v>21</v>
      </c>
      <c r="AQ17">
        <f>raw!Q44</f>
        <v>9</v>
      </c>
      <c r="AR17">
        <f>raw!Q45</f>
        <v>39</v>
      </c>
      <c r="AS17">
        <f>raw!Q46</f>
        <v>23</v>
      </c>
      <c r="AT17">
        <f>raw!Q47</f>
        <v>51</v>
      </c>
      <c r="AU17">
        <f>raw!Q48</f>
        <v>11</v>
      </c>
      <c r="AV17">
        <f>raw!Q49</f>
        <v>31</v>
      </c>
      <c r="AW17">
        <f>raw!Q50</f>
        <v>5</v>
      </c>
      <c r="AX17">
        <f>raw!Q51</f>
        <v>22</v>
      </c>
      <c r="AY17">
        <f>raw!Q52</f>
        <v>7</v>
      </c>
      <c r="AZ17">
        <f>raw!Q53</f>
        <v>4</v>
      </c>
      <c r="BA17">
        <f>raw!Q54</f>
        <v>10</v>
      </c>
      <c r="BB17">
        <f>raw!Q55</f>
        <v>1</v>
      </c>
      <c r="BC17">
        <f>raw!Q56</f>
        <v>18.235532912495568</v>
      </c>
      <c r="BD17">
        <f>raw!Q57</f>
        <v>4</v>
      </c>
      <c r="BE17">
        <f>raw!Q58</f>
        <v>16</v>
      </c>
      <c r="BF17">
        <f>raw!Q59</f>
        <v>1</v>
      </c>
      <c r="BG17">
        <f>raw!Q60</f>
        <v>1</v>
      </c>
      <c r="BH17">
        <f>raw!Q61</f>
        <v>13</v>
      </c>
      <c r="BI17">
        <f>raw!Q62</f>
        <v>6</v>
      </c>
      <c r="BJ17">
        <f>raw!Q63</f>
        <v>5</v>
      </c>
      <c r="BK17">
        <f>raw!Q64</f>
        <v>3</v>
      </c>
      <c r="BL17">
        <f>raw!Q65</f>
        <v>3</v>
      </c>
      <c r="BM17">
        <f>raw!Q66</f>
        <v>54</v>
      </c>
      <c r="BN17">
        <f>raw!Q67</f>
        <v>12</v>
      </c>
      <c r="BO17">
        <f>raw!Q68</f>
        <v>1</v>
      </c>
      <c r="BP17">
        <f>raw!Q69</f>
        <v>2</v>
      </c>
      <c r="BQ17">
        <f>raw!Q70</f>
        <v>9</v>
      </c>
      <c r="BR17">
        <f>raw!Q71</f>
        <v>1</v>
      </c>
      <c r="BS17">
        <f>raw!Q72</f>
        <v>12</v>
      </c>
      <c r="BT17">
        <f>raw!Q73</f>
        <v>9</v>
      </c>
      <c r="BU17">
        <f>raw!Q74</f>
        <v>7</v>
      </c>
      <c r="BV17">
        <f>raw!Q75</f>
        <v>16</v>
      </c>
      <c r="BW17">
        <f>raw!Q76</f>
        <v>2</v>
      </c>
      <c r="BX17">
        <f>raw!Q77</f>
        <v>1</v>
      </c>
      <c r="BY17">
        <f>raw!Q78</f>
        <v>7</v>
      </c>
      <c r="BZ17">
        <f>raw!Q79</f>
        <v>1</v>
      </c>
      <c r="CA17">
        <f>raw!Q80</f>
        <v>1</v>
      </c>
      <c r="CB17">
        <f>raw!Q81</f>
        <v>1</v>
      </c>
      <c r="CC17">
        <f>raw!Q82</f>
        <v>6</v>
      </c>
      <c r="CD17">
        <f>raw!Q83</f>
        <v>19</v>
      </c>
      <c r="CE17">
        <f>raw!Q84</f>
        <v>1</v>
      </c>
      <c r="CF17">
        <f>raw!Q85</f>
        <v>1</v>
      </c>
      <c r="CG17">
        <f>raw!Q86</f>
        <v>13</v>
      </c>
      <c r="CH17">
        <f>raw!Q87</f>
        <v>13.475494723869206</v>
      </c>
      <c r="CI17">
        <f>raw!Q88</f>
        <v>9</v>
      </c>
      <c r="CJ17">
        <f>raw!Q89</f>
        <v>1</v>
      </c>
      <c r="CK17">
        <f>raw!Q90</f>
        <v>11.532268405868676</v>
      </c>
      <c r="CL17">
        <f>raw!Q91</f>
        <v>11.59847123584842</v>
      </c>
      <c r="CM17">
        <f>raw!Q92</f>
        <v>1</v>
      </c>
      <c r="CN17">
        <f>raw!Q93</f>
        <v>1</v>
      </c>
      <c r="CO17">
        <f>raw!Q94</f>
        <v>3</v>
      </c>
      <c r="CP17">
        <f>raw!Q95</f>
        <v>1</v>
      </c>
      <c r="CQ17">
        <f>raw!Q96</f>
        <v>1</v>
      </c>
      <c r="CR17">
        <f>raw!Q97</f>
        <v>14</v>
      </c>
      <c r="CS17">
        <f>raw!Q98</f>
        <v>3</v>
      </c>
      <c r="CT17">
        <f>raw!Q99</f>
        <v>1</v>
      </c>
      <c r="CU17">
        <f>raw!Q100</f>
        <v>26</v>
      </c>
      <c r="CV17">
        <f>raw!Q101</f>
        <v>9.6939088295715958</v>
      </c>
      <c r="CW17">
        <f>raw!Q102</f>
        <v>9.3718311498354208</v>
      </c>
      <c r="CX17">
        <f>raw!Q103</f>
        <v>9.3623475488465875</v>
      </c>
      <c r="CY17">
        <f>raw!Q104</f>
        <v>9.250368106401508</v>
      </c>
      <c r="CZ17">
        <f>raw!Q105</f>
        <v>1</v>
      </c>
      <c r="DA17">
        <f>raw!Q106</f>
        <v>1</v>
      </c>
      <c r="DB17">
        <f>raw!Q107</f>
        <v>8.8604462042067524</v>
      </c>
      <c r="DC17">
        <f>raw!Q108</f>
        <v>4</v>
      </c>
      <c r="DD17">
        <f>raw!Q109</f>
        <v>8.6430528892319369</v>
      </c>
      <c r="DE17">
        <f>raw!Q110</f>
        <v>8.3171452937118087</v>
      </c>
      <c r="DF17">
        <f>raw!Q111</f>
        <v>8.5620775269426623</v>
      </c>
      <c r="DG17">
        <f>raw!Q112</f>
        <v>7.7023526219164298</v>
      </c>
      <c r="DH17">
        <f>raw!Q113</f>
        <v>5</v>
      </c>
      <c r="DI17">
        <f>raw!Q114</f>
        <v>1</v>
      </c>
      <c r="DJ17">
        <f>raw!Q115</f>
        <v>1</v>
      </c>
      <c r="DK17">
        <f>raw!Q116</f>
        <v>1</v>
      </c>
      <c r="DL17">
        <f>raw!Q117</f>
        <v>6.6339884951358448</v>
      </c>
      <c r="DM17">
        <f>raw!Q118</f>
        <v>6.5595787027619146</v>
      </c>
      <c r="DN17">
        <f>raw!Q119</f>
        <v>32</v>
      </c>
      <c r="DO17">
        <f>raw!Q120</f>
        <v>6.5967835989488837</v>
      </c>
      <c r="DP17">
        <f>raw!Q121</f>
        <v>6.3268657246512934</v>
      </c>
      <c r="DQ17">
        <f>raw!Q122</f>
        <v>8</v>
      </c>
      <c r="DR17">
        <f>raw!Q123</f>
        <v>6.0481937571332436</v>
      </c>
      <c r="DS17">
        <f>raw!Q124</f>
        <v>1</v>
      </c>
      <c r="DT17">
        <f>raw!Q125</f>
        <v>5.8019848853077427</v>
      </c>
      <c r="DU17">
        <f>raw!Q126</f>
        <v>1</v>
      </c>
      <c r="DV17">
        <f>raw!Q127</f>
        <v>6</v>
      </c>
      <c r="DW17">
        <f>raw!Q128</f>
        <v>1</v>
      </c>
      <c r="DX17">
        <f>raw!Q129</f>
        <v>4.7686371314090081</v>
      </c>
      <c r="DY17">
        <f>raw!Q130</f>
        <v>11</v>
      </c>
      <c r="DZ17">
        <f>raw!Q131</f>
        <v>4.5877192048527871</v>
      </c>
      <c r="EA17">
        <f>raw!Q132</f>
        <v>1</v>
      </c>
      <c r="EB17">
        <f>raw!Q133</f>
        <v>2</v>
      </c>
      <c r="EC17">
        <f>raw!Q134</f>
        <v>6</v>
      </c>
      <c r="ED17">
        <f>raw!Q135</f>
        <v>3</v>
      </c>
      <c r="EE17">
        <f>raw!Q136</f>
        <v>3.945022860917184</v>
      </c>
      <c r="EF17">
        <f>raw!Q137</f>
        <v>3.841432757808382</v>
      </c>
      <c r="EG17">
        <f>raw!Q138</f>
        <v>4.027457238743203</v>
      </c>
      <c r="EH17">
        <f>raw!Q139</f>
        <v>3.7183283218956276</v>
      </c>
      <c r="EI17">
        <f>raw!Q140</f>
        <v>3.6406357445640261</v>
      </c>
      <c r="EJ17">
        <f>raw!Q141</f>
        <v>3.6043427330875257</v>
      </c>
      <c r="EK17">
        <f>raw!Q142</f>
        <v>1</v>
      </c>
      <c r="EL17">
        <f>raw!Q143</f>
        <v>2.9532570498156439</v>
      </c>
      <c r="EM17">
        <f>raw!Q144</f>
        <v>1</v>
      </c>
      <c r="EN17">
        <f>raw!Q145</f>
        <v>1</v>
      </c>
      <c r="EO17">
        <f>raw!Q146</f>
        <v>2.7274743955045535</v>
      </c>
      <c r="EP17">
        <f>raw!Q147</f>
        <v>2.7632202761547768</v>
      </c>
      <c r="EQ17">
        <f>raw!Q148</f>
        <v>1</v>
      </c>
      <c r="ER17">
        <f>raw!Q149</f>
        <v>2.6851629449389884</v>
      </c>
      <c r="ES17">
        <f>raw!Q150</f>
        <v>2.655982634204114</v>
      </c>
      <c r="ET17">
        <f>raw!Q151</f>
        <v>2.2766385946507492</v>
      </c>
      <c r="EU17">
        <f>raw!Q152</f>
        <v>1</v>
      </c>
      <c r="EV17">
        <f>raw!Q153</f>
        <v>1</v>
      </c>
      <c r="EW17">
        <f>raw!Q154</f>
        <v>1.3446924205557003</v>
      </c>
      <c r="EX17">
        <f>raw!Q155</f>
        <v>2</v>
      </c>
      <c r="EY17">
        <f>raw!Q156</f>
        <v>1</v>
      </c>
      <c r="EZ17">
        <f>raw!Q157</f>
        <v>1</v>
      </c>
      <c r="FA17">
        <f>raw!Q158</f>
        <v>0.92652637781169622</v>
      </c>
      <c r="FB17">
        <f>raw!Q159</f>
        <v>0.84802031574747838</v>
      </c>
      <c r="FC17">
        <f>raw!Q160</f>
        <v>0.5903593941008195</v>
      </c>
      <c r="FD17">
        <f>raw!Q161</f>
        <v>0.66416851228085405</v>
      </c>
      <c r="FE17">
        <f>raw!Q162</f>
        <v>0.18071878820163345</v>
      </c>
      <c r="FF17">
        <f>raw!Q163</f>
        <v>0.11194210989751396</v>
      </c>
      <c r="FG17">
        <f>raw!Q164</f>
        <v>-0.25106455315155873</v>
      </c>
      <c r="FH17">
        <f>raw!Q165</f>
        <v>1</v>
      </c>
      <c r="FI17">
        <f>raw!Q166</f>
        <v>6</v>
      </c>
      <c r="FJ17">
        <f>raw!Q167</f>
        <v>-0.78249020404779102</v>
      </c>
      <c r="FK17">
        <f>raw!Q168</f>
        <v>1.0667499608060249</v>
      </c>
      <c r="FL17">
        <f>raw!Q169</f>
        <v>-0.88984892140056937</v>
      </c>
      <c r="FM17">
        <f>raw!Q170</f>
        <v>-1.0844365966024752</v>
      </c>
      <c r="FN17">
        <f>raw!Q171</f>
        <v>-1.06430683709883</v>
      </c>
      <c r="FO17">
        <f>raw!Q172</f>
        <v>-1.0049240465630751</v>
      </c>
      <c r="FP17">
        <f>raw!Q173</f>
        <v>1</v>
      </c>
      <c r="FQ17">
        <f>raw!Q174</f>
        <v>-3.281264350433637</v>
      </c>
      <c r="FR17">
        <f>raw!Q175</f>
        <v>1</v>
      </c>
      <c r="FS17">
        <f>raw!Q176</f>
        <v>1</v>
      </c>
      <c r="FT17">
        <f>raw!Q177</f>
        <v>-8.7657850751976767</v>
      </c>
      <c r="FU17">
        <f>raw!Q178</f>
        <v>-5.315208800281134</v>
      </c>
      <c r="FV17">
        <f>raw!Q179</f>
        <v>-6.3383038270539096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PG</v>
      </c>
      <c r="F18" t="str">
        <f>raw!R7</f>
        <v xml:space="preserve"> C</v>
      </c>
      <c r="G18" t="str">
        <f>raw!R8</f>
        <v xml:space="preserve"> SF, PF</v>
      </c>
      <c r="H18" t="str">
        <f>raw!R9</f>
        <v xml:space="preserve"> PF, SF</v>
      </c>
      <c r="I18" t="str">
        <f>raw!R10</f>
        <v xml:space="preserve"> SG</v>
      </c>
      <c r="J18" t="str">
        <f>raw!R11</f>
        <v xml:space="preserve"> PF</v>
      </c>
      <c r="K18" t="str">
        <f>raw!R12</f>
        <v xml:space="preserve"> SF, SG</v>
      </c>
      <c r="L18" t="str">
        <f>raw!R13</f>
        <v xml:space="preserve"> C</v>
      </c>
      <c r="M18" t="str">
        <f>raw!R14</f>
        <v xml:space="preserve"> PF</v>
      </c>
      <c r="N18" t="str">
        <f>raw!R15</f>
        <v xml:space="preserve"> C, PF</v>
      </c>
      <c r="O18" t="str">
        <f>raw!R16</f>
        <v xml:space="preserve"> SG, PG</v>
      </c>
      <c r="P18" t="str">
        <f>raw!R17</f>
        <v xml:space="preserve"> C</v>
      </c>
      <c r="Q18" t="str">
        <f>raw!R18</f>
        <v xml:space="preserve"> SF, SG</v>
      </c>
      <c r="R18" t="str">
        <f>raw!R19</f>
        <v xml:space="preserve"> C</v>
      </c>
      <c r="S18" t="str">
        <f>raw!R20</f>
        <v xml:space="preserve"> C, PF</v>
      </c>
      <c r="T18" t="str">
        <f>raw!R21</f>
        <v xml:space="preserve"> SF, PF</v>
      </c>
      <c r="U18" t="str">
        <f>raw!R22</f>
        <v xml:space="preserve"> C</v>
      </c>
      <c r="V18" t="str">
        <f>raw!R23</f>
        <v xml:space="preserve"> C</v>
      </c>
      <c r="W18" t="str">
        <f>raw!R24</f>
        <v xml:space="preserve"> PG</v>
      </c>
      <c r="X18" t="str">
        <f>raw!R25</f>
        <v xml:space="preserve"> C, PF</v>
      </c>
      <c r="Y18" t="str">
        <f>raw!R26</f>
        <v xml:space="preserve"> PG</v>
      </c>
      <c r="Z18" t="str">
        <f>raw!R27</f>
        <v xml:space="preserve"> PG</v>
      </c>
      <c r="AA18" t="str">
        <f>raw!R28</f>
        <v xml:space="preserve"> PG, SG</v>
      </c>
      <c r="AB18" t="str">
        <f>raw!R29</f>
        <v xml:space="preserve"> PF</v>
      </c>
      <c r="AC18" t="str">
        <f>raw!R30</f>
        <v xml:space="preserve"> SF, PF</v>
      </c>
      <c r="AD18" t="str">
        <f>raw!R31</f>
        <v xml:space="preserve"> PG, SG</v>
      </c>
      <c r="AE18" t="str">
        <f>raw!R32</f>
        <v xml:space="preserve"> SF</v>
      </c>
      <c r="AF18" t="str">
        <f>raw!R33</f>
        <v xml:space="preserve"> PF</v>
      </c>
      <c r="AG18" t="str">
        <f>raw!R34</f>
        <v xml:space="preserve"> PF</v>
      </c>
      <c r="AH18" t="str">
        <f>raw!R35</f>
        <v xml:space="preserve"> SG, PG</v>
      </c>
      <c r="AI18" t="str">
        <f>raw!R36</f>
        <v xml:space="preserve"> PF</v>
      </c>
      <c r="AJ18" t="str">
        <f>raw!R37</f>
        <v xml:space="preserve"> PG</v>
      </c>
      <c r="AK18" t="str">
        <f>raw!R38</f>
        <v xml:space="preserve"> SF, PF</v>
      </c>
      <c r="AL18" t="str">
        <f>raw!R39</f>
        <v xml:space="preserve"> SG</v>
      </c>
      <c r="AM18" t="str">
        <f>raw!R40</f>
        <v xml:space="preserve"> SF, PG, PF</v>
      </c>
      <c r="AN18" t="str">
        <f>raw!R41</f>
        <v xml:space="preserve"> SF, SG</v>
      </c>
      <c r="AO18" t="str">
        <f>raw!R42</f>
        <v xml:space="preserve"> C</v>
      </c>
      <c r="AP18" t="str">
        <f>raw!R43</f>
        <v xml:space="preserve"> SG</v>
      </c>
      <c r="AQ18" t="str">
        <f>raw!R44</f>
        <v xml:space="preserve"> PG, SG</v>
      </c>
      <c r="AR18" t="str">
        <f>raw!R45</f>
        <v xml:space="preserve"> PF</v>
      </c>
      <c r="AS18" t="str">
        <f>raw!R46</f>
        <v xml:space="preserve"> SG, SF</v>
      </c>
      <c r="AT18" t="str">
        <f>raw!R47</f>
        <v xml:space="preserve"> SG, PG</v>
      </c>
      <c r="AU18" t="str">
        <f>raw!R48</f>
        <v xml:space="preserve"> C, PF</v>
      </c>
      <c r="AV18" t="str">
        <f>raw!R49</f>
        <v xml:space="preserve"> PG, SG</v>
      </c>
      <c r="AW18" t="str">
        <f>raw!R50</f>
        <v xml:space="preserve"> SF, PF</v>
      </c>
      <c r="AX18" t="str">
        <f>raw!R51</f>
        <v xml:space="preserve"> SG, PG</v>
      </c>
      <c r="AY18" t="str">
        <f>raw!R52</f>
        <v xml:space="preserve"> PG, SG</v>
      </c>
      <c r="AZ18" t="str">
        <f>raw!R53</f>
        <v xml:space="preserve"> C, PF</v>
      </c>
      <c r="BA18" t="str">
        <f>raw!R54</f>
        <v xml:space="preserve"> PG, SG</v>
      </c>
      <c r="BB18" t="str">
        <f>raw!R55</f>
        <v xml:space="preserve"> PF, SF</v>
      </c>
      <c r="BC18" t="str">
        <f>raw!R56</f>
        <v xml:space="preserve"> C</v>
      </c>
      <c r="BD18" t="str">
        <f>raw!R57</f>
        <v xml:space="preserve"> C, PF</v>
      </c>
      <c r="BE18" t="str">
        <f>raw!R58</f>
        <v xml:space="preserve"> PG</v>
      </c>
      <c r="BF18" t="str">
        <f>raw!R59</f>
        <v xml:space="preserve"> SF</v>
      </c>
      <c r="BG18" t="str">
        <f>raw!R60</f>
        <v xml:space="preserve"> SG, SF</v>
      </c>
      <c r="BH18" t="str">
        <f>raw!R61</f>
        <v xml:space="preserve"> C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SF, PF</v>
      </c>
      <c r="BL18" t="str">
        <f>raw!R65</f>
        <v xml:space="preserve"> PG</v>
      </c>
      <c r="BM18" t="str">
        <f>raw!R66</f>
        <v xml:space="preserve"> PG</v>
      </c>
      <c r="BN18" t="str">
        <f>raw!R67</f>
        <v xml:space="preserve"> PF</v>
      </c>
      <c r="BO18" t="str">
        <f>raw!R68</f>
        <v xml:space="preserve"> SF, PF</v>
      </c>
      <c r="BP18" t="str">
        <f>raw!R69</f>
        <v xml:space="preserve"> C</v>
      </c>
      <c r="BQ18" t="str">
        <f>raw!R70</f>
        <v xml:space="preserve"> SG, SF</v>
      </c>
      <c r="BR18" t="str">
        <f>raw!R71</f>
        <v xml:space="preserve"> C</v>
      </c>
      <c r="BS18" t="str">
        <f>raw!R72</f>
        <v xml:space="preserve"> SG, SF</v>
      </c>
      <c r="BT18" t="str">
        <f>raw!R73</f>
        <v xml:space="preserve"> PG</v>
      </c>
      <c r="BU18" t="str">
        <f>raw!R74</f>
        <v xml:space="preserve"> C</v>
      </c>
      <c r="BV18" t="str">
        <f>raw!R75</f>
        <v xml:space="preserve"> SG, SF</v>
      </c>
      <c r="BW18" t="str">
        <f>raw!R76</f>
        <v xml:space="preserve"> PF</v>
      </c>
      <c r="BX18" t="str">
        <f>raw!R77</f>
        <v xml:space="preserve"> SG, SF</v>
      </c>
      <c r="BY18" t="str">
        <f>raw!R78</f>
        <v xml:space="preserve"> SG, SF</v>
      </c>
      <c r="BZ18" t="str">
        <f>raw!R79</f>
        <v xml:space="preserve"> SF</v>
      </c>
      <c r="CA18" t="str">
        <f>raw!R80</f>
        <v xml:space="preserve"> SG, SF</v>
      </c>
      <c r="CB18" t="str">
        <f>raw!R81</f>
        <v xml:space="preserve"> PG</v>
      </c>
      <c r="CC18" t="str">
        <f>raw!R82</f>
        <v xml:space="preserve"> PG</v>
      </c>
      <c r="CD18" t="str">
        <f>raw!R83</f>
        <v xml:space="preserve"> C, PF</v>
      </c>
      <c r="CE18" t="str">
        <f>raw!R84</f>
        <v xml:space="preserve"> SF, PF</v>
      </c>
      <c r="CF18" t="str">
        <f>raw!R85</f>
        <v xml:space="preserve"> PF</v>
      </c>
      <c r="CG18" t="str">
        <f>raw!R86</f>
        <v xml:space="preserve"> SG, PG</v>
      </c>
      <c r="CH18" t="str">
        <f>raw!R87</f>
        <v>C, PF</v>
      </c>
      <c r="CI18" t="str">
        <f>raw!R88</f>
        <v xml:space="preserve"> PF</v>
      </c>
      <c r="CJ18" t="str">
        <f>raw!R89</f>
        <v xml:space="preserve"> SF, PF</v>
      </c>
      <c r="CK18" t="str">
        <f>raw!R90</f>
        <v xml:space="preserve"> C, PF</v>
      </c>
      <c r="CL18" t="str">
        <f>raw!R91</f>
        <v xml:space="preserve"> C</v>
      </c>
      <c r="CM18" t="str">
        <f>raw!R92</f>
        <v xml:space="preserve"> PG</v>
      </c>
      <c r="CN18" t="str">
        <f>raw!R93</f>
        <v xml:space="preserve"> SG, SF</v>
      </c>
      <c r="CO18" t="str">
        <f>raw!R94</f>
        <v xml:space="preserve"> PG, SG</v>
      </c>
      <c r="CP18" t="str">
        <f>raw!R95</f>
        <v xml:space="preserve"> SG, PG</v>
      </c>
      <c r="CQ18" t="str">
        <f>raw!R96</f>
        <v xml:space="preserve"> SF, PF</v>
      </c>
      <c r="CR18" t="str">
        <f>raw!R97</f>
        <v xml:space="preserve"> PG</v>
      </c>
      <c r="CS18" t="str">
        <f>raw!R98</f>
        <v xml:space="preserve"> SG</v>
      </c>
      <c r="CT18" t="str">
        <f>raw!R99</f>
        <v xml:space="preserve"> C</v>
      </c>
      <c r="CU18" t="str">
        <f>raw!R100</f>
        <v xml:space="preserve"> PG</v>
      </c>
      <c r="CV18" t="str">
        <f>raw!R101</f>
        <v xml:space="preserve"> SF, PF</v>
      </c>
      <c r="CW18" t="str">
        <f>raw!R102</f>
        <v xml:space="preserve"> SF, SG</v>
      </c>
      <c r="CX18" t="str">
        <f>raw!R103</f>
        <v xml:space="preserve"> SG, SF</v>
      </c>
      <c r="CY18" t="str">
        <f>raw!R104</f>
        <v xml:space="preserve"> SF</v>
      </c>
      <c r="CZ18" t="str">
        <f>raw!R105</f>
        <v xml:space="preserve"> SF, SG, PF</v>
      </c>
      <c r="DA18" t="str">
        <f>raw!R106</f>
        <v xml:space="preserve"> SG</v>
      </c>
      <c r="DB18" t="str">
        <f>raw!R107</f>
        <v xml:space="preserve"> C</v>
      </c>
      <c r="DC18" t="str">
        <f>raw!R108</f>
        <v xml:space="preserve"> PF, SF</v>
      </c>
      <c r="DD18" t="str">
        <f>raw!R109</f>
        <v>PF</v>
      </c>
      <c r="DE18" t="str">
        <f>raw!R110</f>
        <v xml:space="preserve"> SG, PG</v>
      </c>
      <c r="DF18" t="str">
        <f>raw!R111</f>
        <v xml:space="preserve"> C, PF</v>
      </c>
      <c r="DG18" t="str">
        <f>raw!R112</f>
        <v xml:space="preserve"> PF, C</v>
      </c>
      <c r="DH18" t="str">
        <f>raw!R113</f>
        <v xml:space="preserve"> PG, SG</v>
      </c>
      <c r="DI18" t="str">
        <f>raw!R114</f>
        <v xml:space="preserve"> SG, SF</v>
      </c>
      <c r="DJ18" t="str">
        <f>raw!R115</f>
        <v xml:space="preserve"> SG, SF</v>
      </c>
      <c r="DK18" t="str">
        <f>raw!R116</f>
        <v xml:space="preserve"> C</v>
      </c>
      <c r="DL18" t="str">
        <f>raw!R117</f>
        <v xml:space="preserve"> C, PF</v>
      </c>
      <c r="DM18" t="str">
        <f>raw!R118</f>
        <v>PG</v>
      </c>
      <c r="DN18" t="str">
        <f>raw!R119</f>
        <v xml:space="preserve"> PG</v>
      </c>
      <c r="DO18" t="str">
        <f>raw!R120</f>
        <v xml:space="preserve"> C</v>
      </c>
      <c r="DP18" t="str">
        <f>raw!R121</f>
        <v xml:space="preserve"> SF</v>
      </c>
      <c r="DQ18" t="str">
        <f>raw!R122</f>
        <v xml:space="preserve"> PG</v>
      </c>
      <c r="DR18" t="str">
        <f>raw!R123</f>
        <v xml:space="preserve"> SF, PF</v>
      </c>
      <c r="DS18" t="str">
        <f>raw!R124</f>
        <v xml:space="preserve"> PF, C</v>
      </c>
      <c r="DT18" t="str">
        <f>raw!R125</f>
        <v>SF, PF</v>
      </c>
      <c r="DU18" t="str">
        <f>raw!R126</f>
        <v xml:space="preserve"> SG, PG</v>
      </c>
      <c r="DV18" t="str">
        <f>raw!R127</f>
        <v xml:space="preserve"> PG, SG</v>
      </c>
      <c r="DW18" t="str">
        <f>raw!R128</f>
        <v xml:space="preserve"> PG, SG</v>
      </c>
      <c r="DX18" t="str">
        <f>raw!R129</f>
        <v xml:space="preserve"> PG</v>
      </c>
      <c r="DY18" t="str">
        <f>raw!R130</f>
        <v xml:space="preserve"> C, PF</v>
      </c>
      <c r="DZ18" t="str">
        <f>raw!R131</f>
        <v>PF</v>
      </c>
      <c r="EA18" t="str">
        <f>raw!R132</f>
        <v xml:space="preserve"> PF, SF</v>
      </c>
      <c r="EB18" t="str">
        <f>raw!R133</f>
        <v xml:space="preserve"> C</v>
      </c>
      <c r="EC18" t="str">
        <f>raw!R134</f>
        <v xml:space="preserve"> SG, PG</v>
      </c>
      <c r="ED18" t="str">
        <f>raw!R135</f>
        <v xml:space="preserve"> SF, SG</v>
      </c>
      <c r="EE18" t="str">
        <f>raw!R136</f>
        <v xml:space="preserve"> SG, SF</v>
      </c>
      <c r="EF18" t="str">
        <f>raw!R137</f>
        <v xml:space="preserve"> PG</v>
      </c>
      <c r="EG18" t="str">
        <f>raw!R138</f>
        <v xml:space="preserve"> PF, SF</v>
      </c>
      <c r="EH18" t="str">
        <f>raw!R139</f>
        <v xml:space="preserve"> PF, SF</v>
      </c>
      <c r="EI18" t="str">
        <f>raw!R140</f>
        <v>SF, SG</v>
      </c>
      <c r="EJ18" t="str">
        <f>raw!R141</f>
        <v>SF</v>
      </c>
      <c r="EK18" t="str">
        <f>raw!R142</f>
        <v xml:space="preserve"> PF</v>
      </c>
      <c r="EL18" t="str">
        <f>raw!R143</f>
        <v xml:space="preserve"> SG, PG</v>
      </c>
      <c r="EM18" t="str">
        <f>raw!R144</f>
        <v xml:space="preserve"> PF, SF, C</v>
      </c>
      <c r="EN18" t="str">
        <f>raw!R145</f>
        <v xml:space="preserve"> PG</v>
      </c>
      <c r="EO18" t="str">
        <f>raw!R146</f>
        <v xml:space="preserve"> PF, SF</v>
      </c>
      <c r="EP18" t="str">
        <f>raw!R147</f>
        <v>SG,SF</v>
      </c>
      <c r="EQ18" t="str">
        <f>raw!R148</f>
        <v xml:space="preserve"> C, PF</v>
      </c>
      <c r="ER18" t="str">
        <f>raw!R149</f>
        <v xml:space="preserve"> SG, SF</v>
      </c>
      <c r="ES18" t="str">
        <f>raw!R150</f>
        <v xml:space="preserve"> C, PF</v>
      </c>
      <c r="ET18" t="str">
        <f>raw!R151</f>
        <v xml:space="preserve"> PG</v>
      </c>
      <c r="EU18" t="str">
        <f>raw!R152</f>
        <v xml:space="preserve"> SG, SF</v>
      </c>
      <c r="EV18" t="str">
        <f>raw!R153</f>
        <v xml:space="preserve"> PF, SF</v>
      </c>
      <c r="EW18" t="str">
        <f>raw!R154</f>
        <v xml:space="preserve"> C</v>
      </c>
      <c r="EX18" t="str">
        <f>raw!R155</f>
        <v xml:space="preserve"> SG</v>
      </c>
      <c r="EY18" t="str">
        <f>raw!R156</f>
        <v xml:space="preserve"> PG</v>
      </c>
      <c r="EZ18" t="str">
        <f>raw!R157</f>
        <v xml:space="preserve"> SG, SF</v>
      </c>
      <c r="FA18" t="str">
        <f>raw!R158</f>
        <v xml:space="preserve"> SG, PG</v>
      </c>
      <c r="FB18" t="str">
        <f>raw!R159</f>
        <v xml:space="preserve"> PG</v>
      </c>
      <c r="FC18" t="str">
        <f>raw!R160</f>
        <v xml:space="preserve"> SG</v>
      </c>
      <c r="FD18" t="str">
        <f>raw!R161</f>
        <v xml:space="preserve"> SG, SF</v>
      </c>
      <c r="FE18" t="str">
        <f>raw!R162</f>
        <v xml:space="preserve"> PF</v>
      </c>
      <c r="FF18" t="str">
        <f>raw!R163</f>
        <v xml:space="preserve"> SF</v>
      </c>
      <c r="FG18" t="str">
        <f>raw!R164</f>
        <v xml:space="preserve"> SF, PF</v>
      </c>
      <c r="FH18" t="str">
        <f>raw!R165</f>
        <v xml:space="preserve"> SG, PG</v>
      </c>
      <c r="FI18" t="str">
        <f>raw!R166</f>
        <v xml:space="preserve"> SF, SG</v>
      </c>
      <c r="FJ18" t="str">
        <f>raw!R167</f>
        <v xml:space="preserve"> C, PF</v>
      </c>
      <c r="FK18" t="str">
        <f>raw!R168</f>
        <v xml:space="preserve"> SG</v>
      </c>
      <c r="FL18" t="str">
        <f>raw!R169</f>
        <v xml:space="preserve"> SF</v>
      </c>
      <c r="FM18" t="str">
        <f>raw!R170</f>
        <v xml:space="preserve"> PF, SF</v>
      </c>
      <c r="FN18" t="str">
        <f>raw!R171</f>
        <v xml:space="preserve"> PF</v>
      </c>
      <c r="FO18" t="str">
        <f>raw!R172</f>
        <v xml:space="preserve"> PF</v>
      </c>
      <c r="FP18" t="str">
        <f>raw!R173</f>
        <v xml:space="preserve"> PF</v>
      </c>
      <c r="FQ18" t="str">
        <f>raw!R174</f>
        <v xml:space="preserve"> C</v>
      </c>
      <c r="FR18" t="str">
        <f>raw!R175</f>
        <v xml:space="preserve"> C</v>
      </c>
      <c r="FS18" t="str">
        <f>raw!R176</f>
        <v xml:space="preserve"> SF</v>
      </c>
      <c r="FT18" t="str">
        <f>raw!R177</f>
        <v xml:space="preserve"> SG</v>
      </c>
      <c r="FU18" t="str">
        <f>raw!R178</f>
        <v xml:space="preserve"> PG, SG</v>
      </c>
      <c r="FV18" t="str">
        <f>raw!R179</f>
        <v xml:space="preserve"> SF, PF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POR</v>
      </c>
      <c r="F19" t="str">
        <f>raw!S7</f>
        <v>MIN</v>
      </c>
      <c r="G19" t="str">
        <f>raw!S8</f>
        <v>BRO</v>
      </c>
      <c r="H19" t="str">
        <f>raw!S9</f>
        <v>BOS</v>
      </c>
      <c r="I19" t="str">
        <f>raw!S10</f>
        <v>WAS</v>
      </c>
      <c r="J19" t="str">
        <f>raw!S11</f>
        <v>MIL</v>
      </c>
      <c r="K19" t="str">
        <f>raw!S12</f>
        <v>LAC</v>
      </c>
      <c r="L19" t="str">
        <f>raw!S13</f>
        <v>CHI</v>
      </c>
      <c r="M19" t="str">
        <f>raw!S14</f>
        <v>LAL</v>
      </c>
      <c r="N19" t="str">
        <f>raw!S15</f>
        <v>MIA</v>
      </c>
      <c r="O19" t="str">
        <f>raw!S16</f>
        <v>TOR</v>
      </c>
      <c r="P19" t="str">
        <f>raw!S17</f>
        <v>UTA</v>
      </c>
      <c r="Q19" t="str">
        <f>raw!S18</f>
        <v>MIA</v>
      </c>
      <c r="R19" t="str">
        <f>raw!S19</f>
        <v>PHI</v>
      </c>
      <c r="S19" t="str">
        <f>raw!S20</f>
        <v>SAC</v>
      </c>
      <c r="T19" t="str">
        <f>raw!S21</f>
        <v>PHI</v>
      </c>
      <c r="U19" t="str">
        <f>raw!S22</f>
        <v>ATL</v>
      </c>
      <c r="V19" t="str">
        <f>raw!S23</f>
        <v>PHX</v>
      </c>
      <c r="W19" t="str">
        <f>raw!S24</f>
        <v>ATL</v>
      </c>
      <c r="X19" t="str">
        <f>raw!S25</f>
        <v>IND</v>
      </c>
      <c r="Y19" t="str">
        <f>raw!S26</f>
        <v>PHX</v>
      </c>
      <c r="Z19" t="str">
        <f>raw!S27</f>
        <v>DAL</v>
      </c>
      <c r="AA19" t="str">
        <f>raw!S28</f>
        <v>MIL</v>
      </c>
      <c r="AB19" t="str">
        <f>raw!S29</f>
        <v>MEM</v>
      </c>
      <c r="AC19" t="str">
        <f>raw!S30</f>
        <v>DEN</v>
      </c>
      <c r="AD19" t="str">
        <f>raw!S31</f>
        <v>BRO</v>
      </c>
      <c r="AE19" t="str">
        <f>raw!S32</f>
        <v>PHX</v>
      </c>
      <c r="AF19" t="str">
        <f>raw!S33</f>
        <v>ATL</v>
      </c>
      <c r="AG19" t="str">
        <f>raw!S34</f>
        <v>IND</v>
      </c>
      <c r="AH19" t="str">
        <f>raw!S35</f>
        <v>OKL</v>
      </c>
      <c r="AI19" t="str">
        <f>raw!S36</f>
        <v>NOP</v>
      </c>
      <c r="AJ19" t="str">
        <f>raw!S37</f>
        <v>CHA</v>
      </c>
      <c r="AK19" t="str">
        <f>raw!S38</f>
        <v>NOP</v>
      </c>
      <c r="AL19" t="str">
        <f>raw!S39</f>
        <v>POR</v>
      </c>
      <c r="AM19" t="str">
        <f>raw!S40</f>
        <v>LAL</v>
      </c>
      <c r="AN19" t="str">
        <f>raw!S41</f>
        <v>MIL</v>
      </c>
      <c r="AO19" t="str">
        <f>raw!S42</f>
        <v>SAS</v>
      </c>
      <c r="AP19" t="str">
        <f>raw!S43</f>
        <v>CHI</v>
      </c>
      <c r="AQ19" t="str">
        <f>raw!S44</f>
        <v>SAC</v>
      </c>
      <c r="AR19" t="str">
        <f>raw!S45</f>
        <v>NYK</v>
      </c>
      <c r="AS19" t="str">
        <f>raw!S46</f>
        <v>BOS</v>
      </c>
      <c r="AT19" t="str">
        <f>raw!S47</f>
        <v>UTA</v>
      </c>
      <c r="AU19" t="str">
        <f>raw!S48</f>
        <v>BOS</v>
      </c>
      <c r="AV19" t="str">
        <f>raw!S49</f>
        <v>SAS</v>
      </c>
      <c r="AW19" t="str">
        <f>raw!S50</f>
        <v>TOR</v>
      </c>
      <c r="AX19" t="str">
        <f>raw!S51</f>
        <v>PHX</v>
      </c>
      <c r="AY19" t="str">
        <f>raw!S52</f>
        <v>SAS</v>
      </c>
      <c r="AZ19" t="str">
        <f>raw!S53</f>
        <v>DAL</v>
      </c>
      <c r="BA19" t="str">
        <f>raw!S54</f>
        <v>CHA</v>
      </c>
      <c r="BB19" t="str">
        <f>raw!S55</f>
        <v>POR</v>
      </c>
      <c r="BC19" t="str">
        <f>raw!S56</f>
        <v>NOP</v>
      </c>
      <c r="BD19" t="str">
        <f>raw!S57</f>
        <v>DET</v>
      </c>
      <c r="BE19" t="str">
        <f>raw!S58</f>
        <v>CHI</v>
      </c>
      <c r="BF19" t="str">
        <f>raw!S59</f>
        <v>CHA</v>
      </c>
      <c r="BG19" t="str">
        <f>raw!S60</f>
        <v>ATL</v>
      </c>
      <c r="BH19" t="str">
        <f>raw!S61</f>
        <v>POR</v>
      </c>
      <c r="BI19" t="str">
        <f>raw!S62</f>
        <v>IND</v>
      </c>
      <c r="BJ19" t="str">
        <f>raw!S63</f>
        <v>TOR</v>
      </c>
      <c r="BK19" t="str">
        <f>raw!S64</f>
        <v>DET</v>
      </c>
      <c r="BL19" t="str">
        <f>raw!S65</f>
        <v>UTA</v>
      </c>
      <c r="BM19" t="str">
        <f>raw!S66</f>
        <v>SAC</v>
      </c>
      <c r="BN19" t="str">
        <f>raw!S67</f>
        <v>GSW</v>
      </c>
      <c r="BO19" t="str">
        <f>raw!S68</f>
        <v>MEM</v>
      </c>
      <c r="BP19" t="str">
        <f>raw!S69</f>
        <v>MIL</v>
      </c>
      <c r="BQ19" t="str">
        <f>raw!S70</f>
        <v>MIN</v>
      </c>
      <c r="BR19" t="str">
        <f>raw!S71</f>
        <v>NYK</v>
      </c>
      <c r="BS19" t="str">
        <f>raw!S72</f>
        <v>CHI</v>
      </c>
      <c r="BT19" t="str">
        <f>raw!S73</f>
        <v>MIA</v>
      </c>
      <c r="BU19" t="str">
        <f>raw!S74</f>
        <v>CLE</v>
      </c>
      <c r="BV19" t="str">
        <f>raw!S75</f>
        <v>IND</v>
      </c>
      <c r="BW19" t="str">
        <f>raw!S76</f>
        <v>CHA</v>
      </c>
      <c r="BX19" t="str">
        <f>raw!S77</f>
        <v>POR</v>
      </c>
      <c r="BY19" t="str">
        <f>raw!S78</f>
        <v>SAC</v>
      </c>
      <c r="BZ19" t="str">
        <f>raw!S79</f>
        <v>DET</v>
      </c>
      <c r="CA19" t="str">
        <f>raw!S80</f>
        <v>BRO</v>
      </c>
      <c r="CB19" t="str">
        <f>raw!S81</f>
        <v>IND</v>
      </c>
      <c r="CC19" t="str">
        <f>raw!S82</f>
        <v>NYK</v>
      </c>
      <c r="CD19" t="str">
        <f>raw!S83</f>
        <v>HOU</v>
      </c>
      <c r="CE19" t="str">
        <f>raw!S84</f>
        <v>CHA</v>
      </c>
      <c r="CF19" t="str">
        <f>raw!S85</f>
        <v>MIL</v>
      </c>
      <c r="CG19" t="str">
        <f>raw!S86</f>
        <v>CLE</v>
      </c>
      <c r="CH19" t="str">
        <f>raw!S87</f>
        <v>OKL</v>
      </c>
      <c r="CI19" t="str">
        <f>raw!S88</f>
        <v>TOR</v>
      </c>
      <c r="CJ19" t="str">
        <f>raw!S89</f>
        <v>SAC</v>
      </c>
      <c r="CK19" t="str">
        <f>raw!S90</f>
        <v>DET</v>
      </c>
      <c r="CL19" t="str">
        <f>raw!S91</f>
        <v>NYK</v>
      </c>
      <c r="CM19" t="str">
        <f>raw!S92</f>
        <v>LAC</v>
      </c>
      <c r="CN19" t="str">
        <f>raw!S93</f>
        <v>NYK</v>
      </c>
      <c r="CO19" t="str">
        <f>raw!S94</f>
        <v>CLE</v>
      </c>
      <c r="CP19" t="str">
        <f>raw!S95</f>
        <v>BOS</v>
      </c>
      <c r="CQ19" t="str">
        <f>raw!S96</f>
        <v>SAS</v>
      </c>
      <c r="CR19" t="str">
        <f>raw!S97</f>
        <v>MEM</v>
      </c>
      <c r="CS19" t="str">
        <f>raw!S98</f>
        <v>NOP</v>
      </c>
      <c r="CT19" t="str">
        <f>raw!S99</f>
        <v>LAC</v>
      </c>
      <c r="CU19" t="str">
        <f>raw!S100</f>
        <v>LAL</v>
      </c>
      <c r="CV19" t="str">
        <f>raw!S101</f>
        <v>ATL</v>
      </c>
      <c r="CW19" t="str">
        <f>raw!S102</f>
        <v>PHI</v>
      </c>
      <c r="CX19" t="str">
        <f>raw!S103</f>
        <v>PHI</v>
      </c>
      <c r="CY19" t="str">
        <f>raw!S104</f>
        <v>HOU</v>
      </c>
      <c r="CZ19" t="str">
        <f>raw!S105</f>
        <v>UTA</v>
      </c>
      <c r="DA19" t="str">
        <f>raw!S106</f>
        <v>UTA</v>
      </c>
      <c r="DB19" t="str">
        <f>raw!S107</f>
        <v>TOR</v>
      </c>
      <c r="DC19" t="str">
        <f>raw!S108</f>
        <v>ORL</v>
      </c>
      <c r="DD19" t="str">
        <f>raw!S109</f>
        <v>ORL</v>
      </c>
      <c r="DE19" t="str">
        <f>raw!S110</f>
        <v>GSW</v>
      </c>
      <c r="DF19" t="str">
        <f>raw!S111</f>
        <v>WAS</v>
      </c>
      <c r="DG19" t="str">
        <f>raw!S112</f>
        <v>CLE</v>
      </c>
      <c r="DH19" t="str">
        <f>raw!S113</f>
        <v>MIN</v>
      </c>
      <c r="DI19" t="str">
        <f>raw!S114</f>
        <v>MIA</v>
      </c>
      <c r="DJ19" t="str">
        <f>raw!S115</f>
        <v>DAL</v>
      </c>
      <c r="DK19" t="str">
        <f>raw!S116</f>
        <v>CHA</v>
      </c>
      <c r="DL19" t="str">
        <f>raw!S117</f>
        <v>BOS</v>
      </c>
      <c r="DM19" t="str">
        <f>raw!S118</f>
        <v>MEM</v>
      </c>
      <c r="DN19" t="str">
        <f>raw!S119</f>
        <v>PHI</v>
      </c>
      <c r="DO19" t="str">
        <f>raw!S120</f>
        <v>ORL</v>
      </c>
      <c r="DP19" t="str">
        <f>raw!S121</f>
        <v>LAC</v>
      </c>
      <c r="DQ19" t="str">
        <f>raw!S122</f>
        <v>DET</v>
      </c>
      <c r="DR19" t="str">
        <f>raw!S123</f>
        <v>DAL</v>
      </c>
      <c r="DS19" t="str">
        <f>raw!S124</f>
        <v>MEM</v>
      </c>
      <c r="DT19" t="str">
        <f>raw!S125</f>
        <v>UTA</v>
      </c>
      <c r="DU19" t="str">
        <f>raw!S126</f>
        <v>HOU</v>
      </c>
      <c r="DV19" t="str">
        <f>raw!S127</f>
        <v>ORL</v>
      </c>
      <c r="DW19" t="str">
        <f>raw!S128</f>
        <v>NOP</v>
      </c>
      <c r="DX19" t="str">
        <f>raw!S129</f>
        <v>DEN</v>
      </c>
      <c r="DY19" t="str">
        <f>raw!S130</f>
        <v>WAS</v>
      </c>
      <c r="DZ19" t="str">
        <f>raw!S131</f>
        <v>POR</v>
      </c>
      <c r="EA19" t="str">
        <f>raw!S132</f>
        <v>UTA</v>
      </c>
      <c r="EB19" t="str">
        <f>raw!S133</f>
        <v>ORL</v>
      </c>
      <c r="EC19" t="str">
        <f>raw!S134</f>
        <v>WAS</v>
      </c>
      <c r="ED19" t="str">
        <f>raw!S135</f>
        <v>NYK</v>
      </c>
      <c r="EE19" t="str">
        <f>raw!S136</f>
        <v>MEM</v>
      </c>
      <c r="EF19" t="str">
        <f>raw!S137</f>
        <v>PHX</v>
      </c>
      <c r="EG19" t="str">
        <f>raw!S138</f>
        <v>ATL</v>
      </c>
      <c r="EH19" t="str">
        <f>raw!S139</f>
        <v>LAC</v>
      </c>
      <c r="EI19" t="str">
        <f>raw!S140</f>
        <v>LAC</v>
      </c>
      <c r="EJ19" t="str">
        <f>raw!S141</f>
        <v>DEN</v>
      </c>
      <c r="EK19" t="str">
        <f>raw!S142</f>
        <v>CLE</v>
      </c>
      <c r="EL19" t="str">
        <f>raw!S143</f>
        <v>PHI</v>
      </c>
      <c r="EM19" t="str">
        <f>raw!S144</f>
        <v>SAS</v>
      </c>
      <c r="EN19" t="str">
        <f>raw!S145</f>
        <v>BOS</v>
      </c>
      <c r="EO19" t="str">
        <f>raw!S146</f>
        <v>PHX</v>
      </c>
      <c r="EP19" t="str">
        <f>raw!S147</f>
        <v>ORL</v>
      </c>
      <c r="EQ19" t="str">
        <f>raw!S148</f>
        <v>HOU</v>
      </c>
      <c r="ER19" t="str">
        <f>raw!S149</f>
        <v>IND</v>
      </c>
      <c r="ES19" t="str">
        <f>raw!S150</f>
        <v>LAC</v>
      </c>
      <c r="ET19" t="str">
        <f>raw!S151</f>
        <v>NYK</v>
      </c>
      <c r="EU19" t="str">
        <f>raw!S152</f>
        <v>MIN</v>
      </c>
      <c r="EV19" t="str">
        <f>raw!S153</f>
        <v>WAS</v>
      </c>
      <c r="EW19" t="str">
        <f>raw!S154</f>
        <v>HOU</v>
      </c>
      <c r="EX19" t="str">
        <f>raw!S155</f>
        <v>HOU</v>
      </c>
      <c r="EY19" t="str">
        <f>raw!S156</f>
        <v>CLE</v>
      </c>
      <c r="EZ19" t="str">
        <f>raw!S157</f>
        <v>NOP</v>
      </c>
      <c r="FA19" t="str">
        <f>raw!S158</f>
        <v>MIA</v>
      </c>
      <c r="FB19" t="str">
        <f>raw!S159</f>
        <v>DEN</v>
      </c>
      <c r="FC19" t="str">
        <f>raw!S160</f>
        <v>MEM</v>
      </c>
      <c r="FD19" t="str">
        <f>raw!S161</f>
        <v>IND</v>
      </c>
      <c r="FE19" t="str">
        <f>raw!S162</f>
        <v>OKL</v>
      </c>
      <c r="FF19" t="str">
        <f>raw!S163</f>
        <v>PHX</v>
      </c>
      <c r="FG19" t="str">
        <f>raw!S164</f>
        <v>CHI</v>
      </c>
      <c r="FH19" t="str">
        <f>raw!S165</f>
        <v>MIL</v>
      </c>
      <c r="FI19" t="str">
        <f>raw!S166</f>
        <v>GSW</v>
      </c>
      <c r="FJ19" t="str">
        <f>raw!S167</f>
        <v>BRO</v>
      </c>
      <c r="FK19" t="str">
        <f>raw!S168</f>
        <v>GSW</v>
      </c>
      <c r="FL19" t="str">
        <f>raw!S169</f>
        <v>LAL</v>
      </c>
      <c r="FM19" t="str">
        <f>raw!S170</f>
        <v>GSW</v>
      </c>
      <c r="FN19" t="str">
        <f>raw!S171</f>
        <v>IND</v>
      </c>
      <c r="FO19" t="str">
        <f>raw!S172</f>
        <v>BRO</v>
      </c>
      <c r="FP19" t="str">
        <f>raw!S173</f>
        <v>SAC</v>
      </c>
      <c r="FQ19" t="str">
        <f>raw!S174</f>
        <v>BOS</v>
      </c>
      <c r="FR19" t="str">
        <f>raw!S175</f>
        <v>WAS</v>
      </c>
      <c r="FS19" t="str">
        <f>raw!S176</f>
        <v>IND</v>
      </c>
      <c r="FT19" t="str">
        <f>raw!S177</f>
        <v>MIA</v>
      </c>
      <c r="FU19" t="str">
        <f>raw!S178</f>
        <v>DEN</v>
      </c>
      <c r="FV19" t="str">
        <f>raw!S179</f>
        <v>LAC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76</v>
      </c>
      <c r="F20">
        <f>raw!T7</f>
        <v>72</v>
      </c>
      <c r="G20">
        <f>raw!T8</f>
        <v>68</v>
      </c>
      <c r="H20">
        <f>raw!T9</f>
        <v>76</v>
      </c>
      <c r="I20">
        <f>raw!T10</f>
        <v>73</v>
      </c>
      <c r="J20">
        <f>raw!T11</f>
        <v>74</v>
      </c>
      <c r="K20">
        <f>raw!T12</f>
        <v>74</v>
      </c>
      <c r="L20">
        <f>raw!T13</f>
        <v>76</v>
      </c>
      <c r="M20">
        <f>raw!T14</f>
        <v>69</v>
      </c>
      <c r="N20">
        <f>raw!T15</f>
        <v>76</v>
      </c>
      <c r="O20">
        <f>raw!T16</f>
        <v>70</v>
      </c>
      <c r="P20">
        <f>raw!T17</f>
        <v>76</v>
      </c>
      <c r="Q20">
        <f>raw!T18</f>
        <v>72</v>
      </c>
      <c r="R20">
        <f>raw!T19</f>
        <v>65</v>
      </c>
      <c r="S20">
        <f>raw!T20</f>
        <v>72</v>
      </c>
      <c r="T20">
        <f>raw!T21</f>
        <v>75</v>
      </c>
      <c r="U20">
        <f>raw!T22</f>
        <v>75</v>
      </c>
      <c r="V20">
        <f>raw!T23</f>
        <v>76</v>
      </c>
      <c r="W20">
        <f>raw!T24</f>
        <v>78</v>
      </c>
      <c r="X20">
        <f>raw!T25</f>
        <v>72</v>
      </c>
      <c r="Y20">
        <f>raw!T26</f>
        <v>72</v>
      </c>
      <c r="Z20">
        <f>raw!T27</f>
        <v>75</v>
      </c>
      <c r="AA20">
        <f>raw!T28</f>
        <v>72</v>
      </c>
      <c r="AB20">
        <f>raw!T29</f>
        <v>70</v>
      </c>
      <c r="AC20">
        <f>raw!T30</f>
        <v>67</v>
      </c>
      <c r="AD20">
        <f>raw!T31</f>
        <v>65</v>
      </c>
      <c r="AE20">
        <f>raw!T32</f>
        <v>78</v>
      </c>
      <c r="AF20">
        <f>raw!T33</f>
        <v>75</v>
      </c>
      <c r="AG20">
        <f>raw!T34</f>
        <v>72</v>
      </c>
      <c r="AH20">
        <f>raw!T35</f>
        <v>70</v>
      </c>
      <c r="AI20">
        <f>raw!T36</f>
        <v>72</v>
      </c>
      <c r="AJ20">
        <f>raw!T37</f>
        <v>73</v>
      </c>
      <c r="AK20">
        <f>raw!T38</f>
        <v>73</v>
      </c>
      <c r="AL20">
        <f>raw!T39</f>
        <v>72</v>
      </c>
      <c r="AM20">
        <f>raw!T40</f>
        <v>74</v>
      </c>
      <c r="AN20">
        <f>raw!T41</f>
        <v>75</v>
      </c>
      <c r="AO20">
        <f>raw!T42</f>
        <v>77</v>
      </c>
      <c r="AP20">
        <f>raw!T43</f>
        <v>72</v>
      </c>
      <c r="AQ20">
        <f>raw!T44</f>
        <v>72</v>
      </c>
      <c r="AR20">
        <f>raw!T45</f>
        <v>77</v>
      </c>
      <c r="AS20">
        <f>raw!T46</f>
        <v>72</v>
      </c>
      <c r="AT20">
        <f>raw!T47</f>
        <v>72</v>
      </c>
      <c r="AU20">
        <f>raw!T48</f>
        <v>68</v>
      </c>
      <c r="AV20">
        <f>raw!T49</f>
        <v>74</v>
      </c>
      <c r="AW20">
        <f>raw!T50</f>
        <v>70</v>
      </c>
      <c r="AX20">
        <f>raw!T51</f>
        <v>76</v>
      </c>
      <c r="AY20">
        <f>raw!T52</f>
        <v>69</v>
      </c>
      <c r="AZ20">
        <f>raw!T53</f>
        <v>60</v>
      </c>
      <c r="BA20">
        <f>raw!T54</f>
        <v>75</v>
      </c>
      <c r="BB20">
        <f>raw!T55</f>
        <v>76</v>
      </c>
      <c r="BC20">
        <f>raw!T56</f>
        <v>73</v>
      </c>
      <c r="BD20">
        <f>raw!T57</f>
        <v>75</v>
      </c>
      <c r="BE20">
        <f>raw!T58</f>
        <v>70</v>
      </c>
      <c r="BF20">
        <f>raw!T59</f>
        <v>68</v>
      </c>
      <c r="BG20">
        <f>raw!T60</f>
        <v>68</v>
      </c>
      <c r="BH20">
        <f>raw!T61</f>
        <v>70</v>
      </c>
      <c r="BI20">
        <f>raw!T62</f>
        <v>71</v>
      </c>
      <c r="BJ20">
        <f>raw!T63</f>
        <v>72</v>
      </c>
      <c r="BK20">
        <f>raw!T64</f>
        <v>74</v>
      </c>
      <c r="BL20">
        <f>raw!T65</f>
        <v>68</v>
      </c>
      <c r="BM20">
        <f>raw!T66</f>
        <v>73</v>
      </c>
      <c r="BN20">
        <f>raw!T67</f>
        <v>72</v>
      </c>
      <c r="BO20">
        <f>raw!T68</f>
        <v>75</v>
      </c>
      <c r="BP20">
        <f>raw!T69</f>
        <v>75</v>
      </c>
      <c r="BQ20">
        <f>raw!T70</f>
        <v>77</v>
      </c>
      <c r="BR20">
        <f>raw!T71</f>
        <v>71</v>
      </c>
      <c r="BS20">
        <f>raw!T72</f>
        <v>76</v>
      </c>
      <c r="BT20">
        <f>raw!T73</f>
        <v>72</v>
      </c>
      <c r="BU20">
        <f>raw!T74</f>
        <v>74</v>
      </c>
      <c r="BV20">
        <f>raw!T75</f>
        <v>68</v>
      </c>
      <c r="BW20">
        <f>raw!T76</f>
        <v>74</v>
      </c>
      <c r="BX20">
        <f>raw!T77</f>
        <v>75</v>
      </c>
      <c r="BY20">
        <f>raw!T78</f>
        <v>76</v>
      </c>
      <c r="BZ20">
        <f>raw!T79</f>
        <v>76</v>
      </c>
      <c r="CA20">
        <f>raw!T80</f>
        <v>78</v>
      </c>
      <c r="CB20">
        <f>raw!T81</f>
        <v>76</v>
      </c>
      <c r="CC20">
        <f>raw!T82</f>
        <v>67</v>
      </c>
      <c r="CD20">
        <f>raw!T83</f>
        <v>70</v>
      </c>
      <c r="CE20">
        <f>raw!T84</f>
        <v>77</v>
      </c>
      <c r="CF20">
        <f>raw!T85</f>
        <v>75</v>
      </c>
      <c r="CG20">
        <f>raw!T86</f>
        <v>73</v>
      </c>
      <c r="CH20">
        <f>raw!T87</f>
        <v>64</v>
      </c>
      <c r="CI20">
        <f>raw!T88</f>
        <v>59</v>
      </c>
      <c r="CJ20">
        <f>raw!T89</f>
        <v>72</v>
      </c>
      <c r="CK20">
        <f>raw!T90</f>
        <v>73</v>
      </c>
      <c r="CL20">
        <f>raw!T91</f>
        <v>70</v>
      </c>
      <c r="CM20">
        <f>raw!T92</f>
        <v>75</v>
      </c>
      <c r="CN20">
        <f>raw!T93</f>
        <v>70</v>
      </c>
      <c r="CO20">
        <f>raw!T94</f>
        <v>70</v>
      </c>
      <c r="CP20">
        <f>raw!T95</f>
        <v>70</v>
      </c>
      <c r="CQ20">
        <f>raw!T96</f>
        <v>74</v>
      </c>
      <c r="CR20">
        <f>raw!T97</f>
        <v>73</v>
      </c>
      <c r="CS20">
        <f>raw!T98</f>
        <v>71</v>
      </c>
      <c r="CT20">
        <f>raw!T99</f>
        <v>79</v>
      </c>
      <c r="CU20">
        <f>raw!T100</f>
        <v>76</v>
      </c>
      <c r="CV20">
        <f>raw!T101</f>
        <v>70</v>
      </c>
      <c r="CW20">
        <f>raw!T102</f>
        <v>74</v>
      </c>
      <c r="CX20">
        <f>raw!T103</f>
        <v>74</v>
      </c>
      <c r="CY20">
        <f>raw!T104</f>
        <v>76</v>
      </c>
      <c r="CZ20">
        <f>raw!T105</f>
        <v>74</v>
      </c>
      <c r="DA20">
        <f>raw!T106</f>
        <v>74</v>
      </c>
      <c r="DB20">
        <f>raw!T107</f>
        <v>74</v>
      </c>
      <c r="DC20">
        <f>raw!T108</f>
        <v>60</v>
      </c>
      <c r="DD20">
        <f>raw!T109</f>
        <v>68</v>
      </c>
      <c r="DE20">
        <f>raw!T110</f>
        <v>74</v>
      </c>
      <c r="DF20">
        <f>raw!T111</f>
        <v>69</v>
      </c>
      <c r="DG20">
        <f>raw!T112</f>
        <v>73</v>
      </c>
      <c r="DH20">
        <f>raw!T113</f>
        <v>70</v>
      </c>
      <c r="DI20">
        <f>raw!T114</f>
        <v>80</v>
      </c>
      <c r="DJ20">
        <f>raw!T115</f>
        <v>77</v>
      </c>
      <c r="DK20">
        <f>raw!T116</f>
        <v>68</v>
      </c>
      <c r="DL20">
        <f>raw!T117</f>
        <v>68</v>
      </c>
      <c r="DM20">
        <f>raw!T118</f>
        <v>70</v>
      </c>
      <c r="DN20">
        <f>raw!T119</f>
        <v>68</v>
      </c>
      <c r="DO20">
        <f>raw!T120</f>
        <v>68</v>
      </c>
      <c r="DP20">
        <f>raw!T121</f>
        <v>76</v>
      </c>
      <c r="DQ20">
        <f>raw!T122</f>
        <v>74</v>
      </c>
      <c r="DR20">
        <f>raw!T123</f>
        <v>75</v>
      </c>
      <c r="DS20">
        <f>raw!T124</f>
        <v>70</v>
      </c>
      <c r="DT20">
        <f>raw!T125</f>
        <v>75</v>
      </c>
      <c r="DU20">
        <f>raw!T126</f>
        <v>70</v>
      </c>
      <c r="DV20">
        <f>raw!T127</f>
        <v>73</v>
      </c>
      <c r="DW20">
        <f>raw!T128</f>
        <v>70</v>
      </c>
      <c r="DX20">
        <f>raw!T129</f>
        <v>73</v>
      </c>
      <c r="DY20">
        <f>raw!T130</f>
        <v>68</v>
      </c>
      <c r="DZ20">
        <f>raw!T131</f>
        <v>68</v>
      </c>
      <c r="EA20">
        <f>raw!T132</f>
        <v>78</v>
      </c>
      <c r="EB20">
        <f>raw!T133</f>
        <v>67</v>
      </c>
      <c r="EC20">
        <f>raw!T134</f>
        <v>69</v>
      </c>
      <c r="ED20">
        <f>raw!T135</f>
        <v>75</v>
      </c>
      <c r="EE20">
        <f>raw!T136</f>
        <v>74</v>
      </c>
      <c r="EF20">
        <f>raw!T137</f>
        <v>72</v>
      </c>
      <c r="EG20">
        <f>raw!T138</f>
        <v>65</v>
      </c>
      <c r="EH20">
        <f>raw!T139</f>
        <v>71</v>
      </c>
      <c r="EI20">
        <f>raw!T140</f>
        <v>71</v>
      </c>
      <c r="EJ20">
        <f>raw!T141</f>
        <v>70</v>
      </c>
      <c r="EK20">
        <f>raw!T142</f>
        <v>68</v>
      </c>
      <c r="EL20">
        <f>raw!T143</f>
        <v>70</v>
      </c>
      <c r="EM20">
        <f>raw!T144</f>
        <v>70</v>
      </c>
      <c r="EN20">
        <f>raw!T145</f>
        <v>74</v>
      </c>
      <c r="EO20">
        <f>raw!T146</f>
        <v>72</v>
      </c>
      <c r="EP20">
        <f>raw!T147</f>
        <v>68</v>
      </c>
      <c r="EQ20">
        <f>raw!T148</f>
        <v>70</v>
      </c>
      <c r="ER20">
        <f>raw!T149</f>
        <v>78</v>
      </c>
      <c r="ES20">
        <f>raw!T150</f>
        <v>64</v>
      </c>
      <c r="ET20">
        <f>raw!T151</f>
        <v>65</v>
      </c>
      <c r="EU20">
        <f>raw!T152</f>
        <v>71</v>
      </c>
      <c r="EV20">
        <f>raw!T153</f>
        <v>74</v>
      </c>
      <c r="EW20">
        <f>raw!T154</f>
        <v>70</v>
      </c>
      <c r="EX20">
        <f>raw!T155</f>
        <v>73</v>
      </c>
      <c r="EY20">
        <f>raw!T156</f>
        <v>70</v>
      </c>
      <c r="EZ20">
        <f>raw!T157</f>
        <v>67</v>
      </c>
      <c r="FA20">
        <f>raw!T158</f>
        <v>70</v>
      </c>
      <c r="FB20">
        <f>raw!T159</f>
        <v>70</v>
      </c>
      <c r="FC20">
        <f>raw!T160</f>
        <v>73</v>
      </c>
      <c r="FD20">
        <f>raw!T161</f>
        <v>60</v>
      </c>
      <c r="FE20">
        <f>raw!T162</f>
        <v>70</v>
      </c>
      <c r="FF20">
        <f>raw!T163</f>
        <v>72</v>
      </c>
      <c r="FG20">
        <f>raw!T164</f>
        <v>70</v>
      </c>
      <c r="FH20">
        <f>raw!T165</f>
        <v>60</v>
      </c>
      <c r="FI20">
        <f>raw!T166</f>
        <v>52</v>
      </c>
      <c r="FJ20">
        <f>raw!T167</f>
        <v>67</v>
      </c>
      <c r="FK20">
        <f>raw!T168</f>
        <v>45</v>
      </c>
      <c r="FL20">
        <f>raw!T169</f>
        <v>68</v>
      </c>
      <c r="FM20">
        <f>raw!T170</f>
        <v>68</v>
      </c>
      <c r="FN20">
        <f>raw!T171</f>
        <v>60</v>
      </c>
      <c r="FO20">
        <f>raw!T172</f>
        <v>55</v>
      </c>
      <c r="FP20">
        <f>raw!T173</f>
        <v>62</v>
      </c>
      <c r="FQ20">
        <f>raw!T174</f>
        <v>60</v>
      </c>
      <c r="FR20">
        <f>raw!T175</f>
        <v>38</v>
      </c>
      <c r="FS20">
        <f>raw!T176</f>
        <v>40</v>
      </c>
      <c r="FT20">
        <f>raw!T177</f>
        <v>35</v>
      </c>
      <c r="FU20">
        <f>raw!T178</f>
        <v>19</v>
      </c>
      <c r="FV20">
        <f>raw!T179</f>
        <v>10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34.799999999999997</v>
      </c>
      <c r="F21">
        <f>raw!U7</f>
        <v>33.9</v>
      </c>
      <c r="G21">
        <f>raw!U8</f>
        <v>33.1</v>
      </c>
      <c r="H21">
        <f>raw!U9</f>
        <v>35.1</v>
      </c>
      <c r="I21">
        <f>raw!U10</f>
        <v>34.6</v>
      </c>
      <c r="J21">
        <f>raw!U11</f>
        <v>33</v>
      </c>
      <c r="K21">
        <f>raw!U12</f>
        <v>34</v>
      </c>
      <c r="L21">
        <f>raw!U13</f>
        <v>32.799999999999997</v>
      </c>
      <c r="M21">
        <f>raw!U14</f>
        <v>32.6</v>
      </c>
      <c r="N21">
        <f>raw!U15</f>
        <v>33.6</v>
      </c>
      <c r="O21">
        <f>raw!U16</f>
        <v>34.799999999999997</v>
      </c>
      <c r="P21">
        <f>raw!U17</f>
        <v>30.9</v>
      </c>
      <c r="Q21">
        <f>raw!U18</f>
        <v>32.799999999999997</v>
      </c>
      <c r="R21">
        <f>raw!U19</f>
        <v>30.4</v>
      </c>
      <c r="S21">
        <f>raw!U20</f>
        <v>31.2</v>
      </c>
      <c r="T21">
        <f>raw!U21</f>
        <v>32.5</v>
      </c>
      <c r="U21">
        <f>raw!U22</f>
        <v>31.5</v>
      </c>
      <c r="V21">
        <f>raw!U23</f>
        <v>31.8</v>
      </c>
      <c r="W21">
        <f>raw!U24</f>
        <v>33.200000000000003</v>
      </c>
      <c r="X21">
        <f>raw!U25</f>
        <v>30.6</v>
      </c>
      <c r="Y21">
        <f>raw!U26</f>
        <v>30.4</v>
      </c>
      <c r="Z21">
        <f>raw!U27</f>
        <v>34.1</v>
      </c>
      <c r="AA21">
        <f>raw!U28</f>
        <v>32.1</v>
      </c>
      <c r="AB21">
        <f>raw!U29</f>
        <v>31.4</v>
      </c>
      <c r="AC21">
        <f>raw!U30</f>
        <v>32.5</v>
      </c>
      <c r="AD21">
        <f>raw!U31</f>
        <v>34.1</v>
      </c>
      <c r="AE21">
        <f>raw!U32</f>
        <v>32.799999999999997</v>
      </c>
      <c r="AF21">
        <f>raw!U33</f>
        <v>30.2</v>
      </c>
      <c r="AG21">
        <f>raw!U34</f>
        <v>35.299999999999997</v>
      </c>
      <c r="AH21">
        <f>raw!U35</f>
        <v>34.1</v>
      </c>
      <c r="AI21">
        <f>raw!U36</f>
        <v>33.799999999999997</v>
      </c>
      <c r="AJ21">
        <f>raw!U37</f>
        <v>32.799999999999997</v>
      </c>
      <c r="AK21">
        <f>raw!U38</f>
        <v>34.5</v>
      </c>
      <c r="AL21">
        <f>raw!U39</f>
        <v>33.5</v>
      </c>
      <c r="AM21">
        <f>raw!U40</f>
        <v>32.4</v>
      </c>
      <c r="AN21">
        <f>raw!U41</f>
        <v>33.1</v>
      </c>
      <c r="AO21">
        <f>raw!U42</f>
        <v>31.3</v>
      </c>
      <c r="AP21">
        <f>raw!U43</f>
        <v>34</v>
      </c>
      <c r="AQ21">
        <f>raw!U44</f>
        <v>32.1</v>
      </c>
      <c r="AR21">
        <f>raw!U45</f>
        <v>36.4</v>
      </c>
      <c r="AS21">
        <f>raw!U46</f>
        <v>34.1</v>
      </c>
      <c r="AT21">
        <f>raw!U47</f>
        <v>33.4</v>
      </c>
      <c r="AU21">
        <f>raw!U48</f>
        <v>23.5</v>
      </c>
      <c r="AV21">
        <f>raw!U49</f>
        <v>33.4</v>
      </c>
      <c r="AW21">
        <f>raw!U50</f>
        <v>33.9</v>
      </c>
      <c r="AX21">
        <f>raw!U51</f>
        <v>34.6</v>
      </c>
      <c r="AY21">
        <f>raw!U52</f>
        <v>33</v>
      </c>
      <c r="AZ21">
        <f>raw!U53</f>
        <v>30.9</v>
      </c>
      <c r="BA21">
        <f>raw!U54</f>
        <v>34.1</v>
      </c>
      <c r="BB21">
        <f>raw!U55</f>
        <v>32</v>
      </c>
      <c r="BC21">
        <f>raw!U56</f>
        <v>29.4</v>
      </c>
      <c r="BD21">
        <f>raw!U57</f>
        <v>30.1</v>
      </c>
      <c r="BE21">
        <f>raw!U58</f>
        <v>33.1</v>
      </c>
      <c r="BF21">
        <f>raw!U59</f>
        <v>33.1</v>
      </c>
      <c r="BG21">
        <f>raw!U60</f>
        <v>29.6</v>
      </c>
      <c r="BH21">
        <f>raw!U61</f>
        <v>31.1</v>
      </c>
      <c r="BI21">
        <f>raw!U62</f>
        <v>34.1</v>
      </c>
      <c r="BJ21">
        <f>raw!U63</f>
        <v>26.1</v>
      </c>
      <c r="BK21">
        <f>raw!U64</f>
        <v>32.4</v>
      </c>
      <c r="BL21">
        <f>raw!U65</f>
        <v>29.5</v>
      </c>
      <c r="BM21">
        <f>raw!U66</f>
        <v>34.700000000000003</v>
      </c>
      <c r="BN21">
        <f>raw!U67</f>
        <v>32.700000000000003</v>
      </c>
      <c r="BO21">
        <f>raw!U68</f>
        <v>26.5</v>
      </c>
      <c r="BP21">
        <f>raw!U69</f>
        <v>27.1</v>
      </c>
      <c r="BQ21">
        <f>raw!U70</f>
        <v>34.5</v>
      </c>
      <c r="BR21">
        <f>raw!U71</f>
        <v>27.1</v>
      </c>
      <c r="BS21">
        <f>raw!U72</f>
        <v>32.200000000000003</v>
      </c>
      <c r="BT21">
        <f>raw!U73</f>
        <v>32.1</v>
      </c>
      <c r="BU21">
        <f>raw!U74</f>
        <v>31.4</v>
      </c>
      <c r="BV21">
        <f>raw!U75</f>
        <v>31.2</v>
      </c>
      <c r="BW21">
        <f>raw!U76</f>
        <v>30.5</v>
      </c>
      <c r="BX21">
        <f>raw!U77</f>
        <v>32.1</v>
      </c>
      <c r="BY21">
        <f>raw!U78</f>
        <v>33.299999999999997</v>
      </c>
      <c r="BZ21">
        <f>raw!U79</f>
        <v>33.5</v>
      </c>
      <c r="CA21">
        <f>raw!U80</f>
        <v>31.2</v>
      </c>
      <c r="CB21">
        <f>raw!U81</f>
        <v>23.7</v>
      </c>
      <c r="CC21">
        <f>raw!U82</f>
        <v>30.1</v>
      </c>
      <c r="CD21">
        <f>raw!U83</f>
        <v>32.5</v>
      </c>
      <c r="CE21">
        <f>raw!U84</f>
        <v>28.4</v>
      </c>
      <c r="CF21">
        <f>raw!U85</f>
        <v>25.2</v>
      </c>
      <c r="CG21">
        <f>raw!U86</f>
        <v>35.4</v>
      </c>
      <c r="CH21">
        <f>raw!U87</f>
        <v>27.1</v>
      </c>
      <c r="CI21">
        <f>raw!U88</f>
        <v>34.5</v>
      </c>
      <c r="CJ21">
        <f>raw!U89</f>
        <v>35.1</v>
      </c>
      <c r="CK21">
        <f>raw!U90</f>
        <v>27.2</v>
      </c>
      <c r="CL21">
        <f>raw!U91</f>
        <v>23.1</v>
      </c>
      <c r="CM21">
        <f>raw!U92</f>
        <v>30.2</v>
      </c>
      <c r="CN21">
        <f>raw!U93</f>
        <v>31</v>
      </c>
      <c r="CO21">
        <f>raw!U94</f>
        <v>33.700000000000003</v>
      </c>
      <c r="CP21">
        <f>raw!U95</f>
        <v>32</v>
      </c>
      <c r="CQ21">
        <f>raw!U96</f>
        <v>31.2</v>
      </c>
      <c r="CR21">
        <f>raw!U97</f>
        <v>33.6</v>
      </c>
      <c r="CS21">
        <f>raw!U98</f>
        <v>28.5</v>
      </c>
      <c r="CT21">
        <f>raw!U99</f>
        <v>22.9</v>
      </c>
      <c r="CU21">
        <f>raw!U100</f>
        <v>34.1</v>
      </c>
      <c r="CV21">
        <f>raw!U101</f>
        <v>29.4</v>
      </c>
      <c r="CW21">
        <f>raw!U102</f>
        <v>24.6</v>
      </c>
      <c r="CX21">
        <f>raw!U103</f>
        <v>28.2</v>
      </c>
      <c r="CY21">
        <f>raw!U104</f>
        <v>30.1</v>
      </c>
      <c r="CZ21">
        <f>raw!U105</f>
        <v>27.1</v>
      </c>
      <c r="DA21">
        <f>raw!U106</f>
        <v>26.7</v>
      </c>
      <c r="DB21">
        <f>raw!U107</f>
        <v>29.8</v>
      </c>
      <c r="DC21">
        <f>raw!U108</f>
        <v>28.8</v>
      </c>
      <c r="DD21">
        <f>raw!U109</f>
        <v>30.1</v>
      </c>
      <c r="DE21">
        <f>raw!U110</f>
        <v>26.1</v>
      </c>
      <c r="DF21">
        <f>raw!U111</f>
        <v>20.2</v>
      </c>
      <c r="DG21">
        <f>raw!U112</f>
        <v>28.5</v>
      </c>
      <c r="DH21">
        <f>raw!U113</f>
        <v>30.2</v>
      </c>
      <c r="DI21">
        <f>raw!U114</f>
        <v>30</v>
      </c>
      <c r="DJ21">
        <f>raw!U115</f>
        <v>30.2</v>
      </c>
      <c r="DK21">
        <f>raw!U116</f>
        <v>28.1</v>
      </c>
      <c r="DL21">
        <f>raw!U117</f>
        <v>24.8</v>
      </c>
      <c r="DM21">
        <f>raw!U118</f>
        <v>22.8</v>
      </c>
      <c r="DN21">
        <f>raw!U119</f>
        <v>32.5</v>
      </c>
      <c r="DO21">
        <f>raw!U120</f>
        <v>22.5</v>
      </c>
      <c r="DP21">
        <f>raw!U121</f>
        <v>25.7</v>
      </c>
      <c r="DQ21">
        <f>raw!U122</f>
        <v>31.7</v>
      </c>
      <c r="DR21">
        <f>raw!U123</f>
        <v>28.1</v>
      </c>
      <c r="DS21">
        <f>raw!U124</f>
        <v>24</v>
      </c>
      <c r="DT21">
        <f>raw!U125</f>
        <v>31.4</v>
      </c>
      <c r="DU21">
        <f>raw!U126</f>
        <v>33.1</v>
      </c>
      <c r="DV21">
        <f>raw!U127</f>
        <v>31.2</v>
      </c>
      <c r="DW21">
        <f>raw!U128</f>
        <v>30</v>
      </c>
      <c r="DX21">
        <f>raw!U129</f>
        <v>26.1</v>
      </c>
      <c r="DY21">
        <f>raw!U130</f>
        <v>25</v>
      </c>
      <c r="DZ21">
        <f>raw!U131</f>
        <v>27.1</v>
      </c>
      <c r="EA21">
        <f>raw!U132</f>
        <v>30.7</v>
      </c>
      <c r="EB21">
        <f>raw!U133</f>
        <v>28.8</v>
      </c>
      <c r="EC21">
        <f>raw!U134</f>
        <v>30.7</v>
      </c>
      <c r="ED21">
        <f>raw!U135</f>
        <v>34.4</v>
      </c>
      <c r="EE21">
        <f>raw!U136</f>
        <v>29.6</v>
      </c>
      <c r="EF21">
        <f>raw!U137</f>
        <v>20.5</v>
      </c>
      <c r="EG21">
        <f>raw!U138</f>
        <v>22.6</v>
      </c>
      <c r="EH21">
        <f>raw!U139</f>
        <v>26.9</v>
      </c>
      <c r="EI21">
        <f>raw!U140</f>
        <v>25.1</v>
      </c>
      <c r="EJ21">
        <f>raw!U141</f>
        <v>32.5</v>
      </c>
      <c r="EK21">
        <f>raw!U142</f>
        <v>27.4</v>
      </c>
      <c r="EL21">
        <f>raw!U143</f>
        <v>29.2</v>
      </c>
      <c r="EM21">
        <f>raw!U144</f>
        <v>22.1</v>
      </c>
      <c r="EN21">
        <f>raw!U145</f>
        <v>29.4</v>
      </c>
      <c r="EO21">
        <f>raw!U146</f>
        <v>27.4</v>
      </c>
      <c r="EP21">
        <f>raw!U147</f>
        <v>28.4</v>
      </c>
      <c r="EQ21">
        <f>raw!U148</f>
        <v>25.2</v>
      </c>
      <c r="ER21">
        <f>raw!U149</f>
        <v>27.1</v>
      </c>
      <c r="ES21">
        <f>raw!U150</f>
        <v>22</v>
      </c>
      <c r="ET21">
        <f>raw!U151</f>
        <v>23.2</v>
      </c>
      <c r="EU21">
        <f>raw!U152</f>
        <v>28.5</v>
      </c>
      <c r="EV21">
        <f>raw!U153</f>
        <v>28.1</v>
      </c>
      <c r="EW21">
        <f>raw!U154</f>
        <v>20.8</v>
      </c>
      <c r="EX21">
        <f>raw!U155</f>
        <v>31.8</v>
      </c>
      <c r="EY21">
        <f>raw!U156</f>
        <v>22.5</v>
      </c>
      <c r="EZ21">
        <f>raw!U157</f>
        <v>27</v>
      </c>
      <c r="FA21">
        <f>raw!U158</f>
        <v>27</v>
      </c>
      <c r="FB21">
        <f>raw!U159</f>
        <v>26.4</v>
      </c>
      <c r="FC21">
        <f>raw!U160</f>
        <v>25.2</v>
      </c>
      <c r="FD21">
        <f>raw!U161</f>
        <v>20.399999999999999</v>
      </c>
      <c r="FE21">
        <f>raw!U162</f>
        <v>27.3</v>
      </c>
      <c r="FF21">
        <f>raw!U163</f>
        <v>26.7</v>
      </c>
      <c r="FG21">
        <f>raw!U164</f>
        <v>30.2</v>
      </c>
      <c r="FH21">
        <f>raw!U165</f>
        <v>26.9</v>
      </c>
      <c r="FI21">
        <f>raw!U166</f>
        <v>30.1</v>
      </c>
      <c r="FJ21">
        <f>raw!U167</f>
        <v>20.8</v>
      </c>
      <c r="FK21">
        <f>raw!U168</f>
        <v>26.8</v>
      </c>
      <c r="FL21">
        <f>raw!U169</f>
        <v>22.1</v>
      </c>
      <c r="FM21">
        <f>raw!U170</f>
        <v>20.100000000000001</v>
      </c>
      <c r="FN21">
        <f>raw!U171</f>
        <v>19.2</v>
      </c>
      <c r="FO21">
        <f>raw!U172</f>
        <v>21.6</v>
      </c>
      <c r="FP21">
        <f>raw!U173</f>
        <v>26.7</v>
      </c>
      <c r="FQ21">
        <f>raw!U174</f>
        <v>18.399999999999999</v>
      </c>
      <c r="FR21">
        <f>raw!U175</f>
        <v>25.2</v>
      </c>
      <c r="FS21">
        <f>raw!U176</f>
        <v>29.2</v>
      </c>
      <c r="FT21">
        <f>raw!U177</f>
        <v>26.5</v>
      </c>
      <c r="FU21">
        <f>raw!U178</f>
        <v>28.1</v>
      </c>
      <c r="FV21">
        <f>raw!U179</f>
        <v>25.1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2737</v>
      </c>
      <c r="B50" t="s">
        <v>2738</v>
      </c>
      <c r="C50" t="s">
        <v>2739</v>
      </c>
      <c r="D50" t="s">
        <v>2740</v>
      </c>
      <c r="E50" t="s">
        <v>2741</v>
      </c>
      <c r="F50" t="s">
        <v>2742</v>
      </c>
      <c r="G50" t="s">
        <v>2743</v>
      </c>
      <c r="H50" t="s">
        <v>2744</v>
      </c>
      <c r="I50" t="s">
        <v>2745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2746</v>
      </c>
      <c r="P50" t="s">
        <v>2747</v>
      </c>
      <c r="Q50" t="s">
        <v>2748</v>
      </c>
      <c r="R50" t="s">
        <v>2749</v>
      </c>
      <c r="S50" t="s">
        <v>2750</v>
      </c>
      <c r="T50" t="s">
        <v>2751</v>
      </c>
      <c r="U50" t="s">
        <v>2752</v>
      </c>
      <c r="V50" t="s">
        <v>2753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2754</v>
      </c>
      <c r="B51" t="s">
        <v>2755</v>
      </c>
      <c r="C51" t="s">
        <v>2756</v>
      </c>
      <c r="D51" t="s">
        <v>2757</v>
      </c>
      <c r="E51" t="s">
        <v>2758</v>
      </c>
      <c r="F51" t="s">
        <v>2759</v>
      </c>
      <c r="G51" t="s">
        <v>2760</v>
      </c>
      <c r="H51" t="s">
        <v>2761</v>
      </c>
      <c r="I51" t="s">
        <v>2762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2763</v>
      </c>
      <c r="P51" t="s">
        <v>2764</v>
      </c>
      <c r="Q51" t="s">
        <v>2765</v>
      </c>
      <c r="R51" t="s">
        <v>2766</v>
      </c>
      <c r="S51" t="s">
        <v>2767</v>
      </c>
      <c r="T51" t="s">
        <v>2768</v>
      </c>
      <c r="U51" t="s">
        <v>2769</v>
      </c>
      <c r="V51" t="s">
        <v>2770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2771</v>
      </c>
      <c r="B52" t="s">
        <v>2772</v>
      </c>
      <c r="C52" t="s">
        <v>2773</v>
      </c>
      <c r="D52" t="s">
        <v>2774</v>
      </c>
      <c r="E52" t="s">
        <v>2775</v>
      </c>
      <c r="F52" t="s">
        <v>2776</v>
      </c>
      <c r="G52" t="s">
        <v>2777</v>
      </c>
      <c r="H52" t="s">
        <v>2778</v>
      </c>
      <c r="I52" t="s">
        <v>2779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2780</v>
      </c>
      <c r="P52" t="s">
        <v>2781</v>
      </c>
      <c r="Q52" t="s">
        <v>2782</v>
      </c>
      <c r="R52" t="s">
        <v>2783</v>
      </c>
      <c r="S52" t="s">
        <v>2784</v>
      </c>
      <c r="T52" t="s">
        <v>2785</v>
      </c>
      <c r="U52" t="s">
        <v>2786</v>
      </c>
      <c r="V52" t="s">
        <v>2787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2788</v>
      </c>
      <c r="B53" t="s">
        <v>2789</v>
      </c>
      <c r="C53" t="s">
        <v>2790</v>
      </c>
      <c r="D53" t="s">
        <v>2791</v>
      </c>
      <c r="E53" t="s">
        <v>2792</v>
      </c>
      <c r="F53" t="s">
        <v>2793</v>
      </c>
      <c r="G53" t="s">
        <v>2794</v>
      </c>
      <c r="H53" t="s">
        <v>2795</v>
      </c>
      <c r="I53" t="s">
        <v>2796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2797</v>
      </c>
      <c r="P53" t="s">
        <v>2798</v>
      </c>
      <c r="Q53" t="s">
        <v>2799</v>
      </c>
      <c r="R53" t="s">
        <v>2800</v>
      </c>
      <c r="S53" t="s">
        <v>2801</v>
      </c>
      <c r="T53" t="s">
        <v>2802</v>
      </c>
      <c r="U53" t="s">
        <v>2803</v>
      </c>
      <c r="V53" t="s">
        <v>2804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2805</v>
      </c>
      <c r="B54" t="s">
        <v>2806</v>
      </c>
      <c r="C54" t="s">
        <v>2807</v>
      </c>
      <c r="D54" t="s">
        <v>2808</v>
      </c>
      <c r="E54" t="s">
        <v>2809</v>
      </c>
      <c r="F54" t="s">
        <v>2810</v>
      </c>
      <c r="G54" t="s">
        <v>2811</v>
      </c>
      <c r="H54" t="s">
        <v>2812</v>
      </c>
      <c r="I54" t="s">
        <v>2813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2814</v>
      </c>
      <c r="P54" t="s">
        <v>2815</v>
      </c>
      <c r="Q54" t="s">
        <v>2816</v>
      </c>
      <c r="R54" t="s">
        <v>2817</v>
      </c>
      <c r="S54" t="s">
        <v>2818</v>
      </c>
      <c r="T54" t="s">
        <v>2819</v>
      </c>
      <c r="U54" t="s">
        <v>2820</v>
      </c>
      <c r="V54" t="s">
        <v>2821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2822</v>
      </c>
      <c r="B55" t="s">
        <v>2823</v>
      </c>
      <c r="C55" t="s">
        <v>2824</v>
      </c>
      <c r="D55" t="s">
        <v>2825</v>
      </c>
      <c r="E55" t="s">
        <v>2826</v>
      </c>
      <c r="F55" t="s">
        <v>2827</v>
      </c>
      <c r="G55" t="s">
        <v>2828</v>
      </c>
      <c r="H55" t="s">
        <v>2829</v>
      </c>
      <c r="I55" t="s">
        <v>2830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2831</v>
      </c>
      <c r="P55" t="s">
        <v>2832</v>
      </c>
      <c r="Q55" t="s">
        <v>2833</v>
      </c>
      <c r="R55" t="s">
        <v>2834</v>
      </c>
      <c r="S55" t="s">
        <v>2835</v>
      </c>
      <c r="T55" t="s">
        <v>2836</v>
      </c>
      <c r="U55" t="s">
        <v>2837</v>
      </c>
      <c r="V55" t="s">
        <v>2838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2839</v>
      </c>
      <c r="B56" t="s">
        <v>2840</v>
      </c>
      <c r="C56" t="s">
        <v>2841</v>
      </c>
      <c r="D56" t="s">
        <v>2842</v>
      </c>
      <c r="E56" t="s">
        <v>2843</v>
      </c>
      <c r="F56" t="s">
        <v>2844</v>
      </c>
      <c r="G56" t="s">
        <v>2845</v>
      </c>
      <c r="H56" t="s">
        <v>2846</v>
      </c>
      <c r="I56" t="s">
        <v>2847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2848</v>
      </c>
      <c r="P56" t="s">
        <v>2849</v>
      </c>
      <c r="Q56" t="s">
        <v>2850</v>
      </c>
      <c r="R56" t="s">
        <v>2851</v>
      </c>
      <c r="S56" t="s">
        <v>2852</v>
      </c>
      <c r="T56" t="s">
        <v>2853</v>
      </c>
      <c r="U56" t="s">
        <v>2854</v>
      </c>
      <c r="V56" t="s">
        <v>2855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2856</v>
      </c>
      <c r="B57" t="s">
        <v>2857</v>
      </c>
      <c r="C57" t="s">
        <v>2858</v>
      </c>
      <c r="D57" t="s">
        <v>2859</v>
      </c>
      <c r="E57" t="s">
        <v>2860</v>
      </c>
      <c r="F57" t="s">
        <v>2861</v>
      </c>
      <c r="G57" t="s">
        <v>2862</v>
      </c>
      <c r="H57" t="s">
        <v>2863</v>
      </c>
      <c r="I57" t="s">
        <v>2864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2865</v>
      </c>
      <c r="P57" t="s">
        <v>2866</v>
      </c>
      <c r="Q57" t="s">
        <v>2867</v>
      </c>
      <c r="R57" t="s">
        <v>2868</v>
      </c>
      <c r="S57" t="s">
        <v>2869</v>
      </c>
      <c r="T57" t="s">
        <v>2870</v>
      </c>
      <c r="U57" t="s">
        <v>2871</v>
      </c>
      <c r="V57" t="s">
        <v>2872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2873</v>
      </c>
      <c r="B58" t="s">
        <v>2874</v>
      </c>
      <c r="C58" t="s">
        <v>2875</v>
      </c>
      <c r="D58" t="s">
        <v>2876</v>
      </c>
      <c r="E58" t="s">
        <v>2877</v>
      </c>
      <c r="F58" t="s">
        <v>2878</v>
      </c>
      <c r="G58" t="s">
        <v>2879</v>
      </c>
      <c r="H58" t="s">
        <v>2880</v>
      </c>
      <c r="I58" t="s">
        <v>2881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2882</v>
      </c>
      <c r="P58" t="s">
        <v>2883</v>
      </c>
      <c r="Q58" t="s">
        <v>2884</v>
      </c>
      <c r="R58" t="s">
        <v>2885</v>
      </c>
      <c r="S58" t="s">
        <v>2886</v>
      </c>
      <c r="T58" t="s">
        <v>2887</v>
      </c>
      <c r="U58" t="s">
        <v>2888</v>
      </c>
      <c r="V58" t="s">
        <v>2889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2890</v>
      </c>
      <c r="B59" t="s">
        <v>2891</v>
      </c>
      <c r="C59" t="s">
        <v>2892</v>
      </c>
      <c r="D59" t="s">
        <v>2893</v>
      </c>
      <c r="E59" t="s">
        <v>2894</v>
      </c>
      <c r="F59" t="s">
        <v>2895</v>
      </c>
      <c r="G59" t="s">
        <v>2896</v>
      </c>
      <c r="H59" t="s">
        <v>2897</v>
      </c>
      <c r="I59" t="s">
        <v>2898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2899</v>
      </c>
      <c r="P59" t="s">
        <v>2900</v>
      </c>
      <c r="Q59" t="s">
        <v>2901</v>
      </c>
      <c r="R59" t="s">
        <v>2902</v>
      </c>
      <c r="S59" t="s">
        <v>2903</v>
      </c>
      <c r="T59" t="s">
        <v>2904</v>
      </c>
      <c r="U59" t="s">
        <v>2905</v>
      </c>
      <c r="V59" t="s">
        <v>2906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2907</v>
      </c>
      <c r="B60" t="s">
        <v>2908</v>
      </c>
      <c r="C60" t="s">
        <v>2909</v>
      </c>
      <c r="D60" t="s">
        <v>2910</v>
      </c>
      <c r="E60" t="s">
        <v>2911</v>
      </c>
      <c r="F60" t="s">
        <v>2912</v>
      </c>
      <c r="G60" t="s">
        <v>2913</v>
      </c>
      <c r="H60" t="s">
        <v>2914</v>
      </c>
      <c r="I60" t="s">
        <v>2915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2916</v>
      </c>
      <c r="P60" t="s">
        <v>2917</v>
      </c>
      <c r="Q60" t="s">
        <v>2918</v>
      </c>
      <c r="R60" t="s">
        <v>2919</v>
      </c>
      <c r="S60" t="s">
        <v>2920</v>
      </c>
      <c r="T60" t="s">
        <v>2921</v>
      </c>
      <c r="U60" t="s">
        <v>2922</v>
      </c>
      <c r="V60" t="s">
        <v>2923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2924</v>
      </c>
      <c r="B61" t="s">
        <v>2925</v>
      </c>
      <c r="C61" t="s">
        <v>2926</v>
      </c>
      <c r="D61" t="s">
        <v>2927</v>
      </c>
      <c r="E61" t="s">
        <v>2928</v>
      </c>
      <c r="F61" t="s">
        <v>2929</v>
      </c>
      <c r="G61" t="s">
        <v>2930</v>
      </c>
      <c r="H61" t="s">
        <v>2931</v>
      </c>
      <c r="I61" t="s">
        <v>2932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2933</v>
      </c>
      <c r="P61" t="s">
        <v>2934</v>
      </c>
      <c r="Q61" t="s">
        <v>2935</v>
      </c>
      <c r="R61" t="s">
        <v>2936</v>
      </c>
      <c r="S61" t="s">
        <v>2937</v>
      </c>
      <c r="T61" t="s">
        <v>2938</v>
      </c>
      <c r="U61" t="s">
        <v>2939</v>
      </c>
      <c r="V61" t="s">
        <v>2940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2941</v>
      </c>
      <c r="B62" t="s">
        <v>2942</v>
      </c>
      <c r="C62" t="s">
        <v>2943</v>
      </c>
      <c r="D62" t="s">
        <v>2944</v>
      </c>
      <c r="E62" t="s">
        <v>2945</v>
      </c>
      <c r="F62" t="s">
        <v>2946</v>
      </c>
      <c r="G62" t="s">
        <v>2947</v>
      </c>
      <c r="H62" t="s">
        <v>2948</v>
      </c>
      <c r="I62" t="s">
        <v>2949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2950</v>
      </c>
      <c r="P62" t="s">
        <v>2951</v>
      </c>
      <c r="Q62" t="s">
        <v>2952</v>
      </c>
      <c r="R62" t="s">
        <v>2953</v>
      </c>
      <c r="S62" t="s">
        <v>2954</v>
      </c>
      <c r="T62" t="s">
        <v>2955</v>
      </c>
      <c r="U62" t="s">
        <v>2956</v>
      </c>
      <c r="V62" t="s">
        <v>2957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2958</v>
      </c>
      <c r="B63" t="s">
        <v>2959</v>
      </c>
      <c r="C63" t="s">
        <v>2960</v>
      </c>
      <c r="D63" t="s">
        <v>2961</v>
      </c>
      <c r="E63" t="s">
        <v>2962</v>
      </c>
      <c r="F63" t="s">
        <v>2963</v>
      </c>
      <c r="G63" t="s">
        <v>2964</v>
      </c>
      <c r="H63" t="s">
        <v>2965</v>
      </c>
      <c r="I63" t="s">
        <v>2966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2967</v>
      </c>
      <c r="P63" t="s">
        <v>2968</v>
      </c>
      <c r="Q63" t="s">
        <v>2969</v>
      </c>
      <c r="R63" t="s">
        <v>2970</v>
      </c>
      <c r="S63" t="s">
        <v>2971</v>
      </c>
      <c r="T63" t="s">
        <v>2972</v>
      </c>
      <c r="U63" t="s">
        <v>2973</v>
      </c>
      <c r="V63" t="s">
        <v>2974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2975</v>
      </c>
      <c r="B64" t="s">
        <v>2976</v>
      </c>
      <c r="C64" t="s">
        <v>2977</v>
      </c>
      <c r="D64" t="s">
        <v>2978</v>
      </c>
      <c r="E64" t="s">
        <v>2979</v>
      </c>
      <c r="F64" t="s">
        <v>2980</v>
      </c>
      <c r="G64" t="s">
        <v>2981</v>
      </c>
      <c r="H64" t="s">
        <v>2982</v>
      </c>
      <c r="I64" t="s">
        <v>2983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2984</v>
      </c>
      <c r="P64" t="s">
        <v>2985</v>
      </c>
      <c r="Q64" t="s">
        <v>2986</v>
      </c>
      <c r="R64" t="s">
        <v>2987</v>
      </c>
      <c r="S64" t="s">
        <v>2988</v>
      </c>
      <c r="T64" t="s">
        <v>2989</v>
      </c>
      <c r="U64" t="s">
        <v>2990</v>
      </c>
      <c r="V64" t="s">
        <v>2991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2992</v>
      </c>
      <c r="B65" t="s">
        <v>2993</v>
      </c>
      <c r="C65" t="s">
        <v>2994</v>
      </c>
      <c r="D65" t="s">
        <v>2995</v>
      </c>
      <c r="E65" t="s">
        <v>2996</v>
      </c>
      <c r="F65" t="s">
        <v>2997</v>
      </c>
      <c r="G65" t="s">
        <v>2998</v>
      </c>
      <c r="H65" t="s">
        <v>2999</v>
      </c>
      <c r="I65" t="s">
        <v>3000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3001</v>
      </c>
      <c r="P65" t="s">
        <v>3002</v>
      </c>
      <c r="Q65" t="s">
        <v>3003</v>
      </c>
      <c r="R65" t="s">
        <v>3004</v>
      </c>
      <c r="S65" t="s">
        <v>3005</v>
      </c>
      <c r="T65" t="s">
        <v>3006</v>
      </c>
      <c r="U65" t="s">
        <v>3007</v>
      </c>
      <c r="V65" t="s">
        <v>3008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3009</v>
      </c>
      <c r="B66" t="s">
        <v>3010</v>
      </c>
      <c r="C66" t="s">
        <v>3011</v>
      </c>
      <c r="D66" t="s">
        <v>3012</v>
      </c>
      <c r="E66" t="s">
        <v>3013</v>
      </c>
      <c r="F66" t="s">
        <v>3014</v>
      </c>
      <c r="G66" t="s">
        <v>3015</v>
      </c>
      <c r="H66" t="s">
        <v>3016</v>
      </c>
      <c r="I66" t="s">
        <v>3017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3018</v>
      </c>
      <c r="P66" t="s">
        <v>3019</v>
      </c>
      <c r="Q66" t="s">
        <v>3020</v>
      </c>
      <c r="R66" t="s">
        <v>3021</v>
      </c>
      <c r="S66" t="s">
        <v>3022</v>
      </c>
      <c r="T66" t="s">
        <v>3023</v>
      </c>
      <c r="U66" t="s">
        <v>3024</v>
      </c>
      <c r="V66" t="s">
        <v>3025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3026</v>
      </c>
      <c r="B67" t="s">
        <v>3027</v>
      </c>
      <c r="C67" t="s">
        <v>3028</v>
      </c>
      <c r="D67" t="s">
        <v>3029</v>
      </c>
      <c r="E67" t="s">
        <v>3030</v>
      </c>
      <c r="F67" t="s">
        <v>3031</v>
      </c>
      <c r="G67" t="s">
        <v>3032</v>
      </c>
      <c r="H67" t="s">
        <v>3033</v>
      </c>
      <c r="I67" t="s">
        <v>3034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3035</v>
      </c>
      <c r="P67" t="s">
        <v>3036</v>
      </c>
      <c r="Q67" t="s">
        <v>3037</v>
      </c>
      <c r="R67" t="s">
        <v>3038</v>
      </c>
      <c r="S67" t="s">
        <v>3039</v>
      </c>
      <c r="T67" t="s">
        <v>3040</v>
      </c>
      <c r="U67" t="s">
        <v>3041</v>
      </c>
      <c r="V67" t="s">
        <v>3042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3043</v>
      </c>
      <c r="B68" t="s">
        <v>3044</v>
      </c>
      <c r="C68" t="s">
        <v>3045</v>
      </c>
      <c r="D68" t="s">
        <v>3046</v>
      </c>
      <c r="E68" t="s">
        <v>3047</v>
      </c>
      <c r="F68" t="s">
        <v>3048</v>
      </c>
      <c r="G68" t="s">
        <v>3049</v>
      </c>
      <c r="H68" t="s">
        <v>3050</v>
      </c>
      <c r="I68" t="s">
        <v>3051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3052</v>
      </c>
      <c r="P68" t="s">
        <v>3053</v>
      </c>
      <c r="Q68" t="s">
        <v>3054</v>
      </c>
      <c r="R68" t="s">
        <v>3055</v>
      </c>
      <c r="S68" t="s">
        <v>3056</v>
      </c>
      <c r="T68" t="s">
        <v>3057</v>
      </c>
      <c r="U68" t="s">
        <v>3058</v>
      </c>
      <c r="V68" t="s">
        <v>3059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3060</v>
      </c>
      <c r="B69" t="s">
        <v>3061</v>
      </c>
      <c r="C69" t="s">
        <v>3062</v>
      </c>
      <c r="D69" t="s">
        <v>3063</v>
      </c>
      <c r="E69" t="s">
        <v>3064</v>
      </c>
      <c r="F69" t="s">
        <v>3065</v>
      </c>
      <c r="G69" t="s">
        <v>3066</v>
      </c>
      <c r="H69" t="s">
        <v>3067</v>
      </c>
      <c r="I69" t="s">
        <v>3068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3069</v>
      </c>
      <c r="P69" t="s">
        <v>3070</v>
      </c>
      <c r="Q69" t="s">
        <v>3071</v>
      </c>
      <c r="R69" t="s">
        <v>3072</v>
      </c>
      <c r="S69" t="s">
        <v>3073</v>
      </c>
      <c r="T69" t="s">
        <v>3074</v>
      </c>
      <c r="U69" t="s">
        <v>3075</v>
      </c>
      <c r="V69" t="s">
        <v>3076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3077</v>
      </c>
      <c r="B70" t="s">
        <v>3078</v>
      </c>
      <c r="C70" t="s">
        <v>3079</v>
      </c>
      <c r="D70" t="s">
        <v>3080</v>
      </c>
      <c r="E70" t="s">
        <v>3081</v>
      </c>
      <c r="F70" t="s">
        <v>3082</v>
      </c>
      <c r="G70" t="s">
        <v>3083</v>
      </c>
      <c r="H70" t="s">
        <v>3084</v>
      </c>
      <c r="I70" t="s">
        <v>3085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3086</v>
      </c>
      <c r="P70" t="s">
        <v>3087</v>
      </c>
      <c r="Q70" t="s">
        <v>3088</v>
      </c>
      <c r="R70" t="s">
        <v>3089</v>
      </c>
      <c r="S70" t="s">
        <v>3090</v>
      </c>
      <c r="T70" t="s">
        <v>3091</v>
      </c>
      <c r="U70" t="s">
        <v>3092</v>
      </c>
      <c r="V70" t="s">
        <v>3093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3094</v>
      </c>
      <c r="B71" t="s">
        <v>3095</v>
      </c>
      <c r="C71" t="s">
        <v>3096</v>
      </c>
      <c r="D71" t="s">
        <v>3097</v>
      </c>
      <c r="E71" t="s">
        <v>3098</v>
      </c>
      <c r="F71" t="s">
        <v>3099</v>
      </c>
      <c r="G71" t="s">
        <v>3100</v>
      </c>
      <c r="H71" t="s">
        <v>3101</v>
      </c>
      <c r="I71" t="s">
        <v>3102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3103</v>
      </c>
      <c r="P71" t="s">
        <v>3104</v>
      </c>
      <c r="Q71" t="s">
        <v>3105</v>
      </c>
      <c r="R71" t="s">
        <v>3106</v>
      </c>
      <c r="S71" t="s">
        <v>3107</v>
      </c>
      <c r="T71" t="s">
        <v>3108</v>
      </c>
      <c r="U71" t="s">
        <v>3109</v>
      </c>
      <c r="V71" t="s">
        <v>3110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3111</v>
      </c>
      <c r="B72" t="s">
        <v>3112</v>
      </c>
      <c r="C72" t="s">
        <v>3113</v>
      </c>
      <c r="D72" t="s">
        <v>3114</v>
      </c>
      <c r="E72" t="s">
        <v>3115</v>
      </c>
      <c r="F72" t="s">
        <v>3116</v>
      </c>
      <c r="G72" t="s">
        <v>3117</v>
      </c>
      <c r="H72" t="s">
        <v>3118</v>
      </c>
      <c r="I72" t="s">
        <v>3119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3120</v>
      </c>
      <c r="P72" t="s">
        <v>3121</v>
      </c>
      <c r="Q72" t="s">
        <v>3122</v>
      </c>
      <c r="R72" t="s">
        <v>3123</v>
      </c>
      <c r="S72" t="s">
        <v>3124</v>
      </c>
      <c r="T72" t="s">
        <v>3125</v>
      </c>
      <c r="U72" t="s">
        <v>3126</v>
      </c>
      <c r="V72" t="s">
        <v>3127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3128</v>
      </c>
      <c r="B73" t="s">
        <v>3129</v>
      </c>
      <c r="C73" t="s">
        <v>3130</v>
      </c>
      <c r="D73" t="s">
        <v>3131</v>
      </c>
      <c r="E73" t="s">
        <v>3132</v>
      </c>
      <c r="F73" t="s">
        <v>3133</v>
      </c>
      <c r="G73" t="s">
        <v>3134</v>
      </c>
      <c r="H73" t="s">
        <v>3135</v>
      </c>
      <c r="I73" t="s">
        <v>3136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3137</v>
      </c>
      <c r="P73" t="s">
        <v>3138</v>
      </c>
      <c r="Q73" t="s">
        <v>3139</v>
      </c>
      <c r="R73" t="s">
        <v>3140</v>
      </c>
      <c r="S73" t="s">
        <v>3141</v>
      </c>
      <c r="T73" t="s">
        <v>3142</v>
      </c>
      <c r="U73" t="s">
        <v>3143</v>
      </c>
      <c r="V73" t="s">
        <v>3144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3145</v>
      </c>
      <c r="B74" t="s">
        <v>3146</v>
      </c>
      <c r="C74" t="s">
        <v>3147</v>
      </c>
      <c r="D74" t="s">
        <v>3148</v>
      </c>
      <c r="E74" t="s">
        <v>3149</v>
      </c>
      <c r="F74" t="s">
        <v>3150</v>
      </c>
      <c r="G74" t="s">
        <v>3151</v>
      </c>
      <c r="H74" t="s">
        <v>3152</v>
      </c>
      <c r="I74" t="s">
        <v>3153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3154</v>
      </c>
      <c r="P74" t="s">
        <v>3155</v>
      </c>
      <c r="Q74" t="s">
        <v>3156</v>
      </c>
      <c r="R74" t="s">
        <v>3157</v>
      </c>
      <c r="S74" t="s">
        <v>3158</v>
      </c>
      <c r="T74" t="s">
        <v>3159</v>
      </c>
      <c r="U74" t="s">
        <v>3160</v>
      </c>
      <c r="V74" t="s">
        <v>3161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3162</v>
      </c>
      <c r="B75" t="s">
        <v>3163</v>
      </c>
      <c r="C75" t="s">
        <v>3164</v>
      </c>
      <c r="D75" t="s">
        <v>3165</v>
      </c>
      <c r="E75" t="s">
        <v>3166</v>
      </c>
      <c r="F75" t="s">
        <v>3167</v>
      </c>
      <c r="G75" t="s">
        <v>3168</v>
      </c>
      <c r="H75" t="s">
        <v>3169</v>
      </c>
      <c r="I75" t="s">
        <v>3170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3171</v>
      </c>
      <c r="P75" t="s">
        <v>3172</v>
      </c>
      <c r="Q75" t="s">
        <v>3173</v>
      </c>
      <c r="R75" t="s">
        <v>3174</v>
      </c>
      <c r="S75" t="s">
        <v>3175</v>
      </c>
      <c r="T75" t="s">
        <v>3176</v>
      </c>
      <c r="U75" t="s">
        <v>3177</v>
      </c>
      <c r="V75" t="s">
        <v>3178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3179</v>
      </c>
      <c r="B76" t="s">
        <v>3180</v>
      </c>
      <c r="C76" t="s">
        <v>3181</v>
      </c>
      <c r="D76" t="s">
        <v>3182</v>
      </c>
      <c r="E76" t="s">
        <v>3183</v>
      </c>
      <c r="F76" t="s">
        <v>3184</v>
      </c>
      <c r="G76" t="s">
        <v>3185</v>
      </c>
      <c r="H76" t="s">
        <v>3186</v>
      </c>
      <c r="I76" t="s">
        <v>3187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3188</v>
      </c>
      <c r="P76" t="s">
        <v>3189</v>
      </c>
      <c r="Q76" t="s">
        <v>3190</v>
      </c>
      <c r="R76" t="s">
        <v>3191</v>
      </c>
      <c r="S76" t="s">
        <v>3192</v>
      </c>
      <c r="T76" t="s">
        <v>3193</v>
      </c>
      <c r="U76" t="s">
        <v>3194</v>
      </c>
      <c r="V76" t="s">
        <v>3195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3196</v>
      </c>
      <c r="B77" t="s">
        <v>3197</v>
      </c>
      <c r="C77" t="s">
        <v>3198</v>
      </c>
      <c r="D77" t="s">
        <v>3199</v>
      </c>
      <c r="E77" t="s">
        <v>3200</v>
      </c>
      <c r="F77" t="s">
        <v>3201</v>
      </c>
      <c r="G77" t="s">
        <v>3202</v>
      </c>
      <c r="H77" t="s">
        <v>3203</v>
      </c>
      <c r="I77" t="s">
        <v>3204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3205</v>
      </c>
      <c r="P77" t="s">
        <v>3206</v>
      </c>
      <c r="Q77" t="s">
        <v>3207</v>
      </c>
      <c r="R77" t="s">
        <v>3208</v>
      </c>
      <c r="S77" t="s">
        <v>3209</v>
      </c>
      <c r="T77" t="s">
        <v>3210</v>
      </c>
      <c r="U77" t="s">
        <v>3211</v>
      </c>
      <c r="V77" t="s">
        <v>3212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3213</v>
      </c>
      <c r="B78" t="s">
        <v>3214</v>
      </c>
      <c r="C78" t="s">
        <v>3215</v>
      </c>
      <c r="D78" t="s">
        <v>3216</v>
      </c>
      <c r="E78" t="s">
        <v>3217</v>
      </c>
      <c r="F78" t="s">
        <v>3218</v>
      </c>
      <c r="G78" t="s">
        <v>3219</v>
      </c>
      <c r="H78" t="s">
        <v>3220</v>
      </c>
      <c r="I78" t="s">
        <v>3221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3222</v>
      </c>
      <c r="P78" t="s">
        <v>3223</v>
      </c>
      <c r="Q78" t="s">
        <v>3224</v>
      </c>
      <c r="R78" t="s">
        <v>3225</v>
      </c>
      <c r="S78" t="s">
        <v>3226</v>
      </c>
      <c r="T78" t="s">
        <v>3227</v>
      </c>
      <c r="U78" t="s">
        <v>3228</v>
      </c>
      <c r="V78" t="s">
        <v>3229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3230</v>
      </c>
      <c r="B79" t="s">
        <v>3231</v>
      </c>
      <c r="C79" t="s">
        <v>3232</v>
      </c>
      <c r="D79" t="s">
        <v>3233</v>
      </c>
      <c r="E79" t="s">
        <v>3234</v>
      </c>
      <c r="F79" t="s">
        <v>3235</v>
      </c>
      <c r="G79" t="s">
        <v>3236</v>
      </c>
      <c r="H79" t="s">
        <v>3237</v>
      </c>
      <c r="I79" t="s">
        <v>3238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3239</v>
      </c>
      <c r="P79" t="s">
        <v>3240</v>
      </c>
      <c r="Q79" t="s">
        <v>3241</v>
      </c>
      <c r="R79" t="s">
        <v>3242</v>
      </c>
      <c r="S79" t="s">
        <v>3243</v>
      </c>
      <c r="T79" t="s">
        <v>3244</v>
      </c>
      <c r="U79" t="s">
        <v>3245</v>
      </c>
      <c r="V79" t="s">
        <v>3246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3247</v>
      </c>
      <c r="B80" t="s">
        <v>3248</v>
      </c>
      <c r="C80" t="s">
        <v>3249</v>
      </c>
      <c r="D80" t="s">
        <v>3250</v>
      </c>
      <c r="E80" t="s">
        <v>3251</v>
      </c>
      <c r="F80" t="s">
        <v>3252</v>
      </c>
      <c r="G80" t="s">
        <v>3253</v>
      </c>
      <c r="H80" t="s">
        <v>3254</v>
      </c>
      <c r="I80" t="s">
        <v>3255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3256</v>
      </c>
      <c r="P80" t="s">
        <v>3257</v>
      </c>
      <c r="Q80" t="s">
        <v>3258</v>
      </c>
      <c r="R80" t="s">
        <v>3259</v>
      </c>
      <c r="S80" t="s">
        <v>3260</v>
      </c>
      <c r="T80" t="s">
        <v>3261</v>
      </c>
      <c r="U80" t="s">
        <v>3262</v>
      </c>
      <c r="V80" t="s">
        <v>3263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3264</v>
      </c>
      <c r="B81" t="s">
        <v>3265</v>
      </c>
      <c r="C81" t="s">
        <v>3266</v>
      </c>
      <c r="D81" t="s">
        <v>3267</v>
      </c>
      <c r="E81" t="s">
        <v>3268</v>
      </c>
      <c r="F81" t="s">
        <v>3269</v>
      </c>
      <c r="G81" t="s">
        <v>3270</v>
      </c>
      <c r="H81" t="s">
        <v>3271</v>
      </c>
      <c r="I81" t="s">
        <v>3272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3273</v>
      </c>
      <c r="P81" t="s">
        <v>3274</v>
      </c>
      <c r="Q81" t="s">
        <v>3275</v>
      </c>
      <c r="R81" t="s">
        <v>3276</v>
      </c>
      <c r="S81" t="s">
        <v>3277</v>
      </c>
      <c r="T81" t="s">
        <v>3278</v>
      </c>
      <c r="U81" t="s">
        <v>3279</v>
      </c>
      <c r="V81" t="s">
        <v>3280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3281</v>
      </c>
      <c r="B82" t="s">
        <v>3282</v>
      </c>
      <c r="C82" t="s">
        <v>3283</v>
      </c>
      <c r="D82" t="s">
        <v>3284</v>
      </c>
      <c r="E82" t="s">
        <v>3285</v>
      </c>
      <c r="F82" t="s">
        <v>3286</v>
      </c>
      <c r="G82" t="s">
        <v>3287</v>
      </c>
      <c r="H82" t="s">
        <v>3288</v>
      </c>
      <c r="I82" t="s">
        <v>3289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3290</v>
      </c>
      <c r="P82" t="s">
        <v>3291</v>
      </c>
      <c r="Q82" t="s">
        <v>3292</v>
      </c>
      <c r="R82" t="s">
        <v>3293</v>
      </c>
      <c r="S82" t="s">
        <v>3294</v>
      </c>
      <c r="T82" t="s">
        <v>3295</v>
      </c>
      <c r="U82" t="s">
        <v>3296</v>
      </c>
      <c r="V82" t="s">
        <v>3297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3298</v>
      </c>
      <c r="B83" t="s">
        <v>3299</v>
      </c>
      <c r="C83" t="s">
        <v>3300</v>
      </c>
      <c r="D83" t="s">
        <v>3301</v>
      </c>
      <c r="E83" t="s">
        <v>3302</v>
      </c>
      <c r="F83" t="s">
        <v>3303</v>
      </c>
      <c r="G83" t="s">
        <v>3304</v>
      </c>
      <c r="H83" t="s">
        <v>3305</v>
      </c>
      <c r="I83" t="s">
        <v>3306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3307</v>
      </c>
      <c r="P83" t="s">
        <v>3308</v>
      </c>
      <c r="Q83" t="s">
        <v>3309</v>
      </c>
      <c r="R83" t="s">
        <v>3310</v>
      </c>
      <c r="S83" t="s">
        <v>3311</v>
      </c>
      <c r="T83" t="s">
        <v>3312</v>
      </c>
      <c r="U83" t="s">
        <v>3313</v>
      </c>
      <c r="V83" t="s">
        <v>3314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3315</v>
      </c>
      <c r="B84" t="s">
        <v>3316</v>
      </c>
      <c r="C84" t="s">
        <v>3317</v>
      </c>
      <c r="D84" t="s">
        <v>3318</v>
      </c>
      <c r="E84" t="s">
        <v>3319</v>
      </c>
      <c r="F84" t="s">
        <v>3320</v>
      </c>
      <c r="G84" t="s">
        <v>3321</v>
      </c>
      <c r="H84" t="s">
        <v>3322</v>
      </c>
      <c r="I84" t="s">
        <v>3323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3324</v>
      </c>
      <c r="P84" t="s">
        <v>3325</v>
      </c>
      <c r="Q84" t="s">
        <v>3326</v>
      </c>
      <c r="R84" t="s">
        <v>3327</v>
      </c>
      <c r="S84" t="s">
        <v>3328</v>
      </c>
      <c r="T84" t="s">
        <v>3329</v>
      </c>
      <c r="U84" t="s">
        <v>3330</v>
      </c>
      <c r="V84" t="s">
        <v>3331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3332</v>
      </c>
      <c r="B85" t="s">
        <v>3333</v>
      </c>
      <c r="C85" t="s">
        <v>3334</v>
      </c>
      <c r="D85" t="s">
        <v>3335</v>
      </c>
      <c r="E85" t="s">
        <v>3336</v>
      </c>
      <c r="F85" t="s">
        <v>3337</v>
      </c>
      <c r="G85" t="s">
        <v>3338</v>
      </c>
      <c r="H85" t="s">
        <v>3339</v>
      </c>
      <c r="I85" t="s">
        <v>3340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3341</v>
      </c>
      <c r="P85" t="s">
        <v>3342</v>
      </c>
      <c r="Q85" t="s">
        <v>3343</v>
      </c>
      <c r="R85" t="s">
        <v>3344</v>
      </c>
      <c r="S85" t="s">
        <v>3345</v>
      </c>
      <c r="T85" t="s">
        <v>3346</v>
      </c>
      <c r="U85" t="s">
        <v>3347</v>
      </c>
      <c r="V85" t="s">
        <v>3348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3349</v>
      </c>
      <c r="B86" t="s">
        <v>3350</v>
      </c>
      <c r="C86" t="s">
        <v>3351</v>
      </c>
      <c r="D86" t="s">
        <v>3352</v>
      </c>
      <c r="E86" t="s">
        <v>3353</v>
      </c>
      <c r="F86" t="s">
        <v>3354</v>
      </c>
      <c r="G86" t="s">
        <v>3355</v>
      </c>
      <c r="H86" t="s">
        <v>3356</v>
      </c>
      <c r="I86" t="s">
        <v>3357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3358</v>
      </c>
      <c r="P86" t="s">
        <v>3359</v>
      </c>
      <c r="Q86" t="s">
        <v>3360</v>
      </c>
      <c r="R86" t="s">
        <v>3361</v>
      </c>
      <c r="S86" t="s">
        <v>3362</v>
      </c>
      <c r="T86" t="s">
        <v>3363</v>
      </c>
      <c r="U86" t="s">
        <v>3364</v>
      </c>
      <c r="V86" t="s">
        <v>3365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3366</v>
      </c>
      <c r="B87" t="s">
        <v>3367</v>
      </c>
      <c r="C87" t="s">
        <v>3368</v>
      </c>
      <c r="D87" t="s">
        <v>3369</v>
      </c>
      <c r="E87" t="s">
        <v>3370</v>
      </c>
      <c r="F87" t="s">
        <v>3371</v>
      </c>
      <c r="G87" t="s">
        <v>3372</v>
      </c>
      <c r="H87" t="s">
        <v>3373</v>
      </c>
      <c r="I87" t="s">
        <v>3374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3375</v>
      </c>
      <c r="P87" t="s">
        <v>3376</v>
      </c>
      <c r="Q87" t="s">
        <v>3377</v>
      </c>
      <c r="R87" t="s">
        <v>3378</v>
      </c>
      <c r="S87" t="s">
        <v>3379</v>
      </c>
      <c r="T87" t="s">
        <v>3380</v>
      </c>
      <c r="U87" t="s">
        <v>3381</v>
      </c>
      <c r="V87" t="s">
        <v>3382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3383</v>
      </c>
      <c r="B88" t="s">
        <v>3384</v>
      </c>
      <c r="C88" t="s">
        <v>3385</v>
      </c>
      <c r="D88" t="s">
        <v>3386</v>
      </c>
      <c r="E88" t="s">
        <v>3387</v>
      </c>
      <c r="F88" t="s">
        <v>3388</v>
      </c>
      <c r="G88" t="s">
        <v>3389</v>
      </c>
      <c r="H88" t="s">
        <v>3390</v>
      </c>
      <c r="I88" t="s">
        <v>3391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3392</v>
      </c>
      <c r="P88" t="s">
        <v>3393</v>
      </c>
      <c r="Q88" t="s">
        <v>3394</v>
      </c>
      <c r="R88" t="s">
        <v>3395</v>
      </c>
      <c r="S88" t="s">
        <v>3396</v>
      </c>
      <c r="T88" t="s">
        <v>3397</v>
      </c>
      <c r="U88" t="s">
        <v>3398</v>
      </c>
      <c r="V88" t="s">
        <v>3399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3400</v>
      </c>
      <c r="B89" t="s">
        <v>3401</v>
      </c>
      <c r="C89" t="s">
        <v>3402</v>
      </c>
      <c r="D89" t="s">
        <v>3403</v>
      </c>
      <c r="E89" t="s">
        <v>3404</v>
      </c>
      <c r="F89" t="s">
        <v>3405</v>
      </c>
      <c r="G89" t="s">
        <v>3406</v>
      </c>
      <c r="H89" t="s">
        <v>3407</v>
      </c>
      <c r="I89" t="s">
        <v>3408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3409</v>
      </c>
      <c r="P89" t="s">
        <v>3410</v>
      </c>
      <c r="Q89" t="s">
        <v>3411</v>
      </c>
      <c r="R89" t="s">
        <v>3412</v>
      </c>
      <c r="S89" t="s">
        <v>3413</v>
      </c>
      <c r="T89" t="s">
        <v>3414</v>
      </c>
      <c r="U89" t="s">
        <v>3415</v>
      </c>
      <c r="V89" t="s">
        <v>3416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3417</v>
      </c>
      <c r="B90" t="s">
        <v>3418</v>
      </c>
      <c r="C90" t="s">
        <v>3419</v>
      </c>
      <c r="D90" t="s">
        <v>3420</v>
      </c>
      <c r="E90" t="s">
        <v>3421</v>
      </c>
      <c r="F90" t="s">
        <v>3422</v>
      </c>
      <c r="G90" t="s">
        <v>3423</v>
      </c>
      <c r="H90" t="s">
        <v>3424</v>
      </c>
      <c r="I90" t="s">
        <v>3425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3426</v>
      </c>
      <c r="P90" t="s">
        <v>3427</v>
      </c>
      <c r="Q90" t="s">
        <v>3428</v>
      </c>
      <c r="R90" t="s">
        <v>3429</v>
      </c>
      <c r="S90" t="s">
        <v>3430</v>
      </c>
      <c r="T90" t="s">
        <v>3431</v>
      </c>
      <c r="U90" t="s">
        <v>3432</v>
      </c>
      <c r="V90" t="s">
        <v>3433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3434</v>
      </c>
      <c r="B91" t="s">
        <v>3435</v>
      </c>
      <c r="C91" t="s">
        <v>3436</v>
      </c>
      <c r="D91" t="s">
        <v>3437</v>
      </c>
      <c r="E91" t="s">
        <v>3438</v>
      </c>
      <c r="F91" t="s">
        <v>3439</v>
      </c>
      <c r="G91" t="s">
        <v>3440</v>
      </c>
      <c r="H91" t="s">
        <v>3441</v>
      </c>
      <c r="I91" t="s">
        <v>3442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3443</v>
      </c>
      <c r="P91" t="s">
        <v>3444</v>
      </c>
      <c r="Q91" t="s">
        <v>3445</v>
      </c>
      <c r="R91" t="s">
        <v>3446</v>
      </c>
      <c r="S91" t="s">
        <v>3447</v>
      </c>
      <c r="T91" t="s">
        <v>3448</v>
      </c>
      <c r="U91" t="s">
        <v>3449</v>
      </c>
      <c r="V91" t="s">
        <v>3450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3451</v>
      </c>
      <c r="B92" t="s">
        <v>3452</v>
      </c>
      <c r="C92" t="s">
        <v>3453</v>
      </c>
      <c r="D92" t="s">
        <v>3454</v>
      </c>
      <c r="E92" t="s">
        <v>3455</v>
      </c>
      <c r="F92" t="s">
        <v>3456</v>
      </c>
      <c r="G92" t="s">
        <v>3457</v>
      </c>
      <c r="H92" t="s">
        <v>3458</v>
      </c>
      <c r="I92" t="s">
        <v>3459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3460</v>
      </c>
      <c r="P92" t="s">
        <v>3461</v>
      </c>
      <c r="Q92" t="s">
        <v>3462</v>
      </c>
      <c r="R92" t="s">
        <v>3463</v>
      </c>
      <c r="S92" t="s">
        <v>3464</v>
      </c>
      <c r="T92" t="s">
        <v>3465</v>
      </c>
      <c r="U92" t="s">
        <v>3466</v>
      </c>
      <c r="V92" t="s">
        <v>3467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3468</v>
      </c>
      <c r="B93" t="s">
        <v>3469</v>
      </c>
      <c r="C93" t="s">
        <v>3470</v>
      </c>
      <c r="D93" t="s">
        <v>3471</v>
      </c>
      <c r="E93" t="s">
        <v>3472</v>
      </c>
      <c r="F93" t="s">
        <v>3473</v>
      </c>
      <c r="G93" t="s">
        <v>3474</v>
      </c>
      <c r="H93" t="s">
        <v>3475</v>
      </c>
      <c r="I93" t="s">
        <v>3476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3477</v>
      </c>
      <c r="P93" t="s">
        <v>3478</v>
      </c>
      <c r="Q93" t="s">
        <v>3479</v>
      </c>
      <c r="R93" t="s">
        <v>3480</v>
      </c>
      <c r="S93" t="s">
        <v>3481</v>
      </c>
      <c r="T93" t="s">
        <v>3482</v>
      </c>
      <c r="U93" t="s">
        <v>3483</v>
      </c>
      <c r="V93" t="s">
        <v>3484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3485</v>
      </c>
      <c r="B94" t="s">
        <v>3486</v>
      </c>
      <c r="C94" t="s">
        <v>3487</v>
      </c>
      <c r="D94" t="s">
        <v>3488</v>
      </c>
      <c r="E94" t="s">
        <v>3489</v>
      </c>
      <c r="F94" t="s">
        <v>3490</v>
      </c>
      <c r="G94" t="s">
        <v>3491</v>
      </c>
      <c r="H94" t="s">
        <v>3492</v>
      </c>
      <c r="I94" t="s">
        <v>3493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3494</v>
      </c>
      <c r="P94" t="s">
        <v>3495</v>
      </c>
      <c r="Q94" t="s">
        <v>3496</v>
      </c>
      <c r="R94" t="s">
        <v>3497</v>
      </c>
      <c r="S94" t="s">
        <v>3498</v>
      </c>
      <c r="T94" t="s">
        <v>3499</v>
      </c>
      <c r="U94" t="s">
        <v>3500</v>
      </c>
      <c r="V94" t="s">
        <v>3501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3502</v>
      </c>
      <c r="B95" t="s">
        <v>3503</v>
      </c>
      <c r="C95" t="s">
        <v>3504</v>
      </c>
      <c r="D95" t="s">
        <v>3505</v>
      </c>
      <c r="E95" t="s">
        <v>3506</v>
      </c>
      <c r="F95" t="s">
        <v>3507</v>
      </c>
      <c r="G95" t="s">
        <v>3508</v>
      </c>
      <c r="H95" t="s">
        <v>3509</v>
      </c>
      <c r="I95" t="s">
        <v>3510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3511</v>
      </c>
      <c r="P95" t="s">
        <v>3512</v>
      </c>
      <c r="Q95" t="s">
        <v>3513</v>
      </c>
      <c r="R95" t="s">
        <v>3514</v>
      </c>
      <c r="S95" t="s">
        <v>3515</v>
      </c>
      <c r="T95" t="s">
        <v>3516</v>
      </c>
      <c r="U95" t="s">
        <v>3517</v>
      </c>
      <c r="V95" t="s">
        <v>3518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3519</v>
      </c>
      <c r="B96" t="s">
        <v>3520</v>
      </c>
      <c r="C96" t="s">
        <v>3521</v>
      </c>
      <c r="D96" t="s">
        <v>3522</v>
      </c>
      <c r="E96" t="s">
        <v>3523</v>
      </c>
      <c r="F96" t="s">
        <v>3524</v>
      </c>
      <c r="G96" t="s">
        <v>3525</v>
      </c>
      <c r="H96" t="s">
        <v>3526</v>
      </c>
      <c r="I96" t="s">
        <v>3527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3528</v>
      </c>
      <c r="P96" t="s">
        <v>3529</v>
      </c>
      <c r="Q96" t="s">
        <v>3530</v>
      </c>
      <c r="R96" t="s">
        <v>3531</v>
      </c>
      <c r="S96" t="s">
        <v>3532</v>
      </c>
      <c r="T96" t="s">
        <v>3533</v>
      </c>
      <c r="U96" t="s">
        <v>3534</v>
      </c>
      <c r="V96" t="s">
        <v>3535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3536</v>
      </c>
      <c r="B97" t="s">
        <v>3537</v>
      </c>
      <c r="C97" t="s">
        <v>3538</v>
      </c>
      <c r="D97" t="s">
        <v>3539</v>
      </c>
      <c r="E97" t="s">
        <v>3540</v>
      </c>
      <c r="F97" t="s">
        <v>3541</v>
      </c>
      <c r="G97" t="s">
        <v>3542</v>
      </c>
      <c r="H97" t="s">
        <v>3543</v>
      </c>
      <c r="I97" t="s">
        <v>3544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3545</v>
      </c>
      <c r="P97" t="s">
        <v>3546</v>
      </c>
      <c r="Q97" t="s">
        <v>3547</v>
      </c>
      <c r="R97" t="s">
        <v>3548</v>
      </c>
      <c r="S97" t="s">
        <v>3549</v>
      </c>
      <c r="T97" t="s">
        <v>3550</v>
      </c>
      <c r="U97" t="s">
        <v>3551</v>
      </c>
      <c r="V97" t="s">
        <v>3552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3553</v>
      </c>
      <c r="B98" t="s">
        <v>3554</v>
      </c>
      <c r="C98" t="s">
        <v>3555</v>
      </c>
      <c r="D98" t="s">
        <v>3556</v>
      </c>
      <c r="E98" t="s">
        <v>3557</v>
      </c>
      <c r="F98" t="s">
        <v>3558</v>
      </c>
      <c r="G98" t="s">
        <v>3559</v>
      </c>
      <c r="H98" t="s">
        <v>3560</v>
      </c>
      <c r="I98" t="s">
        <v>3561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3562</v>
      </c>
      <c r="P98" t="s">
        <v>3563</v>
      </c>
      <c r="Q98" t="s">
        <v>3564</v>
      </c>
      <c r="R98" t="s">
        <v>3565</v>
      </c>
      <c r="S98" t="s">
        <v>3566</v>
      </c>
      <c r="T98" t="s">
        <v>3567</v>
      </c>
      <c r="U98" t="s">
        <v>3568</v>
      </c>
      <c r="V98" t="s">
        <v>3569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3570</v>
      </c>
      <c r="B99" t="s">
        <v>3571</v>
      </c>
      <c r="C99" t="s">
        <v>3572</v>
      </c>
      <c r="D99" t="s">
        <v>3573</v>
      </c>
      <c r="E99" t="s">
        <v>3574</v>
      </c>
      <c r="F99" t="s">
        <v>3575</v>
      </c>
      <c r="G99" t="s">
        <v>3576</v>
      </c>
      <c r="H99" t="s">
        <v>3577</v>
      </c>
      <c r="I99" t="s">
        <v>3578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3579</v>
      </c>
      <c r="P99" t="s">
        <v>3580</v>
      </c>
      <c r="Q99" t="s">
        <v>3581</v>
      </c>
      <c r="R99" t="s">
        <v>3582</v>
      </c>
      <c r="S99" t="s">
        <v>3583</v>
      </c>
      <c r="T99" t="s">
        <v>3584</v>
      </c>
      <c r="U99" t="s">
        <v>3585</v>
      </c>
      <c r="V99" t="s">
        <v>3586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3587</v>
      </c>
      <c r="B100" t="s">
        <v>3588</v>
      </c>
      <c r="C100" t="s">
        <v>3589</v>
      </c>
      <c r="D100" t="s">
        <v>3590</v>
      </c>
      <c r="E100" t="s">
        <v>3591</v>
      </c>
      <c r="F100" t="s">
        <v>3592</v>
      </c>
      <c r="G100" t="s">
        <v>3593</v>
      </c>
      <c r="H100" t="s">
        <v>3594</v>
      </c>
      <c r="I100" t="s">
        <v>3595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3596</v>
      </c>
      <c r="P100" t="s">
        <v>3597</v>
      </c>
      <c r="Q100" t="s">
        <v>3598</v>
      </c>
      <c r="R100" t="s">
        <v>3599</v>
      </c>
      <c r="S100" t="s">
        <v>3600</v>
      </c>
      <c r="T100" t="s">
        <v>3601</v>
      </c>
      <c r="U100" t="s">
        <v>3602</v>
      </c>
      <c r="V100" t="s">
        <v>3603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3604</v>
      </c>
      <c r="B101" t="s">
        <v>3605</v>
      </c>
      <c r="C101" t="s">
        <v>3606</v>
      </c>
      <c r="D101" t="s">
        <v>3607</v>
      </c>
      <c r="E101" t="s">
        <v>3608</v>
      </c>
      <c r="F101" t="s">
        <v>3609</v>
      </c>
      <c r="G101" t="s">
        <v>3610</v>
      </c>
      <c r="H101" t="s">
        <v>3611</v>
      </c>
      <c r="I101" t="s">
        <v>3612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3613</v>
      </c>
      <c r="P101" t="s">
        <v>3614</v>
      </c>
      <c r="Q101" t="s">
        <v>3615</v>
      </c>
      <c r="R101" t="s">
        <v>3616</v>
      </c>
      <c r="S101" t="s">
        <v>3617</v>
      </c>
      <c r="T101" t="s">
        <v>3618</v>
      </c>
      <c r="U101" t="s">
        <v>3619</v>
      </c>
      <c r="V101" t="s">
        <v>3620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3621</v>
      </c>
      <c r="B102" t="s">
        <v>3622</v>
      </c>
      <c r="C102" t="s">
        <v>3623</v>
      </c>
      <c r="D102" t="s">
        <v>3624</v>
      </c>
      <c r="E102" t="s">
        <v>3625</v>
      </c>
      <c r="F102" t="s">
        <v>3626</v>
      </c>
      <c r="G102" t="s">
        <v>3627</v>
      </c>
      <c r="H102" t="s">
        <v>3628</v>
      </c>
      <c r="I102" t="s">
        <v>3629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3630</v>
      </c>
      <c r="P102" t="s">
        <v>3631</v>
      </c>
      <c r="Q102" t="s">
        <v>3632</v>
      </c>
      <c r="R102" t="s">
        <v>3633</v>
      </c>
      <c r="S102" t="s">
        <v>3634</v>
      </c>
      <c r="T102" t="s">
        <v>3635</v>
      </c>
      <c r="U102" t="s">
        <v>3636</v>
      </c>
      <c r="V102" t="s">
        <v>3637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3638</v>
      </c>
      <c r="B103" t="s">
        <v>3639</v>
      </c>
      <c r="C103" t="s">
        <v>3640</v>
      </c>
      <c r="D103" t="s">
        <v>3641</v>
      </c>
      <c r="E103" t="s">
        <v>3642</v>
      </c>
      <c r="F103" t="s">
        <v>3643</v>
      </c>
      <c r="G103" t="s">
        <v>3644</v>
      </c>
      <c r="H103" t="s">
        <v>3645</v>
      </c>
      <c r="I103" t="s">
        <v>3646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3647</v>
      </c>
      <c r="P103" t="s">
        <v>3648</v>
      </c>
      <c r="Q103" t="s">
        <v>3649</v>
      </c>
      <c r="R103" t="s">
        <v>3650</v>
      </c>
      <c r="S103" t="s">
        <v>3651</v>
      </c>
      <c r="T103" t="s">
        <v>3652</v>
      </c>
      <c r="U103" t="s">
        <v>3653</v>
      </c>
      <c r="V103" t="s">
        <v>3654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3655</v>
      </c>
      <c r="B104" t="s">
        <v>3656</v>
      </c>
      <c r="C104" t="s">
        <v>3657</v>
      </c>
      <c r="D104" t="s">
        <v>3658</v>
      </c>
      <c r="E104" t="s">
        <v>3659</v>
      </c>
      <c r="F104" t="s">
        <v>3660</v>
      </c>
      <c r="G104" t="s">
        <v>3661</v>
      </c>
      <c r="H104" t="s">
        <v>3662</v>
      </c>
      <c r="I104" t="s">
        <v>3663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3664</v>
      </c>
      <c r="P104" t="s">
        <v>3665</v>
      </c>
      <c r="Q104" t="s">
        <v>3666</v>
      </c>
      <c r="R104" t="s">
        <v>3667</v>
      </c>
      <c r="S104" t="s">
        <v>3668</v>
      </c>
      <c r="T104" t="s">
        <v>3669</v>
      </c>
      <c r="U104" t="s">
        <v>3670</v>
      </c>
      <c r="V104" t="s">
        <v>3671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3672</v>
      </c>
      <c r="B105" t="s">
        <v>3673</v>
      </c>
      <c r="C105" t="s">
        <v>3674</v>
      </c>
      <c r="D105" t="s">
        <v>3675</v>
      </c>
      <c r="E105" t="s">
        <v>3676</v>
      </c>
      <c r="F105" t="s">
        <v>3677</v>
      </c>
      <c r="G105" t="s">
        <v>3678</v>
      </c>
      <c r="H105" t="s">
        <v>3679</v>
      </c>
      <c r="I105" t="s">
        <v>3680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3681</v>
      </c>
      <c r="P105" t="s">
        <v>3682</v>
      </c>
      <c r="Q105" t="s">
        <v>3683</v>
      </c>
      <c r="R105" t="s">
        <v>3684</v>
      </c>
      <c r="S105" t="s">
        <v>3685</v>
      </c>
      <c r="T105" t="s">
        <v>3686</v>
      </c>
      <c r="U105" t="s">
        <v>3687</v>
      </c>
      <c r="V105" t="s">
        <v>3688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3689</v>
      </c>
      <c r="B106" t="s">
        <v>3690</v>
      </c>
      <c r="C106" t="s">
        <v>3691</v>
      </c>
      <c r="D106" t="s">
        <v>3692</v>
      </c>
      <c r="E106" t="s">
        <v>3693</v>
      </c>
      <c r="F106" t="s">
        <v>3694</v>
      </c>
      <c r="G106" t="s">
        <v>3695</v>
      </c>
      <c r="H106" t="s">
        <v>3696</v>
      </c>
      <c r="I106" t="s">
        <v>3697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3698</v>
      </c>
      <c r="P106" t="s">
        <v>3699</v>
      </c>
      <c r="Q106" t="s">
        <v>3700</v>
      </c>
      <c r="R106" t="s">
        <v>3701</v>
      </c>
      <c r="S106" t="s">
        <v>3702</v>
      </c>
      <c r="T106" t="s">
        <v>3703</v>
      </c>
      <c r="U106" t="s">
        <v>3704</v>
      </c>
      <c r="V106" t="s">
        <v>3705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3706</v>
      </c>
      <c r="B107" t="s">
        <v>3707</v>
      </c>
      <c r="C107" t="s">
        <v>3708</v>
      </c>
      <c r="D107" t="s">
        <v>3709</v>
      </c>
      <c r="E107" t="s">
        <v>3710</v>
      </c>
      <c r="F107" t="s">
        <v>3711</v>
      </c>
      <c r="G107" t="s">
        <v>3712</v>
      </c>
      <c r="H107" t="s">
        <v>3713</v>
      </c>
      <c r="I107" t="s">
        <v>3714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3715</v>
      </c>
      <c r="P107" t="s">
        <v>3716</v>
      </c>
      <c r="Q107" t="s">
        <v>3717</v>
      </c>
      <c r="R107" t="s">
        <v>3718</v>
      </c>
      <c r="S107" t="s">
        <v>3719</v>
      </c>
      <c r="T107" t="s">
        <v>3720</v>
      </c>
      <c r="U107" t="s">
        <v>3721</v>
      </c>
      <c r="V107" t="s">
        <v>3722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3723</v>
      </c>
      <c r="B108" t="s">
        <v>3724</v>
      </c>
      <c r="C108" t="s">
        <v>3725</v>
      </c>
      <c r="D108" t="s">
        <v>3726</v>
      </c>
      <c r="E108" t="s">
        <v>3727</v>
      </c>
      <c r="F108" t="s">
        <v>3728</v>
      </c>
      <c r="G108" t="s">
        <v>3729</v>
      </c>
      <c r="H108" t="s">
        <v>3730</v>
      </c>
      <c r="I108" t="s">
        <v>3731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3732</v>
      </c>
      <c r="P108" t="s">
        <v>3733</v>
      </c>
      <c r="Q108" t="s">
        <v>3734</v>
      </c>
      <c r="R108" t="s">
        <v>3735</v>
      </c>
      <c r="S108" t="s">
        <v>3736</v>
      </c>
      <c r="T108" t="s">
        <v>3737</v>
      </c>
      <c r="U108" t="s">
        <v>3738</v>
      </c>
      <c r="V108" t="s">
        <v>3739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3740</v>
      </c>
      <c r="B109" t="s">
        <v>3741</v>
      </c>
      <c r="C109" t="s">
        <v>3742</v>
      </c>
      <c r="D109" t="s">
        <v>3743</v>
      </c>
      <c r="E109" t="s">
        <v>3744</v>
      </c>
      <c r="F109" t="s">
        <v>3745</v>
      </c>
      <c r="G109" t="s">
        <v>3746</v>
      </c>
      <c r="H109" t="s">
        <v>3747</v>
      </c>
      <c r="I109" t="s">
        <v>3748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3749</v>
      </c>
      <c r="P109" t="s">
        <v>3750</v>
      </c>
      <c r="Q109" t="s">
        <v>3751</v>
      </c>
      <c r="R109" t="s">
        <v>3752</v>
      </c>
      <c r="S109" t="s">
        <v>3753</v>
      </c>
      <c r="T109" t="s">
        <v>3754</v>
      </c>
      <c r="U109" t="s">
        <v>3755</v>
      </c>
      <c r="V109" t="s">
        <v>3756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3757</v>
      </c>
      <c r="B110" t="s">
        <v>3758</v>
      </c>
      <c r="C110" t="s">
        <v>3759</v>
      </c>
      <c r="D110" t="s">
        <v>3760</v>
      </c>
      <c r="E110" t="s">
        <v>3761</v>
      </c>
      <c r="F110" t="s">
        <v>3762</v>
      </c>
      <c r="G110" t="s">
        <v>3763</v>
      </c>
      <c r="H110" t="s">
        <v>3764</v>
      </c>
      <c r="I110" t="s">
        <v>3765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3766</v>
      </c>
      <c r="P110" t="s">
        <v>3767</v>
      </c>
      <c r="Q110" t="s">
        <v>3768</v>
      </c>
      <c r="R110" t="s">
        <v>3769</v>
      </c>
      <c r="S110" t="s">
        <v>3770</v>
      </c>
      <c r="T110" t="s">
        <v>3771</v>
      </c>
      <c r="U110" t="s">
        <v>3772</v>
      </c>
      <c r="V110" t="s">
        <v>3773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3774</v>
      </c>
      <c r="B111" t="s">
        <v>3775</v>
      </c>
      <c r="C111" t="s">
        <v>3776</v>
      </c>
      <c r="D111" t="s">
        <v>3777</v>
      </c>
      <c r="E111" t="s">
        <v>3778</v>
      </c>
      <c r="F111" t="s">
        <v>3779</v>
      </c>
      <c r="G111" t="s">
        <v>3780</v>
      </c>
      <c r="H111" t="s">
        <v>3781</v>
      </c>
      <c r="I111" t="s">
        <v>3782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3783</v>
      </c>
      <c r="P111" t="s">
        <v>3784</v>
      </c>
      <c r="Q111" t="s">
        <v>3785</v>
      </c>
      <c r="R111" t="s">
        <v>3786</v>
      </c>
      <c r="S111" t="s">
        <v>3787</v>
      </c>
      <c r="T111" t="s">
        <v>3788</v>
      </c>
      <c r="U111" t="s">
        <v>3789</v>
      </c>
      <c r="V111" t="s">
        <v>3790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3791</v>
      </c>
      <c r="B112" t="s">
        <v>3792</v>
      </c>
      <c r="C112" t="s">
        <v>3793</v>
      </c>
      <c r="D112" t="s">
        <v>3794</v>
      </c>
      <c r="E112" t="s">
        <v>3795</v>
      </c>
      <c r="F112" t="s">
        <v>3796</v>
      </c>
      <c r="G112" t="s">
        <v>3797</v>
      </c>
      <c r="H112" t="s">
        <v>3798</v>
      </c>
      <c r="I112" t="s">
        <v>3799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3800</v>
      </c>
      <c r="P112" t="s">
        <v>3801</v>
      </c>
      <c r="Q112" t="s">
        <v>3802</v>
      </c>
      <c r="R112" t="s">
        <v>3803</v>
      </c>
      <c r="S112" t="s">
        <v>3804</v>
      </c>
      <c r="T112" t="s">
        <v>3805</v>
      </c>
      <c r="U112" t="s">
        <v>3806</v>
      </c>
      <c r="V112" t="s">
        <v>3807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3808</v>
      </c>
      <c r="B113" t="s">
        <v>3809</v>
      </c>
      <c r="C113" t="s">
        <v>3810</v>
      </c>
      <c r="D113" t="s">
        <v>3811</v>
      </c>
      <c r="E113" t="s">
        <v>3812</v>
      </c>
      <c r="F113" t="s">
        <v>3813</v>
      </c>
      <c r="G113" t="s">
        <v>3814</v>
      </c>
      <c r="H113" t="s">
        <v>3815</v>
      </c>
      <c r="I113" t="s">
        <v>3816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3817</v>
      </c>
      <c r="P113" t="s">
        <v>3818</v>
      </c>
      <c r="Q113" t="s">
        <v>3819</v>
      </c>
      <c r="R113" t="s">
        <v>3820</v>
      </c>
      <c r="S113" t="s">
        <v>3821</v>
      </c>
      <c r="T113" t="s">
        <v>3822</v>
      </c>
      <c r="U113" t="s">
        <v>3823</v>
      </c>
      <c r="V113" t="s">
        <v>3824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3825</v>
      </c>
      <c r="B114" t="s">
        <v>3826</v>
      </c>
      <c r="C114" t="s">
        <v>3827</v>
      </c>
      <c r="D114" t="s">
        <v>3828</v>
      </c>
      <c r="E114" t="s">
        <v>3829</v>
      </c>
      <c r="F114" t="s">
        <v>3830</v>
      </c>
      <c r="G114" t="s">
        <v>3831</v>
      </c>
      <c r="H114" t="s">
        <v>3832</v>
      </c>
      <c r="I114" t="s">
        <v>3833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3834</v>
      </c>
      <c r="P114" t="s">
        <v>3835</v>
      </c>
      <c r="Q114" t="s">
        <v>3836</v>
      </c>
      <c r="R114" t="s">
        <v>3837</v>
      </c>
      <c r="S114" t="s">
        <v>3838</v>
      </c>
      <c r="T114" t="s">
        <v>3839</v>
      </c>
      <c r="U114" t="s">
        <v>3840</v>
      </c>
      <c r="V114" t="s">
        <v>3841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3842</v>
      </c>
      <c r="B115" t="s">
        <v>3843</v>
      </c>
      <c r="C115" t="s">
        <v>3844</v>
      </c>
      <c r="D115" t="s">
        <v>3845</v>
      </c>
      <c r="E115" t="s">
        <v>3846</v>
      </c>
      <c r="F115" t="s">
        <v>3847</v>
      </c>
      <c r="G115" t="s">
        <v>3848</v>
      </c>
      <c r="H115" t="s">
        <v>3849</v>
      </c>
      <c r="I115" t="s">
        <v>3850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3851</v>
      </c>
      <c r="P115" t="s">
        <v>3852</v>
      </c>
      <c r="Q115" t="s">
        <v>3853</v>
      </c>
      <c r="R115" t="s">
        <v>3854</v>
      </c>
      <c r="S115" t="s">
        <v>3855</v>
      </c>
      <c r="T115" t="s">
        <v>3856</v>
      </c>
      <c r="U115" t="s">
        <v>3857</v>
      </c>
      <c r="V115" t="s">
        <v>3858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3859</v>
      </c>
      <c r="B116" t="s">
        <v>3860</v>
      </c>
      <c r="C116" t="s">
        <v>3861</v>
      </c>
      <c r="D116" t="s">
        <v>3862</v>
      </c>
      <c r="E116" t="s">
        <v>3863</v>
      </c>
      <c r="F116" t="s">
        <v>3864</v>
      </c>
      <c r="G116" t="s">
        <v>3865</v>
      </c>
      <c r="H116" t="s">
        <v>3866</v>
      </c>
      <c r="I116" t="s">
        <v>3867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3868</v>
      </c>
      <c r="P116" t="s">
        <v>3869</v>
      </c>
      <c r="Q116" t="s">
        <v>3870</v>
      </c>
      <c r="R116" t="s">
        <v>3871</v>
      </c>
      <c r="S116" t="s">
        <v>3872</v>
      </c>
      <c r="T116" t="s">
        <v>3873</v>
      </c>
      <c r="U116" t="s">
        <v>3874</v>
      </c>
      <c r="V116" t="s">
        <v>3875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3876</v>
      </c>
      <c r="B117" t="s">
        <v>3877</v>
      </c>
      <c r="C117" t="s">
        <v>3878</v>
      </c>
      <c r="D117" t="s">
        <v>3879</v>
      </c>
      <c r="E117" t="s">
        <v>3880</v>
      </c>
      <c r="F117" t="s">
        <v>3881</v>
      </c>
      <c r="G117" t="s">
        <v>3882</v>
      </c>
      <c r="H117" t="s">
        <v>3883</v>
      </c>
      <c r="I117" t="s">
        <v>3884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3885</v>
      </c>
      <c r="P117" t="s">
        <v>3886</v>
      </c>
      <c r="Q117" t="s">
        <v>3887</v>
      </c>
      <c r="R117" t="s">
        <v>3888</v>
      </c>
      <c r="S117" t="s">
        <v>3889</v>
      </c>
      <c r="T117" t="s">
        <v>3890</v>
      </c>
      <c r="U117" t="s">
        <v>3891</v>
      </c>
      <c r="V117" t="s">
        <v>3892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3893</v>
      </c>
      <c r="B118" t="s">
        <v>3894</v>
      </c>
      <c r="C118" t="s">
        <v>3895</v>
      </c>
      <c r="D118" t="s">
        <v>3896</v>
      </c>
      <c r="E118" t="s">
        <v>3897</v>
      </c>
      <c r="F118" t="s">
        <v>3898</v>
      </c>
      <c r="G118" t="s">
        <v>3899</v>
      </c>
      <c r="H118" t="s">
        <v>3900</v>
      </c>
      <c r="I118" t="s">
        <v>3901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3902</v>
      </c>
      <c r="P118" t="s">
        <v>3903</v>
      </c>
      <c r="Q118" t="s">
        <v>3904</v>
      </c>
      <c r="R118" t="s">
        <v>3905</v>
      </c>
      <c r="S118" t="s">
        <v>3906</v>
      </c>
      <c r="T118" t="s">
        <v>3907</v>
      </c>
      <c r="U118" t="s">
        <v>3908</v>
      </c>
      <c r="V118" t="s">
        <v>3909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3910</v>
      </c>
      <c r="B119" t="s">
        <v>3911</v>
      </c>
      <c r="C119" t="s">
        <v>3912</v>
      </c>
      <c r="D119" t="s">
        <v>3913</v>
      </c>
      <c r="E119" t="s">
        <v>3914</v>
      </c>
      <c r="F119" t="s">
        <v>3915</v>
      </c>
      <c r="G119" t="s">
        <v>3916</v>
      </c>
      <c r="H119" t="s">
        <v>3917</v>
      </c>
      <c r="I119" t="s">
        <v>3918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3919</v>
      </c>
      <c r="P119" t="s">
        <v>3920</v>
      </c>
      <c r="Q119" t="s">
        <v>3921</v>
      </c>
      <c r="R119" t="s">
        <v>3922</v>
      </c>
      <c r="S119" t="s">
        <v>3923</v>
      </c>
      <c r="T119" t="s">
        <v>3924</v>
      </c>
      <c r="U119" t="s">
        <v>3925</v>
      </c>
      <c r="V119" t="s">
        <v>3926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3927</v>
      </c>
      <c r="B120" t="s">
        <v>3928</v>
      </c>
      <c r="C120" t="s">
        <v>3929</v>
      </c>
      <c r="D120" t="s">
        <v>3930</v>
      </c>
      <c r="E120" t="s">
        <v>3931</v>
      </c>
      <c r="F120" t="s">
        <v>3932</v>
      </c>
      <c r="G120" t="s">
        <v>3933</v>
      </c>
      <c r="H120" t="s">
        <v>3934</v>
      </c>
      <c r="I120" t="s">
        <v>3935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3936</v>
      </c>
      <c r="P120" t="s">
        <v>3937</v>
      </c>
      <c r="Q120" t="s">
        <v>3938</v>
      </c>
      <c r="R120" t="s">
        <v>3939</v>
      </c>
      <c r="S120" t="s">
        <v>3940</v>
      </c>
      <c r="T120" t="s">
        <v>3941</v>
      </c>
      <c r="U120" t="s">
        <v>3942</v>
      </c>
      <c r="V120" t="s">
        <v>3943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3944</v>
      </c>
      <c r="B121" t="s">
        <v>3945</v>
      </c>
      <c r="C121" t="s">
        <v>3946</v>
      </c>
      <c r="D121" t="s">
        <v>3947</v>
      </c>
      <c r="E121" t="s">
        <v>3948</v>
      </c>
      <c r="F121" t="s">
        <v>3949</v>
      </c>
      <c r="G121" t="s">
        <v>3950</v>
      </c>
      <c r="H121" t="s">
        <v>3951</v>
      </c>
      <c r="I121" t="s">
        <v>3952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3953</v>
      </c>
      <c r="P121" t="s">
        <v>3954</v>
      </c>
      <c r="Q121" t="s">
        <v>3955</v>
      </c>
      <c r="R121" t="s">
        <v>3956</v>
      </c>
      <c r="S121" t="s">
        <v>3957</v>
      </c>
      <c r="T121" t="s">
        <v>3958</v>
      </c>
      <c r="U121" t="s">
        <v>3959</v>
      </c>
      <c r="V121" t="s">
        <v>3960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3961</v>
      </c>
      <c r="B122" t="s">
        <v>3962</v>
      </c>
      <c r="C122" t="s">
        <v>3963</v>
      </c>
      <c r="D122" t="s">
        <v>3964</v>
      </c>
      <c r="E122" t="s">
        <v>3965</v>
      </c>
      <c r="F122" t="s">
        <v>3966</v>
      </c>
      <c r="G122" t="s">
        <v>3967</v>
      </c>
      <c r="H122" t="s">
        <v>3968</v>
      </c>
      <c r="I122" t="s">
        <v>3969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3970</v>
      </c>
      <c r="P122" t="s">
        <v>3971</v>
      </c>
      <c r="Q122" t="s">
        <v>3972</v>
      </c>
      <c r="R122" t="s">
        <v>3973</v>
      </c>
      <c r="S122" t="s">
        <v>3974</v>
      </c>
      <c r="T122" t="s">
        <v>3975</v>
      </c>
      <c r="U122" t="s">
        <v>3976</v>
      </c>
      <c r="V122" t="s">
        <v>3977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3978</v>
      </c>
      <c r="B123" t="s">
        <v>3979</v>
      </c>
      <c r="C123" t="s">
        <v>3980</v>
      </c>
      <c r="D123" t="s">
        <v>3981</v>
      </c>
      <c r="E123" t="s">
        <v>3982</v>
      </c>
      <c r="F123" t="s">
        <v>3983</v>
      </c>
      <c r="G123" t="s">
        <v>3984</v>
      </c>
      <c r="H123" t="s">
        <v>3985</v>
      </c>
      <c r="I123" t="s">
        <v>3986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3987</v>
      </c>
      <c r="P123" t="s">
        <v>3988</v>
      </c>
      <c r="Q123" t="s">
        <v>3989</v>
      </c>
      <c r="R123" t="s">
        <v>3990</v>
      </c>
      <c r="S123" t="s">
        <v>3991</v>
      </c>
      <c r="T123" t="s">
        <v>3992</v>
      </c>
      <c r="U123" t="s">
        <v>3993</v>
      </c>
      <c r="V123" t="s">
        <v>3994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3995</v>
      </c>
      <c r="B124" t="s">
        <v>3996</v>
      </c>
      <c r="C124" t="s">
        <v>3997</v>
      </c>
      <c r="D124" t="s">
        <v>3998</v>
      </c>
      <c r="E124" t="s">
        <v>3999</v>
      </c>
      <c r="F124" t="s">
        <v>4000</v>
      </c>
      <c r="G124" t="s">
        <v>4001</v>
      </c>
      <c r="H124" t="s">
        <v>4002</v>
      </c>
      <c r="I124" t="s">
        <v>4003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4004</v>
      </c>
      <c r="P124" t="s">
        <v>4005</v>
      </c>
      <c r="Q124" t="s">
        <v>4006</v>
      </c>
      <c r="R124" t="s">
        <v>4007</v>
      </c>
      <c r="S124" t="s">
        <v>4008</v>
      </c>
      <c r="T124" t="s">
        <v>4009</v>
      </c>
      <c r="U124" t="s">
        <v>4010</v>
      </c>
      <c r="V124" t="s">
        <v>4011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4012</v>
      </c>
      <c r="B125" t="s">
        <v>4013</v>
      </c>
      <c r="C125" t="s">
        <v>4014</v>
      </c>
      <c r="D125" t="s">
        <v>4015</v>
      </c>
      <c r="E125" t="s">
        <v>4016</v>
      </c>
      <c r="F125" t="s">
        <v>4017</v>
      </c>
      <c r="G125" t="s">
        <v>4018</v>
      </c>
      <c r="H125" t="s">
        <v>4019</v>
      </c>
      <c r="I125" t="s">
        <v>4020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4021</v>
      </c>
      <c r="P125" t="s">
        <v>4022</v>
      </c>
      <c r="Q125" t="s">
        <v>4023</v>
      </c>
      <c r="R125" t="s">
        <v>4024</v>
      </c>
      <c r="S125" t="s">
        <v>4025</v>
      </c>
      <c r="T125" t="s">
        <v>4026</v>
      </c>
      <c r="U125" t="s">
        <v>4027</v>
      </c>
      <c r="V125" t="s">
        <v>4028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4029</v>
      </c>
      <c r="B126" t="s">
        <v>4030</v>
      </c>
      <c r="C126" t="s">
        <v>4031</v>
      </c>
      <c r="D126" t="s">
        <v>4032</v>
      </c>
      <c r="E126" t="s">
        <v>4033</v>
      </c>
      <c r="F126" t="s">
        <v>4034</v>
      </c>
      <c r="G126" t="s">
        <v>4035</v>
      </c>
      <c r="H126" t="s">
        <v>4036</v>
      </c>
      <c r="I126" t="s">
        <v>4037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4038</v>
      </c>
      <c r="P126" t="s">
        <v>4039</v>
      </c>
      <c r="Q126" t="s">
        <v>4040</v>
      </c>
      <c r="R126" t="s">
        <v>4041</v>
      </c>
      <c r="S126" t="s">
        <v>4042</v>
      </c>
      <c r="T126" t="s">
        <v>4043</v>
      </c>
      <c r="U126" t="s">
        <v>4044</v>
      </c>
      <c r="V126" t="s">
        <v>4045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4046</v>
      </c>
      <c r="B127" t="s">
        <v>4047</v>
      </c>
      <c r="C127" t="s">
        <v>4048</v>
      </c>
      <c r="D127" t="s">
        <v>4049</v>
      </c>
      <c r="E127" t="s">
        <v>4050</v>
      </c>
      <c r="F127" t="s">
        <v>4051</v>
      </c>
      <c r="G127" t="s">
        <v>4052</v>
      </c>
      <c r="H127" t="s">
        <v>4053</v>
      </c>
      <c r="I127" t="s">
        <v>4054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4055</v>
      </c>
      <c r="P127" t="s">
        <v>4056</v>
      </c>
      <c r="Q127" t="s">
        <v>4057</v>
      </c>
      <c r="R127" t="s">
        <v>4058</v>
      </c>
      <c r="S127" t="s">
        <v>4059</v>
      </c>
      <c r="T127" t="s">
        <v>4060</v>
      </c>
      <c r="U127" t="s">
        <v>4061</v>
      </c>
      <c r="V127" t="s">
        <v>4062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4063</v>
      </c>
      <c r="B128" t="s">
        <v>4064</v>
      </c>
      <c r="C128" t="s">
        <v>4065</v>
      </c>
      <c r="D128" t="s">
        <v>4066</v>
      </c>
      <c r="E128" t="s">
        <v>4067</v>
      </c>
      <c r="F128" t="s">
        <v>4068</v>
      </c>
      <c r="G128" t="s">
        <v>4069</v>
      </c>
      <c r="H128" t="s">
        <v>4070</v>
      </c>
      <c r="I128" t="s">
        <v>4071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4072</v>
      </c>
      <c r="P128" t="s">
        <v>4073</v>
      </c>
      <c r="Q128" t="s">
        <v>4074</v>
      </c>
      <c r="R128" t="s">
        <v>4075</v>
      </c>
      <c r="S128" t="s">
        <v>4076</v>
      </c>
      <c r="T128" t="s">
        <v>4077</v>
      </c>
      <c r="U128" t="s">
        <v>4078</v>
      </c>
      <c r="V128" t="s">
        <v>4079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4080</v>
      </c>
      <c r="B129" t="s">
        <v>4081</v>
      </c>
      <c r="C129" t="s">
        <v>4082</v>
      </c>
      <c r="D129" t="s">
        <v>4083</v>
      </c>
      <c r="E129" t="s">
        <v>4084</v>
      </c>
      <c r="F129" t="s">
        <v>4085</v>
      </c>
      <c r="G129" t="s">
        <v>4086</v>
      </c>
      <c r="H129" t="s">
        <v>4087</v>
      </c>
      <c r="I129" t="s">
        <v>4088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4089</v>
      </c>
      <c r="P129" t="s">
        <v>4090</v>
      </c>
      <c r="Q129" t="s">
        <v>4091</v>
      </c>
      <c r="R129" t="s">
        <v>4092</v>
      </c>
      <c r="S129" t="s">
        <v>4093</v>
      </c>
      <c r="T129" t="s">
        <v>4094</v>
      </c>
      <c r="U129" t="s">
        <v>4095</v>
      </c>
      <c r="V129" t="s">
        <v>4096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4097</v>
      </c>
      <c r="B130" t="s">
        <v>4098</v>
      </c>
      <c r="C130" t="s">
        <v>4099</v>
      </c>
      <c r="D130" t="s">
        <v>4100</v>
      </c>
      <c r="E130" t="s">
        <v>4101</v>
      </c>
      <c r="F130" t="s">
        <v>4102</v>
      </c>
      <c r="G130" t="s">
        <v>4103</v>
      </c>
      <c r="H130" t="s">
        <v>4104</v>
      </c>
      <c r="I130" t="s">
        <v>4105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4106</v>
      </c>
      <c r="P130" t="s">
        <v>4107</v>
      </c>
      <c r="Q130" t="s">
        <v>4108</v>
      </c>
      <c r="R130" t="s">
        <v>4109</v>
      </c>
      <c r="S130" t="s">
        <v>4110</v>
      </c>
      <c r="T130" t="s">
        <v>4111</v>
      </c>
      <c r="U130" t="s">
        <v>4112</v>
      </c>
      <c r="V130" t="s">
        <v>4113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4114</v>
      </c>
      <c r="B131" t="s">
        <v>4115</v>
      </c>
      <c r="C131" t="s">
        <v>4116</v>
      </c>
      <c r="D131" t="s">
        <v>4117</v>
      </c>
      <c r="E131" t="s">
        <v>4118</v>
      </c>
      <c r="F131" t="s">
        <v>4119</v>
      </c>
      <c r="G131" t="s">
        <v>4120</v>
      </c>
      <c r="H131" t="s">
        <v>4121</v>
      </c>
      <c r="I131" t="s">
        <v>4122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4123</v>
      </c>
      <c r="P131" t="s">
        <v>4124</v>
      </c>
      <c r="Q131" t="s">
        <v>4125</v>
      </c>
      <c r="R131" t="s">
        <v>4126</v>
      </c>
      <c r="S131" t="s">
        <v>4127</v>
      </c>
      <c r="T131" t="s">
        <v>4128</v>
      </c>
      <c r="U131" t="s">
        <v>4129</v>
      </c>
      <c r="V131" t="s">
        <v>4130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4131</v>
      </c>
      <c r="B132" t="s">
        <v>4132</v>
      </c>
      <c r="C132" t="s">
        <v>4133</v>
      </c>
      <c r="D132" t="s">
        <v>4134</v>
      </c>
      <c r="E132" t="s">
        <v>4135</v>
      </c>
      <c r="F132" t="s">
        <v>4136</v>
      </c>
      <c r="G132" t="s">
        <v>4137</v>
      </c>
      <c r="H132" t="s">
        <v>4138</v>
      </c>
      <c r="I132" t="s">
        <v>4139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4140</v>
      </c>
      <c r="P132" t="s">
        <v>4141</v>
      </c>
      <c r="Q132" t="s">
        <v>4142</v>
      </c>
      <c r="R132" t="s">
        <v>4143</v>
      </c>
      <c r="S132" t="s">
        <v>4144</v>
      </c>
      <c r="T132" t="s">
        <v>4145</v>
      </c>
      <c r="U132" t="s">
        <v>4146</v>
      </c>
      <c r="V132" t="s">
        <v>4147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4148</v>
      </c>
      <c r="B133" t="s">
        <v>4149</v>
      </c>
      <c r="C133" t="s">
        <v>4150</v>
      </c>
      <c r="D133" t="s">
        <v>4151</v>
      </c>
      <c r="E133" t="s">
        <v>4152</v>
      </c>
      <c r="F133" t="s">
        <v>4153</v>
      </c>
      <c r="G133" t="s">
        <v>4154</v>
      </c>
      <c r="H133" t="s">
        <v>4155</v>
      </c>
      <c r="I133" t="s">
        <v>4156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4157</v>
      </c>
      <c r="P133" t="s">
        <v>4158</v>
      </c>
      <c r="Q133" t="s">
        <v>4159</v>
      </c>
      <c r="R133" t="s">
        <v>4160</v>
      </c>
      <c r="S133" t="s">
        <v>4161</v>
      </c>
      <c r="T133" t="s">
        <v>4162</v>
      </c>
      <c r="U133" t="s">
        <v>4163</v>
      </c>
      <c r="V133" t="s">
        <v>4164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4165</v>
      </c>
      <c r="B134" t="s">
        <v>4166</v>
      </c>
      <c r="C134" t="s">
        <v>4167</v>
      </c>
      <c r="D134" t="s">
        <v>4168</v>
      </c>
      <c r="E134" t="s">
        <v>4169</v>
      </c>
      <c r="F134" t="s">
        <v>4170</v>
      </c>
      <c r="G134" t="s">
        <v>4171</v>
      </c>
      <c r="H134" t="s">
        <v>4172</v>
      </c>
      <c r="I134" t="s">
        <v>4173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4174</v>
      </c>
      <c r="P134" t="s">
        <v>4175</v>
      </c>
      <c r="Q134" t="s">
        <v>4176</v>
      </c>
      <c r="R134" t="s">
        <v>4177</v>
      </c>
      <c r="S134" t="s">
        <v>4178</v>
      </c>
      <c r="T134" t="s">
        <v>4179</v>
      </c>
      <c r="U134" t="s">
        <v>4180</v>
      </c>
      <c r="V134" t="s">
        <v>4181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4182</v>
      </c>
      <c r="B135" t="s">
        <v>4183</v>
      </c>
      <c r="C135" t="s">
        <v>4184</v>
      </c>
      <c r="D135" t="s">
        <v>4185</v>
      </c>
      <c r="E135" t="s">
        <v>4186</v>
      </c>
      <c r="F135" t="s">
        <v>4187</v>
      </c>
      <c r="G135" t="s">
        <v>4188</v>
      </c>
      <c r="H135" t="s">
        <v>4189</v>
      </c>
      <c r="I135" t="s">
        <v>4190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4191</v>
      </c>
      <c r="P135" t="s">
        <v>4192</v>
      </c>
      <c r="Q135" t="s">
        <v>4193</v>
      </c>
      <c r="R135" t="s">
        <v>4194</v>
      </c>
      <c r="S135" t="s">
        <v>4195</v>
      </c>
      <c r="T135" t="s">
        <v>4196</v>
      </c>
      <c r="U135" t="s">
        <v>4197</v>
      </c>
      <c r="V135" t="s">
        <v>4198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4199</v>
      </c>
      <c r="B136" t="s">
        <v>4200</v>
      </c>
      <c r="C136" t="s">
        <v>4201</v>
      </c>
      <c r="D136" t="s">
        <v>4202</v>
      </c>
      <c r="E136" t="s">
        <v>4203</v>
      </c>
      <c r="F136" t="s">
        <v>4204</v>
      </c>
      <c r="G136" t="s">
        <v>4205</v>
      </c>
      <c r="H136" t="s">
        <v>4206</v>
      </c>
      <c r="I136" t="s">
        <v>4207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4208</v>
      </c>
      <c r="P136" t="s">
        <v>4209</v>
      </c>
      <c r="Q136" t="s">
        <v>4210</v>
      </c>
      <c r="R136" t="s">
        <v>4211</v>
      </c>
      <c r="S136" t="s">
        <v>4212</v>
      </c>
      <c r="T136" t="s">
        <v>4213</v>
      </c>
      <c r="U136" t="s">
        <v>4214</v>
      </c>
      <c r="V136" t="s">
        <v>4215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4216</v>
      </c>
      <c r="B137" t="s">
        <v>4217</v>
      </c>
      <c r="C137" t="s">
        <v>4218</v>
      </c>
      <c r="D137" t="s">
        <v>4219</v>
      </c>
      <c r="E137" t="s">
        <v>4220</v>
      </c>
      <c r="F137" t="s">
        <v>4221</v>
      </c>
      <c r="G137" t="s">
        <v>4222</v>
      </c>
      <c r="H137" t="s">
        <v>4223</v>
      </c>
      <c r="I137" t="s">
        <v>4224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4225</v>
      </c>
      <c r="P137" t="s">
        <v>4226</v>
      </c>
      <c r="Q137" t="s">
        <v>4227</v>
      </c>
      <c r="R137" t="s">
        <v>4228</v>
      </c>
      <c r="S137" t="s">
        <v>4229</v>
      </c>
      <c r="T137" t="s">
        <v>4230</v>
      </c>
      <c r="U137" t="s">
        <v>4231</v>
      </c>
      <c r="V137" t="s">
        <v>4232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4233</v>
      </c>
      <c r="B138" t="s">
        <v>4234</v>
      </c>
      <c r="C138" t="s">
        <v>4235</v>
      </c>
      <c r="D138" t="s">
        <v>4236</v>
      </c>
      <c r="E138" t="s">
        <v>4237</v>
      </c>
      <c r="F138" t="s">
        <v>4238</v>
      </c>
      <c r="G138" t="s">
        <v>4239</v>
      </c>
      <c r="H138" t="s">
        <v>4240</v>
      </c>
      <c r="I138" t="s">
        <v>4241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4242</v>
      </c>
      <c r="P138" t="s">
        <v>4243</v>
      </c>
      <c r="Q138" t="s">
        <v>4244</v>
      </c>
      <c r="R138" t="s">
        <v>4245</v>
      </c>
      <c r="S138" t="s">
        <v>4246</v>
      </c>
      <c r="T138" t="s">
        <v>4247</v>
      </c>
      <c r="U138" t="s">
        <v>4248</v>
      </c>
      <c r="V138" t="s">
        <v>4249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4250</v>
      </c>
      <c r="B139" t="s">
        <v>4251</v>
      </c>
      <c r="C139" t="s">
        <v>4252</v>
      </c>
      <c r="D139" t="s">
        <v>4253</v>
      </c>
      <c r="E139" t="s">
        <v>4254</v>
      </c>
      <c r="F139" t="s">
        <v>4255</v>
      </c>
      <c r="G139" t="s">
        <v>4256</v>
      </c>
      <c r="H139" t="s">
        <v>4257</v>
      </c>
      <c r="I139" t="s">
        <v>4258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4259</v>
      </c>
      <c r="P139" t="s">
        <v>4260</v>
      </c>
      <c r="Q139" t="s">
        <v>4261</v>
      </c>
      <c r="R139" t="s">
        <v>4262</v>
      </c>
      <c r="S139" t="s">
        <v>4263</v>
      </c>
      <c r="T139" t="s">
        <v>4264</v>
      </c>
      <c r="U139" t="s">
        <v>4265</v>
      </c>
      <c r="V139" t="s">
        <v>4266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4267</v>
      </c>
      <c r="B140" t="s">
        <v>4268</v>
      </c>
      <c r="C140" t="s">
        <v>4269</v>
      </c>
      <c r="D140" t="s">
        <v>4270</v>
      </c>
      <c r="E140" t="s">
        <v>4271</v>
      </c>
      <c r="F140" t="s">
        <v>4272</v>
      </c>
      <c r="G140" t="s">
        <v>4273</v>
      </c>
      <c r="H140" t="s">
        <v>4274</v>
      </c>
      <c r="I140" t="s">
        <v>4275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4276</v>
      </c>
      <c r="P140" t="s">
        <v>4277</v>
      </c>
      <c r="Q140" t="s">
        <v>4278</v>
      </c>
      <c r="R140" t="s">
        <v>4279</v>
      </c>
      <c r="S140" t="s">
        <v>4280</v>
      </c>
      <c r="T140" t="s">
        <v>4281</v>
      </c>
      <c r="U140" t="s">
        <v>4282</v>
      </c>
      <c r="V140" t="s">
        <v>4283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4284</v>
      </c>
      <c r="B141" t="s">
        <v>4285</v>
      </c>
      <c r="C141" t="s">
        <v>4286</v>
      </c>
      <c r="D141" t="s">
        <v>4287</v>
      </c>
      <c r="E141" t="s">
        <v>4288</v>
      </c>
      <c r="F141" t="s">
        <v>4289</v>
      </c>
      <c r="G141" t="s">
        <v>4290</v>
      </c>
      <c r="H141" t="s">
        <v>4291</v>
      </c>
      <c r="I141" t="s">
        <v>4292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4293</v>
      </c>
      <c r="P141" t="s">
        <v>4294</v>
      </c>
      <c r="Q141" t="s">
        <v>4295</v>
      </c>
      <c r="R141" t="s">
        <v>4296</v>
      </c>
      <c r="S141" t="s">
        <v>4297</v>
      </c>
      <c r="T141" t="s">
        <v>4298</v>
      </c>
      <c r="U141" t="s">
        <v>4299</v>
      </c>
      <c r="V141" t="s">
        <v>4300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4301</v>
      </c>
      <c r="B142" t="s">
        <v>4302</v>
      </c>
      <c r="C142" t="s">
        <v>4303</v>
      </c>
      <c r="D142" t="s">
        <v>4304</v>
      </c>
      <c r="E142" t="s">
        <v>4305</v>
      </c>
      <c r="F142" t="s">
        <v>4306</v>
      </c>
      <c r="G142" t="s">
        <v>4307</v>
      </c>
      <c r="H142" t="s">
        <v>4308</v>
      </c>
      <c r="I142" t="s">
        <v>4309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4310</v>
      </c>
      <c r="P142" t="s">
        <v>4311</v>
      </c>
      <c r="Q142" t="s">
        <v>4312</v>
      </c>
      <c r="R142" t="s">
        <v>4313</v>
      </c>
      <c r="S142" t="s">
        <v>4314</v>
      </c>
      <c r="T142" t="s">
        <v>4315</v>
      </c>
      <c r="U142" t="s">
        <v>4316</v>
      </c>
      <c r="V142" t="s">
        <v>4317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4318</v>
      </c>
      <c r="B143" t="s">
        <v>4319</v>
      </c>
      <c r="C143" t="s">
        <v>4320</v>
      </c>
      <c r="D143" t="s">
        <v>4321</v>
      </c>
      <c r="E143" t="s">
        <v>4322</v>
      </c>
      <c r="F143" t="s">
        <v>4323</v>
      </c>
      <c r="G143" t="s">
        <v>4324</v>
      </c>
      <c r="H143" t="s">
        <v>4325</v>
      </c>
      <c r="I143" t="s">
        <v>4326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4327</v>
      </c>
      <c r="P143" t="s">
        <v>4328</v>
      </c>
      <c r="Q143" t="s">
        <v>4329</v>
      </c>
      <c r="R143" t="s">
        <v>4330</v>
      </c>
      <c r="S143" t="s">
        <v>4331</v>
      </c>
      <c r="T143" t="s">
        <v>4332</v>
      </c>
      <c r="U143" t="s">
        <v>4333</v>
      </c>
      <c r="V143" t="s">
        <v>4334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4335</v>
      </c>
      <c r="B144" t="s">
        <v>4336</v>
      </c>
      <c r="C144" t="s">
        <v>4337</v>
      </c>
      <c r="D144" t="s">
        <v>4338</v>
      </c>
      <c r="E144" t="s">
        <v>4339</v>
      </c>
      <c r="F144" t="s">
        <v>4340</v>
      </c>
      <c r="G144" t="s">
        <v>4341</v>
      </c>
      <c r="H144" t="s">
        <v>4342</v>
      </c>
      <c r="I144" t="s">
        <v>4343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4344</v>
      </c>
      <c r="P144" t="s">
        <v>4345</v>
      </c>
      <c r="Q144" t="s">
        <v>4346</v>
      </c>
      <c r="R144" t="s">
        <v>4347</v>
      </c>
      <c r="S144" t="s">
        <v>4348</v>
      </c>
      <c r="T144" t="s">
        <v>4349</v>
      </c>
      <c r="U144" t="s">
        <v>4350</v>
      </c>
      <c r="V144" t="s">
        <v>4351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4352</v>
      </c>
      <c r="B145" t="s">
        <v>4353</v>
      </c>
      <c r="C145" t="s">
        <v>4354</v>
      </c>
      <c r="D145" t="s">
        <v>4355</v>
      </c>
      <c r="E145" t="s">
        <v>4356</v>
      </c>
      <c r="F145" t="s">
        <v>4357</v>
      </c>
      <c r="G145" t="s">
        <v>4358</v>
      </c>
      <c r="H145" t="s">
        <v>4359</v>
      </c>
      <c r="I145" t="s">
        <v>4360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4361</v>
      </c>
      <c r="P145" t="s">
        <v>4362</v>
      </c>
      <c r="Q145" t="s">
        <v>4363</v>
      </c>
      <c r="R145" t="s">
        <v>4364</v>
      </c>
      <c r="S145" t="s">
        <v>4365</v>
      </c>
      <c r="T145" t="s">
        <v>4366</v>
      </c>
      <c r="U145" t="s">
        <v>4367</v>
      </c>
      <c r="V145" t="s">
        <v>4368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4369</v>
      </c>
      <c r="B146" t="s">
        <v>4370</v>
      </c>
      <c r="C146" t="s">
        <v>4371</v>
      </c>
      <c r="D146" t="s">
        <v>4372</v>
      </c>
      <c r="E146" t="s">
        <v>4373</v>
      </c>
      <c r="F146" t="s">
        <v>4374</v>
      </c>
      <c r="G146" t="s">
        <v>4375</v>
      </c>
      <c r="H146" t="s">
        <v>4376</v>
      </c>
      <c r="I146" t="s">
        <v>4377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4378</v>
      </c>
      <c r="P146" t="s">
        <v>4379</v>
      </c>
      <c r="Q146" t="s">
        <v>4380</v>
      </c>
      <c r="R146" t="s">
        <v>4381</v>
      </c>
      <c r="S146" t="s">
        <v>4382</v>
      </c>
      <c r="T146" t="s">
        <v>4383</v>
      </c>
      <c r="U146" t="s">
        <v>4384</v>
      </c>
      <c r="V146" t="s">
        <v>4385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4386</v>
      </c>
      <c r="B147" t="s">
        <v>4387</v>
      </c>
      <c r="C147" t="s">
        <v>4388</v>
      </c>
      <c r="D147" t="s">
        <v>4389</v>
      </c>
      <c r="E147" t="s">
        <v>4390</v>
      </c>
      <c r="F147" t="s">
        <v>4391</v>
      </c>
      <c r="G147" t="s">
        <v>4392</v>
      </c>
      <c r="H147" t="s">
        <v>4393</v>
      </c>
      <c r="I147" t="s">
        <v>4394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4395</v>
      </c>
      <c r="P147" t="s">
        <v>4396</v>
      </c>
      <c r="Q147" t="s">
        <v>4397</v>
      </c>
      <c r="R147" t="s">
        <v>4398</v>
      </c>
      <c r="S147" t="s">
        <v>4399</v>
      </c>
      <c r="T147" t="s">
        <v>4400</v>
      </c>
      <c r="U147" t="s">
        <v>4401</v>
      </c>
      <c r="V147" t="s">
        <v>4402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4403</v>
      </c>
      <c r="B148" t="s">
        <v>4404</v>
      </c>
      <c r="C148" t="s">
        <v>4405</v>
      </c>
      <c r="D148" t="s">
        <v>4406</v>
      </c>
      <c r="E148" t="s">
        <v>4407</v>
      </c>
      <c r="F148" t="s">
        <v>4408</v>
      </c>
      <c r="G148" t="s">
        <v>4409</v>
      </c>
      <c r="H148" t="s">
        <v>4410</v>
      </c>
      <c r="I148" t="s">
        <v>4411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4412</v>
      </c>
      <c r="P148" t="s">
        <v>4413</v>
      </c>
      <c r="Q148" t="s">
        <v>4414</v>
      </c>
      <c r="R148" t="s">
        <v>4415</v>
      </c>
      <c r="S148" t="s">
        <v>4416</v>
      </c>
      <c r="T148" t="s">
        <v>4417</v>
      </c>
      <c r="U148" t="s">
        <v>4418</v>
      </c>
      <c r="V148" t="s">
        <v>4419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4420</v>
      </c>
      <c r="B149" t="s">
        <v>4421</v>
      </c>
      <c r="C149" t="s">
        <v>4422</v>
      </c>
      <c r="D149" t="s">
        <v>4423</v>
      </c>
      <c r="E149" t="s">
        <v>4424</v>
      </c>
      <c r="F149" t="s">
        <v>4425</v>
      </c>
      <c r="G149" t="s">
        <v>4426</v>
      </c>
      <c r="H149" t="s">
        <v>4427</v>
      </c>
      <c r="I149" t="s">
        <v>4428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4429</v>
      </c>
      <c r="P149" t="s">
        <v>4430</v>
      </c>
      <c r="Q149" t="s">
        <v>4431</v>
      </c>
      <c r="R149" t="s">
        <v>4432</v>
      </c>
      <c r="S149" t="s">
        <v>4433</v>
      </c>
      <c r="T149" t="s">
        <v>4434</v>
      </c>
      <c r="U149" t="s">
        <v>4435</v>
      </c>
      <c r="V149" t="s">
        <v>4436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4437</v>
      </c>
      <c r="B150" t="s">
        <v>4438</v>
      </c>
      <c r="C150" t="s">
        <v>4439</v>
      </c>
      <c r="D150" t="s">
        <v>4440</v>
      </c>
      <c r="E150" t="s">
        <v>4441</v>
      </c>
      <c r="F150" t="s">
        <v>4442</v>
      </c>
      <c r="G150" t="s">
        <v>4443</v>
      </c>
      <c r="H150" t="s">
        <v>4444</v>
      </c>
      <c r="I150" t="s">
        <v>4445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4446</v>
      </c>
      <c r="P150" t="s">
        <v>4447</v>
      </c>
      <c r="Q150" t="s">
        <v>4448</v>
      </c>
      <c r="R150" t="s">
        <v>4449</v>
      </c>
      <c r="S150" t="s">
        <v>4450</v>
      </c>
      <c r="T150" t="s">
        <v>4451</v>
      </c>
      <c r="U150" t="s">
        <v>4452</v>
      </c>
      <c r="V150" t="s">
        <v>4453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4454</v>
      </c>
      <c r="B151" t="s">
        <v>4455</v>
      </c>
      <c r="C151" t="s">
        <v>4456</v>
      </c>
      <c r="D151" t="s">
        <v>4457</v>
      </c>
      <c r="E151" t="s">
        <v>4458</v>
      </c>
      <c r="F151" t="s">
        <v>4459</v>
      </c>
      <c r="G151" t="s">
        <v>4460</v>
      </c>
      <c r="H151" t="s">
        <v>4461</v>
      </c>
      <c r="I151" t="s">
        <v>4462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4463</v>
      </c>
      <c r="P151" t="s">
        <v>4464</v>
      </c>
      <c r="Q151" t="s">
        <v>4465</v>
      </c>
      <c r="R151" t="s">
        <v>4466</v>
      </c>
      <c r="S151" t="s">
        <v>4467</v>
      </c>
      <c r="T151" t="s">
        <v>4468</v>
      </c>
      <c r="U151" t="s">
        <v>4469</v>
      </c>
      <c r="V151" t="s">
        <v>4470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4471</v>
      </c>
      <c r="B152" t="s">
        <v>4472</v>
      </c>
      <c r="C152" t="s">
        <v>4473</v>
      </c>
      <c r="D152" t="s">
        <v>4474</v>
      </c>
      <c r="E152" t="s">
        <v>4475</v>
      </c>
      <c r="F152" t="s">
        <v>4476</v>
      </c>
      <c r="G152" t="s">
        <v>4477</v>
      </c>
      <c r="H152" t="s">
        <v>4478</v>
      </c>
      <c r="I152" t="s">
        <v>4479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4480</v>
      </c>
      <c r="P152" t="s">
        <v>4481</v>
      </c>
      <c r="Q152" t="s">
        <v>4482</v>
      </c>
      <c r="R152" t="s">
        <v>4483</v>
      </c>
      <c r="S152" t="s">
        <v>4484</v>
      </c>
      <c r="T152" t="s">
        <v>4485</v>
      </c>
      <c r="U152" t="s">
        <v>4486</v>
      </c>
      <c r="V152" t="s">
        <v>4487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4488</v>
      </c>
      <c r="B153" t="s">
        <v>4489</v>
      </c>
      <c r="C153" t="s">
        <v>4490</v>
      </c>
      <c r="D153" t="s">
        <v>4491</v>
      </c>
      <c r="E153" t="s">
        <v>4492</v>
      </c>
      <c r="F153" t="s">
        <v>4493</v>
      </c>
      <c r="G153" t="s">
        <v>4494</v>
      </c>
      <c r="H153" t="s">
        <v>4495</v>
      </c>
      <c r="I153" t="s">
        <v>4496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4497</v>
      </c>
      <c r="P153" t="s">
        <v>4498</v>
      </c>
      <c r="Q153" t="s">
        <v>4499</v>
      </c>
      <c r="R153" t="s">
        <v>4500</v>
      </c>
      <c r="S153" t="s">
        <v>4501</v>
      </c>
      <c r="T153" t="s">
        <v>4502</v>
      </c>
      <c r="U153" t="s">
        <v>4503</v>
      </c>
      <c r="V153" t="s">
        <v>4504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4505</v>
      </c>
      <c r="B154" t="s">
        <v>4506</v>
      </c>
      <c r="C154" t="s">
        <v>4507</v>
      </c>
      <c r="D154" t="s">
        <v>4508</v>
      </c>
      <c r="E154" t="s">
        <v>4509</v>
      </c>
      <c r="F154" t="s">
        <v>4510</v>
      </c>
      <c r="G154" t="s">
        <v>4511</v>
      </c>
      <c r="H154" t="s">
        <v>4512</v>
      </c>
      <c r="I154" t="s">
        <v>4513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4514</v>
      </c>
      <c r="P154" t="s">
        <v>4515</v>
      </c>
      <c r="Q154" t="s">
        <v>4516</v>
      </c>
      <c r="R154" t="s">
        <v>4517</v>
      </c>
      <c r="S154" t="s">
        <v>4518</v>
      </c>
      <c r="T154" t="s">
        <v>4519</v>
      </c>
      <c r="U154" t="s">
        <v>4520</v>
      </c>
      <c r="V154" t="s">
        <v>4521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4522</v>
      </c>
      <c r="B155" t="s">
        <v>4523</v>
      </c>
      <c r="C155" t="s">
        <v>4524</v>
      </c>
      <c r="D155" t="s">
        <v>4525</v>
      </c>
      <c r="E155" t="s">
        <v>4526</v>
      </c>
      <c r="F155" t="s">
        <v>4527</v>
      </c>
      <c r="G155" t="s">
        <v>4528</v>
      </c>
      <c r="H155" t="s">
        <v>4529</v>
      </c>
      <c r="I155" t="s">
        <v>4530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4531</v>
      </c>
      <c r="P155" t="s">
        <v>4532</v>
      </c>
      <c r="Q155" t="s">
        <v>4533</v>
      </c>
      <c r="R155" t="s">
        <v>4534</v>
      </c>
      <c r="S155" t="s">
        <v>4535</v>
      </c>
      <c r="T155" t="s">
        <v>4536</v>
      </c>
      <c r="U155" t="s">
        <v>4537</v>
      </c>
      <c r="V155" t="s">
        <v>4538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4539</v>
      </c>
      <c r="B156" t="s">
        <v>4540</v>
      </c>
      <c r="C156" t="s">
        <v>4541</v>
      </c>
      <c r="D156" t="s">
        <v>4542</v>
      </c>
      <c r="E156" t="s">
        <v>4543</v>
      </c>
      <c r="F156" t="s">
        <v>4544</v>
      </c>
      <c r="G156" t="s">
        <v>4545</v>
      </c>
      <c r="H156" t="s">
        <v>4546</v>
      </c>
      <c r="I156" t="s">
        <v>4547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4548</v>
      </c>
      <c r="P156" t="s">
        <v>4549</v>
      </c>
      <c r="Q156" t="s">
        <v>4550</v>
      </c>
      <c r="R156" t="s">
        <v>4551</v>
      </c>
      <c r="S156" t="s">
        <v>4552</v>
      </c>
      <c r="T156" t="s">
        <v>4553</v>
      </c>
      <c r="U156" t="s">
        <v>4554</v>
      </c>
      <c r="V156" t="s">
        <v>4555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4556</v>
      </c>
      <c r="B157" t="s">
        <v>4557</v>
      </c>
      <c r="C157" t="s">
        <v>4558</v>
      </c>
      <c r="D157" t="s">
        <v>4559</v>
      </c>
      <c r="E157" t="s">
        <v>4560</v>
      </c>
      <c r="F157" t="s">
        <v>4561</v>
      </c>
      <c r="G157" t="s">
        <v>4562</v>
      </c>
      <c r="H157" t="s">
        <v>4563</v>
      </c>
      <c r="I157" t="s">
        <v>4564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4565</v>
      </c>
      <c r="P157" t="s">
        <v>4566</v>
      </c>
      <c r="Q157" t="s">
        <v>4567</v>
      </c>
      <c r="R157" t="s">
        <v>4568</v>
      </c>
      <c r="S157" t="s">
        <v>4569</v>
      </c>
      <c r="T157" t="s">
        <v>4570</v>
      </c>
      <c r="U157" t="s">
        <v>4571</v>
      </c>
      <c r="V157" t="s">
        <v>4572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4573</v>
      </c>
      <c r="B158" t="s">
        <v>4574</v>
      </c>
      <c r="C158" t="s">
        <v>4575</v>
      </c>
      <c r="D158" t="s">
        <v>4576</v>
      </c>
      <c r="E158" t="s">
        <v>4577</v>
      </c>
      <c r="F158" t="s">
        <v>4578</v>
      </c>
      <c r="G158" t="s">
        <v>4579</v>
      </c>
      <c r="H158" t="s">
        <v>4580</v>
      </c>
      <c r="I158" t="s">
        <v>4581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4582</v>
      </c>
      <c r="P158" t="s">
        <v>4583</v>
      </c>
      <c r="Q158" t="s">
        <v>4584</v>
      </c>
      <c r="R158" t="s">
        <v>4585</v>
      </c>
      <c r="S158" t="s">
        <v>4586</v>
      </c>
      <c r="T158" t="s">
        <v>4587</v>
      </c>
      <c r="U158" t="s">
        <v>4588</v>
      </c>
      <c r="V158" t="s">
        <v>4589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4590</v>
      </c>
      <c r="B159" t="s">
        <v>4591</v>
      </c>
      <c r="C159" t="s">
        <v>4592</v>
      </c>
      <c r="D159" t="s">
        <v>4593</v>
      </c>
      <c r="E159" t="s">
        <v>4594</v>
      </c>
      <c r="F159" t="s">
        <v>4595</v>
      </c>
      <c r="G159" t="s">
        <v>4596</v>
      </c>
      <c r="H159" t="s">
        <v>4597</v>
      </c>
      <c r="I159" t="s">
        <v>4598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4599</v>
      </c>
      <c r="P159" t="s">
        <v>4600</v>
      </c>
      <c r="Q159" t="s">
        <v>4601</v>
      </c>
      <c r="R159" t="s">
        <v>4602</v>
      </c>
      <c r="S159" t="s">
        <v>4603</v>
      </c>
      <c r="T159" t="s">
        <v>4604</v>
      </c>
      <c r="U159" t="s">
        <v>4605</v>
      </c>
      <c r="V159" t="s">
        <v>4606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4607</v>
      </c>
      <c r="B160" t="s">
        <v>4608</v>
      </c>
      <c r="C160" t="s">
        <v>4609</v>
      </c>
      <c r="D160" t="s">
        <v>4610</v>
      </c>
      <c r="E160" t="s">
        <v>4611</v>
      </c>
      <c r="F160" t="s">
        <v>4612</v>
      </c>
      <c r="G160" t="s">
        <v>4613</v>
      </c>
      <c r="H160" t="s">
        <v>4614</v>
      </c>
      <c r="I160" t="s">
        <v>4615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4616</v>
      </c>
      <c r="P160" t="s">
        <v>4617</v>
      </c>
      <c r="Q160" t="s">
        <v>4618</v>
      </c>
      <c r="R160" t="s">
        <v>4619</v>
      </c>
      <c r="S160" t="s">
        <v>4620</v>
      </c>
      <c r="T160" t="s">
        <v>4621</v>
      </c>
      <c r="U160" t="s">
        <v>4622</v>
      </c>
      <c r="V160" t="s">
        <v>4623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4624</v>
      </c>
      <c r="B161" t="s">
        <v>4625</v>
      </c>
      <c r="C161" t="s">
        <v>4626</v>
      </c>
      <c r="D161" t="s">
        <v>4627</v>
      </c>
      <c r="E161" t="s">
        <v>4628</v>
      </c>
      <c r="F161" t="s">
        <v>4629</v>
      </c>
      <c r="G161" t="s">
        <v>4630</v>
      </c>
      <c r="H161" t="s">
        <v>4631</v>
      </c>
      <c r="I161" t="s">
        <v>4632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4633</v>
      </c>
      <c r="P161" t="s">
        <v>4634</v>
      </c>
      <c r="Q161" t="s">
        <v>4635</v>
      </c>
      <c r="R161" t="s">
        <v>4636</v>
      </c>
      <c r="S161" t="s">
        <v>4637</v>
      </c>
      <c r="T161" t="s">
        <v>4638</v>
      </c>
      <c r="U161" t="s">
        <v>4639</v>
      </c>
      <c r="V161" t="s">
        <v>4640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4641</v>
      </c>
      <c r="B162" t="s">
        <v>4642</v>
      </c>
      <c r="C162" t="s">
        <v>4643</v>
      </c>
      <c r="D162" t="s">
        <v>4644</v>
      </c>
      <c r="E162" t="s">
        <v>4645</v>
      </c>
      <c r="F162" t="s">
        <v>4646</v>
      </c>
      <c r="G162" t="s">
        <v>4647</v>
      </c>
      <c r="H162" t="s">
        <v>4648</v>
      </c>
      <c r="I162" t="s">
        <v>4649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4650</v>
      </c>
      <c r="P162" t="s">
        <v>4651</v>
      </c>
      <c r="Q162" t="s">
        <v>4652</v>
      </c>
      <c r="R162" t="s">
        <v>4653</v>
      </c>
      <c r="S162" t="s">
        <v>4654</v>
      </c>
      <c r="T162" t="s">
        <v>4655</v>
      </c>
      <c r="U162" t="s">
        <v>4656</v>
      </c>
      <c r="V162" t="s">
        <v>4657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4658</v>
      </c>
      <c r="B163" t="s">
        <v>4659</v>
      </c>
      <c r="C163" t="s">
        <v>4660</v>
      </c>
      <c r="D163" t="s">
        <v>4661</v>
      </c>
      <c r="E163" t="s">
        <v>4662</v>
      </c>
      <c r="F163" t="s">
        <v>4663</v>
      </c>
      <c r="G163" t="s">
        <v>4664</v>
      </c>
      <c r="H163" t="s">
        <v>4665</v>
      </c>
      <c r="I163" t="s">
        <v>4666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4667</v>
      </c>
      <c r="P163" t="s">
        <v>4668</v>
      </c>
      <c r="Q163" t="s">
        <v>4669</v>
      </c>
      <c r="R163" t="s">
        <v>4670</v>
      </c>
      <c r="S163" t="s">
        <v>4671</v>
      </c>
      <c r="T163" t="s">
        <v>4672</v>
      </c>
      <c r="U163" t="s">
        <v>4673</v>
      </c>
      <c r="V163" t="s">
        <v>4674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4675</v>
      </c>
      <c r="B164" t="s">
        <v>4676</v>
      </c>
      <c r="C164" t="s">
        <v>4677</v>
      </c>
      <c r="D164" t="s">
        <v>4678</v>
      </c>
      <c r="E164" t="s">
        <v>4679</v>
      </c>
      <c r="F164" t="s">
        <v>4680</v>
      </c>
      <c r="G164" t="s">
        <v>4681</v>
      </c>
      <c r="H164" t="s">
        <v>4682</v>
      </c>
      <c r="I164" t="s">
        <v>4683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4684</v>
      </c>
      <c r="P164" t="s">
        <v>4685</v>
      </c>
      <c r="Q164" t="s">
        <v>4686</v>
      </c>
      <c r="R164" t="s">
        <v>4687</v>
      </c>
      <c r="S164" t="s">
        <v>4688</v>
      </c>
      <c r="T164" t="s">
        <v>4689</v>
      </c>
      <c r="U164" t="s">
        <v>4690</v>
      </c>
      <c r="V164" t="s">
        <v>4691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4692</v>
      </c>
      <c r="B165" t="s">
        <v>4693</v>
      </c>
      <c r="C165" t="s">
        <v>4694</v>
      </c>
      <c r="D165" t="s">
        <v>4695</v>
      </c>
      <c r="E165" t="s">
        <v>4696</v>
      </c>
      <c r="F165" t="s">
        <v>4697</v>
      </c>
      <c r="G165" t="s">
        <v>4698</v>
      </c>
      <c r="H165" t="s">
        <v>4699</v>
      </c>
      <c r="I165" t="s">
        <v>4700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4701</v>
      </c>
      <c r="P165" t="s">
        <v>4702</v>
      </c>
      <c r="Q165" t="s">
        <v>4703</v>
      </c>
      <c r="R165" t="s">
        <v>4704</v>
      </c>
      <c r="S165" t="s">
        <v>4705</v>
      </c>
      <c r="T165" t="s">
        <v>4706</v>
      </c>
      <c r="U165" t="s">
        <v>4707</v>
      </c>
      <c r="V165" t="s">
        <v>4708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4709</v>
      </c>
      <c r="B166" t="s">
        <v>4710</v>
      </c>
      <c r="C166" t="s">
        <v>4711</v>
      </c>
      <c r="D166" t="s">
        <v>4712</v>
      </c>
      <c r="E166" t="s">
        <v>4713</v>
      </c>
      <c r="F166" t="s">
        <v>4714</v>
      </c>
      <c r="G166" t="s">
        <v>4715</v>
      </c>
      <c r="H166" t="s">
        <v>4716</v>
      </c>
      <c r="I166" t="s">
        <v>4717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4718</v>
      </c>
      <c r="P166" t="s">
        <v>4719</v>
      </c>
      <c r="Q166" t="s">
        <v>4720</v>
      </c>
      <c r="R166" t="s">
        <v>4721</v>
      </c>
      <c r="S166" t="s">
        <v>4722</v>
      </c>
      <c r="T166" t="s">
        <v>4723</v>
      </c>
      <c r="U166" t="s">
        <v>4724</v>
      </c>
      <c r="V166" t="s">
        <v>4725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4726</v>
      </c>
      <c r="B167" t="s">
        <v>4727</v>
      </c>
      <c r="C167" t="s">
        <v>4728</v>
      </c>
      <c r="D167" t="s">
        <v>4729</v>
      </c>
      <c r="E167" t="s">
        <v>4730</v>
      </c>
      <c r="F167" t="s">
        <v>4731</v>
      </c>
      <c r="G167" t="s">
        <v>4732</v>
      </c>
      <c r="H167" t="s">
        <v>4733</v>
      </c>
      <c r="I167" t="s">
        <v>4734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4735</v>
      </c>
      <c r="P167" t="s">
        <v>4736</v>
      </c>
      <c r="Q167" t="s">
        <v>4737</v>
      </c>
      <c r="R167" t="s">
        <v>4738</v>
      </c>
      <c r="S167" t="s">
        <v>4739</v>
      </c>
      <c r="T167" t="s">
        <v>4740</v>
      </c>
      <c r="U167" t="s">
        <v>4741</v>
      </c>
      <c r="V167" t="s">
        <v>4742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4743</v>
      </c>
      <c r="B168" t="s">
        <v>4744</v>
      </c>
      <c r="C168" t="s">
        <v>4745</v>
      </c>
      <c r="D168" t="s">
        <v>4746</v>
      </c>
      <c r="E168" t="s">
        <v>4747</v>
      </c>
      <c r="F168" t="s">
        <v>4748</v>
      </c>
      <c r="G168" t="s">
        <v>4749</v>
      </c>
      <c r="H168" t="s">
        <v>4750</v>
      </c>
      <c r="I168" t="s">
        <v>4751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4752</v>
      </c>
      <c r="P168" t="s">
        <v>4753</v>
      </c>
      <c r="Q168" t="s">
        <v>4754</v>
      </c>
      <c r="R168" t="s">
        <v>4755</v>
      </c>
      <c r="S168" t="s">
        <v>4756</v>
      </c>
      <c r="T168" t="s">
        <v>4757</v>
      </c>
      <c r="U168" t="s">
        <v>4758</v>
      </c>
      <c r="V168" t="s">
        <v>4759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4760</v>
      </c>
      <c r="B169" t="s">
        <v>4761</v>
      </c>
      <c r="C169" t="s">
        <v>4762</v>
      </c>
      <c r="D169" t="s">
        <v>4763</v>
      </c>
      <c r="E169" t="s">
        <v>4764</v>
      </c>
      <c r="F169" t="s">
        <v>4765</v>
      </c>
      <c r="G169" t="s">
        <v>4766</v>
      </c>
      <c r="H169" t="s">
        <v>4767</v>
      </c>
      <c r="I169" t="s">
        <v>4768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4769</v>
      </c>
      <c r="P169" t="s">
        <v>4770</v>
      </c>
      <c r="Q169" t="s">
        <v>4771</v>
      </c>
      <c r="R169" t="s">
        <v>4772</v>
      </c>
      <c r="S169" t="s">
        <v>4773</v>
      </c>
      <c r="T169" t="s">
        <v>4774</v>
      </c>
      <c r="U169" t="s">
        <v>4775</v>
      </c>
      <c r="V169" t="s">
        <v>4776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4777</v>
      </c>
      <c r="B170" t="s">
        <v>4778</v>
      </c>
      <c r="C170" t="s">
        <v>4779</v>
      </c>
      <c r="D170" t="s">
        <v>4780</v>
      </c>
      <c r="E170" t="s">
        <v>4781</v>
      </c>
      <c r="F170" t="s">
        <v>4782</v>
      </c>
      <c r="G170" t="s">
        <v>4783</v>
      </c>
      <c r="H170" t="s">
        <v>4784</v>
      </c>
      <c r="I170" t="s">
        <v>4785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4786</v>
      </c>
      <c r="P170" t="s">
        <v>4787</v>
      </c>
      <c r="Q170" t="s">
        <v>4788</v>
      </c>
      <c r="R170" t="s">
        <v>4789</v>
      </c>
      <c r="S170" t="s">
        <v>4790</v>
      </c>
      <c r="T170" t="s">
        <v>4791</v>
      </c>
      <c r="U170" t="s">
        <v>4792</v>
      </c>
      <c r="V170" t="s">
        <v>4793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4794</v>
      </c>
      <c r="B171" t="s">
        <v>4795</v>
      </c>
      <c r="C171" t="s">
        <v>4796</v>
      </c>
      <c r="D171" t="s">
        <v>4797</v>
      </c>
      <c r="E171" t="s">
        <v>4798</v>
      </c>
      <c r="F171" t="s">
        <v>4799</v>
      </c>
      <c r="G171" t="s">
        <v>4800</v>
      </c>
      <c r="H171" t="s">
        <v>4801</v>
      </c>
      <c r="I171" t="s">
        <v>4802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4803</v>
      </c>
      <c r="P171" t="s">
        <v>4804</v>
      </c>
      <c r="Q171" t="s">
        <v>4805</v>
      </c>
      <c r="R171" t="s">
        <v>4806</v>
      </c>
      <c r="S171" t="s">
        <v>4807</v>
      </c>
      <c r="T171" t="s">
        <v>4808</v>
      </c>
      <c r="U171" t="s">
        <v>4809</v>
      </c>
      <c r="V171" t="s">
        <v>4810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4811</v>
      </c>
      <c r="B172" t="s">
        <v>4812</v>
      </c>
      <c r="C172" t="s">
        <v>4813</v>
      </c>
      <c r="D172" t="s">
        <v>4814</v>
      </c>
      <c r="E172" t="s">
        <v>4815</v>
      </c>
      <c r="F172" t="s">
        <v>4816</v>
      </c>
      <c r="G172" t="s">
        <v>4817</v>
      </c>
      <c r="H172" t="s">
        <v>4818</v>
      </c>
      <c r="I172" t="s">
        <v>4819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4820</v>
      </c>
      <c r="P172" t="s">
        <v>4821</v>
      </c>
      <c r="Q172" t="s">
        <v>4822</v>
      </c>
      <c r="R172" t="s">
        <v>4823</v>
      </c>
      <c r="S172" t="s">
        <v>4824</v>
      </c>
      <c r="T172" t="s">
        <v>4825</v>
      </c>
      <c r="U172" t="s">
        <v>4826</v>
      </c>
      <c r="V172" t="s">
        <v>4827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4828</v>
      </c>
      <c r="B173" t="s">
        <v>4829</v>
      </c>
      <c r="C173" t="s">
        <v>4830</v>
      </c>
      <c r="D173" t="s">
        <v>4831</v>
      </c>
      <c r="E173" t="s">
        <v>4832</v>
      </c>
      <c r="F173" t="s">
        <v>4833</v>
      </c>
      <c r="G173" t="s">
        <v>4834</v>
      </c>
      <c r="H173" t="s">
        <v>4835</v>
      </c>
      <c r="I173" t="s">
        <v>4836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4837</v>
      </c>
      <c r="P173" t="s">
        <v>4838</v>
      </c>
      <c r="Q173" t="s">
        <v>4839</v>
      </c>
      <c r="R173" t="s">
        <v>4840</v>
      </c>
      <c r="S173" t="s">
        <v>4841</v>
      </c>
      <c r="T173" t="s">
        <v>4842</v>
      </c>
      <c r="U173" t="s">
        <v>4843</v>
      </c>
      <c r="V173" t="s">
        <v>4844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4845</v>
      </c>
      <c r="B174" t="s">
        <v>4846</v>
      </c>
      <c r="C174" t="s">
        <v>4847</v>
      </c>
      <c r="D174" t="s">
        <v>4848</v>
      </c>
      <c r="E174" t="s">
        <v>4849</v>
      </c>
      <c r="F174" t="s">
        <v>4850</v>
      </c>
      <c r="G174" t="s">
        <v>4851</v>
      </c>
      <c r="H174" t="s">
        <v>4852</v>
      </c>
      <c r="I174" t="s">
        <v>4853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4854</v>
      </c>
      <c r="P174" t="s">
        <v>4855</v>
      </c>
      <c r="Q174" t="s">
        <v>4856</v>
      </c>
      <c r="R174" t="s">
        <v>4857</v>
      </c>
      <c r="S174" t="s">
        <v>4858</v>
      </c>
      <c r="T174" t="s">
        <v>4859</v>
      </c>
      <c r="U174" t="s">
        <v>4860</v>
      </c>
      <c r="V174" t="s">
        <v>4861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4862</v>
      </c>
      <c r="B175" t="s">
        <v>4863</v>
      </c>
      <c r="C175" t="s">
        <v>4864</v>
      </c>
      <c r="D175" t="s">
        <v>4865</v>
      </c>
      <c r="E175" t="s">
        <v>4866</v>
      </c>
      <c r="F175" t="s">
        <v>4867</v>
      </c>
      <c r="G175" t="s">
        <v>4868</v>
      </c>
      <c r="H175" t="s">
        <v>4869</v>
      </c>
      <c r="I175" t="s">
        <v>4870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4871</v>
      </c>
      <c r="P175" t="s">
        <v>4872</v>
      </c>
      <c r="Q175" t="s">
        <v>4873</v>
      </c>
      <c r="R175" t="s">
        <v>4874</v>
      </c>
      <c r="S175" t="s">
        <v>4875</v>
      </c>
      <c r="T175" t="s">
        <v>4876</v>
      </c>
      <c r="U175" t="s">
        <v>4877</v>
      </c>
      <c r="V175" t="s">
        <v>4878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4879</v>
      </c>
      <c r="B176" t="s">
        <v>4880</v>
      </c>
      <c r="C176" t="s">
        <v>4881</v>
      </c>
      <c r="D176" t="s">
        <v>4882</v>
      </c>
      <c r="E176" t="s">
        <v>4883</v>
      </c>
      <c r="F176" t="s">
        <v>4884</v>
      </c>
      <c r="G176" t="s">
        <v>4885</v>
      </c>
      <c r="H176" t="s">
        <v>4886</v>
      </c>
      <c r="I176" t="s">
        <v>4887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4888</v>
      </c>
      <c r="P176" t="s">
        <v>4889</v>
      </c>
      <c r="Q176" t="s">
        <v>4890</v>
      </c>
      <c r="R176" t="s">
        <v>4891</v>
      </c>
      <c r="S176" t="s">
        <v>4892</v>
      </c>
      <c r="T176" t="s">
        <v>4893</v>
      </c>
      <c r="U176" t="s">
        <v>4894</v>
      </c>
      <c r="V176" t="s">
        <v>4895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4896</v>
      </c>
      <c r="B177" t="s">
        <v>4897</v>
      </c>
      <c r="C177" t="s">
        <v>4898</v>
      </c>
      <c r="D177" t="s">
        <v>4899</v>
      </c>
      <c r="E177" t="s">
        <v>4900</v>
      </c>
      <c r="F177" t="s">
        <v>4901</v>
      </c>
      <c r="G177" t="s">
        <v>4902</v>
      </c>
      <c r="H177" t="s">
        <v>4903</v>
      </c>
      <c r="I177" t="s">
        <v>4904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4905</v>
      </c>
      <c r="P177" t="s">
        <v>4906</v>
      </c>
      <c r="Q177" t="s">
        <v>4907</v>
      </c>
      <c r="R177" t="s">
        <v>4908</v>
      </c>
      <c r="S177" t="s">
        <v>4909</v>
      </c>
      <c r="T177" t="s">
        <v>4910</v>
      </c>
      <c r="U177" t="s">
        <v>4911</v>
      </c>
      <c r="V177" t="s">
        <v>4912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4913</v>
      </c>
      <c r="B178" t="s">
        <v>4914</v>
      </c>
      <c r="C178" t="s">
        <v>4915</v>
      </c>
      <c r="D178" t="s">
        <v>4916</v>
      </c>
      <c r="E178" t="s">
        <v>4917</v>
      </c>
      <c r="F178" t="s">
        <v>4918</v>
      </c>
      <c r="G178" t="s">
        <v>4919</v>
      </c>
      <c r="H178" t="s">
        <v>4920</v>
      </c>
      <c r="I178" t="s">
        <v>4921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4922</v>
      </c>
      <c r="P178" t="s">
        <v>4923</v>
      </c>
      <c r="Q178" t="s">
        <v>4924</v>
      </c>
      <c r="R178" t="s">
        <v>4925</v>
      </c>
      <c r="S178" t="s">
        <v>4926</v>
      </c>
      <c r="T178" t="s">
        <v>4927</v>
      </c>
      <c r="U178" t="s">
        <v>4928</v>
      </c>
      <c r="V178" t="s">
        <v>4929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4930</v>
      </c>
      <c r="B179" t="s">
        <v>4931</v>
      </c>
      <c r="C179" t="s">
        <v>4932</v>
      </c>
      <c r="D179" t="s">
        <v>4933</v>
      </c>
      <c r="E179" t="s">
        <v>4934</v>
      </c>
      <c r="F179" t="s">
        <v>4935</v>
      </c>
      <c r="G179" t="s">
        <v>4936</v>
      </c>
      <c r="H179" t="s">
        <v>4937</v>
      </c>
      <c r="I179" t="s">
        <v>4938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4939</v>
      </c>
      <c r="P179" t="s">
        <v>4940</v>
      </c>
      <c r="Q179" t="s">
        <v>4941</v>
      </c>
      <c r="R179" t="s">
        <v>4942</v>
      </c>
      <c r="S179" t="s">
        <v>4943</v>
      </c>
      <c r="T179" t="s">
        <v>4944</v>
      </c>
      <c r="U179" t="s">
        <v>4945</v>
      </c>
      <c r="V179" t="s">
        <v>4946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4947</v>
      </c>
      <c r="B180" t="s">
        <v>4948</v>
      </c>
      <c r="C180" t="s">
        <v>4949</v>
      </c>
      <c r="D180" t="s">
        <v>4950</v>
      </c>
      <c r="E180" t="s">
        <v>4951</v>
      </c>
      <c r="F180" t="s">
        <v>4952</v>
      </c>
      <c r="G180" t="s">
        <v>4953</v>
      </c>
      <c r="H180" t="s">
        <v>4954</v>
      </c>
      <c r="I180" t="s">
        <v>4955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4956</v>
      </c>
      <c r="P180" t="s">
        <v>4957</v>
      </c>
      <c r="Q180" t="s">
        <v>4958</v>
      </c>
      <c r="R180" t="s">
        <v>4959</v>
      </c>
      <c r="S180" t="s">
        <v>4960</v>
      </c>
      <c r="T180" t="s">
        <v>4961</v>
      </c>
      <c r="U180" t="s">
        <v>4962</v>
      </c>
      <c r="V180" t="s">
        <v>4963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4964</v>
      </c>
      <c r="B181" t="s">
        <v>4965</v>
      </c>
      <c r="C181" t="s">
        <v>4966</v>
      </c>
      <c r="D181" t="s">
        <v>4967</v>
      </c>
      <c r="E181" t="s">
        <v>4968</v>
      </c>
      <c r="F181" t="s">
        <v>4969</v>
      </c>
      <c r="G181" t="s">
        <v>4970</v>
      </c>
      <c r="H181" t="s">
        <v>4971</v>
      </c>
      <c r="I181" t="s">
        <v>4972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4973</v>
      </c>
      <c r="P181" t="s">
        <v>4974</v>
      </c>
      <c r="Q181" t="s">
        <v>4975</v>
      </c>
      <c r="R181" t="s">
        <v>4976</v>
      </c>
      <c r="S181" t="s">
        <v>4977</v>
      </c>
      <c r="T181" t="s">
        <v>4978</v>
      </c>
      <c r="U181" t="s">
        <v>4979</v>
      </c>
      <c r="V181" t="s">
        <v>4980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4981</v>
      </c>
      <c r="B182" t="s">
        <v>4982</v>
      </c>
      <c r="C182" t="s">
        <v>4983</v>
      </c>
      <c r="D182" t="s">
        <v>4984</v>
      </c>
      <c r="E182" t="s">
        <v>4985</v>
      </c>
      <c r="F182" t="s">
        <v>4986</v>
      </c>
      <c r="G182" t="s">
        <v>4987</v>
      </c>
      <c r="H182" t="s">
        <v>4988</v>
      </c>
      <c r="I182" t="s">
        <v>4989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4990</v>
      </c>
      <c r="P182" t="s">
        <v>4991</v>
      </c>
      <c r="Q182" t="s">
        <v>4992</v>
      </c>
      <c r="R182" t="s">
        <v>4993</v>
      </c>
      <c r="S182" t="s">
        <v>4994</v>
      </c>
      <c r="T182" t="s">
        <v>4995</v>
      </c>
      <c r="U182" t="s">
        <v>4996</v>
      </c>
      <c r="V182" t="s">
        <v>4997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4998</v>
      </c>
      <c r="B183" t="s">
        <v>4999</v>
      </c>
      <c r="C183" t="s">
        <v>5000</v>
      </c>
      <c r="D183" t="s">
        <v>5001</v>
      </c>
      <c r="E183" t="s">
        <v>5002</v>
      </c>
      <c r="F183" t="s">
        <v>5003</v>
      </c>
      <c r="G183" t="s">
        <v>5004</v>
      </c>
      <c r="H183" t="s">
        <v>5005</v>
      </c>
      <c r="I183" t="s">
        <v>5006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5007</v>
      </c>
      <c r="P183" t="s">
        <v>5008</v>
      </c>
      <c r="Q183" t="s">
        <v>5009</v>
      </c>
      <c r="R183" t="s">
        <v>5010</v>
      </c>
      <c r="S183" t="s">
        <v>5011</v>
      </c>
      <c r="T183" t="s">
        <v>5012</v>
      </c>
      <c r="U183" t="s">
        <v>5013</v>
      </c>
      <c r="V183" t="s">
        <v>5014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5015</v>
      </c>
      <c r="B184" t="s">
        <v>5016</v>
      </c>
      <c r="C184" t="s">
        <v>5017</v>
      </c>
      <c r="D184" t="s">
        <v>5018</v>
      </c>
      <c r="E184" t="s">
        <v>5019</v>
      </c>
      <c r="F184" t="s">
        <v>5020</v>
      </c>
      <c r="G184" t="s">
        <v>5021</v>
      </c>
      <c r="H184" t="s">
        <v>5022</v>
      </c>
      <c r="I184" t="s">
        <v>5023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5024</v>
      </c>
      <c r="P184" t="s">
        <v>5025</v>
      </c>
      <c r="Q184" t="s">
        <v>5026</v>
      </c>
      <c r="R184" t="s">
        <v>5027</v>
      </c>
      <c r="S184" t="s">
        <v>5028</v>
      </c>
      <c r="T184" t="s">
        <v>5029</v>
      </c>
      <c r="U184" t="s">
        <v>5030</v>
      </c>
      <c r="V184" t="s">
        <v>5031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5032</v>
      </c>
      <c r="B185" t="s">
        <v>5033</v>
      </c>
      <c r="C185" t="s">
        <v>5034</v>
      </c>
      <c r="D185" t="s">
        <v>5035</v>
      </c>
      <c r="E185" t="s">
        <v>5036</v>
      </c>
      <c r="F185" t="s">
        <v>5037</v>
      </c>
      <c r="G185" t="s">
        <v>5038</v>
      </c>
      <c r="H185" t="s">
        <v>5039</v>
      </c>
      <c r="I185" t="s">
        <v>5040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5041</v>
      </c>
      <c r="P185" t="s">
        <v>5042</v>
      </c>
      <c r="Q185" t="s">
        <v>5043</v>
      </c>
      <c r="R185" t="s">
        <v>5044</v>
      </c>
      <c r="S185" t="s">
        <v>5045</v>
      </c>
      <c r="T185" t="s">
        <v>5046</v>
      </c>
      <c r="U185" t="s">
        <v>5047</v>
      </c>
      <c r="V185" t="s">
        <v>5048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5049</v>
      </c>
      <c r="B186" t="s">
        <v>5050</v>
      </c>
      <c r="C186" t="s">
        <v>5051</v>
      </c>
      <c r="D186" t="s">
        <v>5052</v>
      </c>
      <c r="E186" t="s">
        <v>5053</v>
      </c>
      <c r="F186" t="s">
        <v>5054</v>
      </c>
      <c r="G186" t="s">
        <v>5055</v>
      </c>
      <c r="H186" t="s">
        <v>5056</v>
      </c>
      <c r="I186" t="s">
        <v>5057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5058</v>
      </c>
      <c r="P186" t="s">
        <v>5059</v>
      </c>
      <c r="Q186" t="s">
        <v>5060</v>
      </c>
      <c r="R186" t="s">
        <v>5061</v>
      </c>
      <c r="S186" t="s">
        <v>5062</v>
      </c>
      <c r="T186" t="s">
        <v>5063</v>
      </c>
      <c r="U186" t="s">
        <v>5064</v>
      </c>
      <c r="V186" t="s">
        <v>5065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5066</v>
      </c>
      <c r="B187" t="s">
        <v>5067</v>
      </c>
      <c r="C187" t="s">
        <v>5068</v>
      </c>
      <c r="D187" t="s">
        <v>5069</v>
      </c>
      <c r="E187" t="s">
        <v>5070</v>
      </c>
      <c r="F187" t="s">
        <v>5071</v>
      </c>
      <c r="G187" t="s">
        <v>5072</v>
      </c>
      <c r="H187" t="s">
        <v>5073</v>
      </c>
      <c r="I187" t="s">
        <v>5074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5075</v>
      </c>
      <c r="P187" t="s">
        <v>5076</v>
      </c>
      <c r="Q187" t="s">
        <v>5077</v>
      </c>
      <c r="R187" t="s">
        <v>5078</v>
      </c>
      <c r="S187" t="s">
        <v>5079</v>
      </c>
      <c r="T187" t="s">
        <v>5080</v>
      </c>
      <c r="U187" t="s">
        <v>5081</v>
      </c>
      <c r="V187" t="s">
        <v>5082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5083</v>
      </c>
      <c r="B188" t="s">
        <v>5084</v>
      </c>
      <c r="C188" t="s">
        <v>5085</v>
      </c>
      <c r="D188" t="s">
        <v>5086</v>
      </c>
      <c r="E188" t="s">
        <v>5087</v>
      </c>
      <c r="F188" t="s">
        <v>5088</v>
      </c>
      <c r="G188" t="s">
        <v>5089</v>
      </c>
      <c r="H188" t="s">
        <v>5090</v>
      </c>
      <c r="I188" t="s">
        <v>5091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5092</v>
      </c>
      <c r="P188" t="s">
        <v>5093</v>
      </c>
      <c r="Q188" t="s">
        <v>5094</v>
      </c>
      <c r="R188" t="s">
        <v>5095</v>
      </c>
      <c r="S188" t="s">
        <v>5096</v>
      </c>
      <c r="T188" t="s">
        <v>5097</v>
      </c>
      <c r="U188" t="s">
        <v>5098</v>
      </c>
      <c r="V188" t="s">
        <v>5099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5100</v>
      </c>
      <c r="B189" t="s">
        <v>5101</v>
      </c>
      <c r="C189" t="s">
        <v>5102</v>
      </c>
      <c r="D189" t="s">
        <v>5103</v>
      </c>
      <c r="E189" t="s">
        <v>5104</v>
      </c>
      <c r="F189" t="s">
        <v>5105</v>
      </c>
      <c r="G189" t="s">
        <v>5106</v>
      </c>
      <c r="H189" t="s">
        <v>5107</v>
      </c>
      <c r="I189" t="s">
        <v>5108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5109</v>
      </c>
      <c r="P189" t="s">
        <v>5110</v>
      </c>
      <c r="Q189" t="s">
        <v>5111</v>
      </c>
      <c r="R189" t="s">
        <v>5112</v>
      </c>
      <c r="S189" t="s">
        <v>5113</v>
      </c>
      <c r="T189" t="s">
        <v>5114</v>
      </c>
      <c r="U189" t="s">
        <v>5115</v>
      </c>
      <c r="V189" t="s">
        <v>5116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5117</v>
      </c>
      <c r="B190" t="s">
        <v>5118</v>
      </c>
      <c r="C190" t="s">
        <v>5119</v>
      </c>
      <c r="D190" t="s">
        <v>5120</v>
      </c>
      <c r="E190" t="s">
        <v>5121</v>
      </c>
      <c r="F190" t="s">
        <v>5122</v>
      </c>
      <c r="G190" t="s">
        <v>5123</v>
      </c>
      <c r="H190" t="s">
        <v>5124</v>
      </c>
      <c r="I190" t="s">
        <v>5125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5126</v>
      </c>
      <c r="P190" t="s">
        <v>5127</v>
      </c>
      <c r="Q190" t="s">
        <v>5128</v>
      </c>
      <c r="R190" t="s">
        <v>5129</v>
      </c>
      <c r="S190" t="s">
        <v>5130</v>
      </c>
      <c r="T190" t="s">
        <v>5131</v>
      </c>
      <c r="U190" t="s">
        <v>5132</v>
      </c>
      <c r="V190" t="s">
        <v>5133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5134</v>
      </c>
      <c r="B191" t="s">
        <v>5135</v>
      </c>
      <c r="C191" t="s">
        <v>5136</v>
      </c>
      <c r="D191" t="s">
        <v>5137</v>
      </c>
      <c r="E191" t="s">
        <v>5138</v>
      </c>
      <c r="F191" t="s">
        <v>5139</v>
      </c>
      <c r="G191" t="s">
        <v>5140</v>
      </c>
      <c r="H191" t="s">
        <v>5141</v>
      </c>
      <c r="I191" t="s">
        <v>5142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5143</v>
      </c>
      <c r="P191" t="s">
        <v>5144</v>
      </c>
      <c r="Q191" t="s">
        <v>5145</v>
      </c>
      <c r="R191" t="s">
        <v>5146</v>
      </c>
      <c r="S191" t="s">
        <v>5147</v>
      </c>
      <c r="T191" t="s">
        <v>5148</v>
      </c>
      <c r="U191" t="s">
        <v>5149</v>
      </c>
      <c r="V191" t="s">
        <v>5150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5151</v>
      </c>
      <c r="B192" t="s">
        <v>5152</v>
      </c>
      <c r="C192" t="s">
        <v>5153</v>
      </c>
      <c r="D192" t="s">
        <v>5154</v>
      </c>
      <c r="E192" t="s">
        <v>5155</v>
      </c>
      <c r="F192" t="s">
        <v>5156</v>
      </c>
      <c r="G192" t="s">
        <v>5157</v>
      </c>
      <c r="H192" t="s">
        <v>5158</v>
      </c>
      <c r="I192" t="s">
        <v>5159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5160</v>
      </c>
      <c r="P192" t="s">
        <v>5161</v>
      </c>
      <c r="Q192" t="s">
        <v>5162</v>
      </c>
      <c r="R192" t="s">
        <v>5163</v>
      </c>
      <c r="S192" t="s">
        <v>5164</v>
      </c>
      <c r="T192" t="s">
        <v>5165</v>
      </c>
      <c r="U192" t="s">
        <v>5166</v>
      </c>
      <c r="V192" t="s">
        <v>5167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5168</v>
      </c>
      <c r="B193" t="s">
        <v>5169</v>
      </c>
      <c r="C193" t="s">
        <v>5170</v>
      </c>
      <c r="D193" t="s">
        <v>5171</v>
      </c>
      <c r="E193" t="s">
        <v>5172</v>
      </c>
      <c r="F193" t="s">
        <v>5173</v>
      </c>
      <c r="G193" t="s">
        <v>5174</v>
      </c>
      <c r="H193" t="s">
        <v>5175</v>
      </c>
      <c r="I193" t="s">
        <v>5176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5177</v>
      </c>
      <c r="P193" t="s">
        <v>5178</v>
      </c>
      <c r="Q193" t="s">
        <v>5179</v>
      </c>
      <c r="R193" t="s">
        <v>5180</v>
      </c>
      <c r="S193" t="s">
        <v>5181</v>
      </c>
      <c r="T193" t="s">
        <v>5182</v>
      </c>
      <c r="U193" t="s">
        <v>5183</v>
      </c>
      <c r="V193" t="s">
        <v>5184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5185</v>
      </c>
      <c r="B194" t="s">
        <v>5186</v>
      </c>
      <c r="C194" t="s">
        <v>5187</v>
      </c>
      <c r="D194" t="s">
        <v>5188</v>
      </c>
      <c r="E194" t="s">
        <v>5189</v>
      </c>
      <c r="F194" t="s">
        <v>5190</v>
      </c>
      <c r="G194" t="s">
        <v>5191</v>
      </c>
      <c r="H194" t="s">
        <v>5192</v>
      </c>
      <c r="I194" t="s">
        <v>5193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5194</v>
      </c>
      <c r="P194" t="s">
        <v>5195</v>
      </c>
      <c r="Q194" t="s">
        <v>5196</v>
      </c>
      <c r="R194" t="s">
        <v>5197</v>
      </c>
      <c r="S194" t="s">
        <v>5198</v>
      </c>
      <c r="T194" t="s">
        <v>5199</v>
      </c>
      <c r="U194" t="s">
        <v>5200</v>
      </c>
      <c r="V194" t="s">
        <v>5201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5202</v>
      </c>
      <c r="B195" t="s">
        <v>5203</v>
      </c>
      <c r="C195" t="s">
        <v>5204</v>
      </c>
      <c r="D195" t="s">
        <v>5205</v>
      </c>
      <c r="E195" t="s">
        <v>5206</v>
      </c>
      <c r="F195" t="s">
        <v>5207</v>
      </c>
      <c r="G195" t="s">
        <v>5208</v>
      </c>
      <c r="H195" t="s">
        <v>5209</v>
      </c>
      <c r="I195" t="s">
        <v>5210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5211</v>
      </c>
      <c r="P195" t="s">
        <v>5212</v>
      </c>
      <c r="Q195" t="s">
        <v>5213</v>
      </c>
      <c r="R195" t="s">
        <v>5214</v>
      </c>
      <c r="S195" t="s">
        <v>5215</v>
      </c>
      <c r="T195" t="s">
        <v>5216</v>
      </c>
      <c r="U195" t="s">
        <v>5217</v>
      </c>
      <c r="V195" t="s">
        <v>5218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5219</v>
      </c>
      <c r="B196" t="s">
        <v>5220</v>
      </c>
      <c r="C196" t="s">
        <v>5221</v>
      </c>
      <c r="D196" t="s">
        <v>5222</v>
      </c>
      <c r="E196" t="s">
        <v>5223</v>
      </c>
      <c r="F196" t="s">
        <v>5224</v>
      </c>
      <c r="G196" t="s">
        <v>5225</v>
      </c>
      <c r="H196" t="s">
        <v>5226</v>
      </c>
      <c r="I196" t="s">
        <v>5227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5228</v>
      </c>
      <c r="P196" t="s">
        <v>5229</v>
      </c>
      <c r="Q196" t="s">
        <v>5230</v>
      </c>
      <c r="R196" t="s">
        <v>5231</v>
      </c>
      <c r="S196" t="s">
        <v>5232</v>
      </c>
      <c r="T196" t="s">
        <v>5233</v>
      </c>
      <c r="U196" t="s">
        <v>5234</v>
      </c>
      <c r="V196" t="s">
        <v>5235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5236</v>
      </c>
      <c r="B197" t="s">
        <v>5237</v>
      </c>
      <c r="C197" t="s">
        <v>5238</v>
      </c>
      <c r="D197" t="s">
        <v>5239</v>
      </c>
      <c r="E197" t="s">
        <v>5240</v>
      </c>
      <c r="F197" t="s">
        <v>5241</v>
      </c>
      <c r="G197" t="s">
        <v>5242</v>
      </c>
      <c r="H197" t="s">
        <v>5243</v>
      </c>
      <c r="I197" t="s">
        <v>5244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5245</v>
      </c>
      <c r="P197" t="s">
        <v>5246</v>
      </c>
      <c r="Q197" t="s">
        <v>5247</v>
      </c>
      <c r="R197" t="s">
        <v>5248</v>
      </c>
      <c r="S197" t="s">
        <v>5249</v>
      </c>
      <c r="T197" t="s">
        <v>5250</v>
      </c>
      <c r="U197" t="s">
        <v>5251</v>
      </c>
      <c r="V197" t="s">
        <v>5252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5253</v>
      </c>
      <c r="B198" t="s">
        <v>5254</v>
      </c>
      <c r="C198" t="s">
        <v>5255</v>
      </c>
      <c r="D198" t="s">
        <v>5256</v>
      </c>
      <c r="E198" t="s">
        <v>5257</v>
      </c>
      <c r="F198" t="s">
        <v>5258</v>
      </c>
      <c r="G198" t="s">
        <v>5259</v>
      </c>
      <c r="H198" t="s">
        <v>5260</v>
      </c>
      <c r="I198" t="s">
        <v>5261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5262</v>
      </c>
      <c r="P198" t="s">
        <v>5263</v>
      </c>
      <c r="Q198" t="s">
        <v>5264</v>
      </c>
      <c r="R198" t="s">
        <v>5265</v>
      </c>
      <c r="S198" t="s">
        <v>5266</v>
      </c>
      <c r="T198" t="s">
        <v>5267</v>
      </c>
      <c r="U198" t="s">
        <v>5268</v>
      </c>
      <c r="V198" t="s">
        <v>5269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5270</v>
      </c>
      <c r="B199" t="s">
        <v>5271</v>
      </c>
      <c r="C199" t="s">
        <v>5272</v>
      </c>
      <c r="D199" t="s">
        <v>5273</v>
      </c>
      <c r="E199" t="s">
        <v>5274</v>
      </c>
      <c r="F199" t="s">
        <v>5275</v>
      </c>
      <c r="G199" t="s">
        <v>5276</v>
      </c>
      <c r="H199" t="s">
        <v>5277</v>
      </c>
      <c r="I199" t="s">
        <v>5278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5279</v>
      </c>
      <c r="P199" t="s">
        <v>5280</v>
      </c>
      <c r="Q199" t="s">
        <v>5281</v>
      </c>
      <c r="R199" t="s">
        <v>5282</v>
      </c>
      <c r="S199" t="s">
        <v>5283</v>
      </c>
      <c r="T199" t="s">
        <v>5284</v>
      </c>
      <c r="U199" t="s">
        <v>5285</v>
      </c>
      <c r="V199" t="s">
        <v>5286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5287</v>
      </c>
      <c r="B200" t="s">
        <v>5288</v>
      </c>
      <c r="C200" t="s">
        <v>5289</v>
      </c>
      <c r="D200" t="s">
        <v>5290</v>
      </c>
      <c r="E200" t="s">
        <v>5291</v>
      </c>
      <c r="F200" t="s">
        <v>5292</v>
      </c>
      <c r="G200" t="s">
        <v>5293</v>
      </c>
      <c r="H200" t="s">
        <v>5294</v>
      </c>
      <c r="I200" t="s">
        <v>5295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5296</v>
      </c>
      <c r="P200" t="s">
        <v>5297</v>
      </c>
      <c r="Q200" t="s">
        <v>5298</v>
      </c>
      <c r="R200" t="s">
        <v>5299</v>
      </c>
      <c r="S200" t="s">
        <v>5300</v>
      </c>
      <c r="T200" t="s">
        <v>5301</v>
      </c>
      <c r="U200" t="s">
        <v>5302</v>
      </c>
      <c r="V200" t="s">
        <v>5303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5304</v>
      </c>
      <c r="B201" t="s">
        <v>5305</v>
      </c>
      <c r="C201" t="s">
        <v>5306</v>
      </c>
      <c r="D201" t="s">
        <v>5307</v>
      </c>
      <c r="E201" t="s">
        <v>5308</v>
      </c>
      <c r="F201" t="s">
        <v>5309</v>
      </c>
      <c r="G201" t="s">
        <v>5310</v>
      </c>
      <c r="H201" t="s">
        <v>5311</v>
      </c>
      <c r="I201" t="s">
        <v>5312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5313</v>
      </c>
      <c r="P201" t="s">
        <v>5314</v>
      </c>
      <c r="Q201" t="s">
        <v>5315</v>
      </c>
      <c r="R201" t="s">
        <v>5316</v>
      </c>
      <c r="S201" t="s">
        <v>5317</v>
      </c>
      <c r="T201" t="s">
        <v>5318</v>
      </c>
      <c r="U201" t="s">
        <v>5319</v>
      </c>
      <c r="V201" t="s">
        <v>5320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5321</v>
      </c>
      <c r="B202" t="s">
        <v>5322</v>
      </c>
      <c r="C202" t="s">
        <v>5323</v>
      </c>
      <c r="D202" t="s">
        <v>5324</v>
      </c>
      <c r="E202" t="s">
        <v>5325</v>
      </c>
      <c r="F202" t="s">
        <v>5326</v>
      </c>
      <c r="G202" t="s">
        <v>5327</v>
      </c>
      <c r="H202" t="s">
        <v>5328</v>
      </c>
      <c r="I202" t="s">
        <v>5329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5330</v>
      </c>
      <c r="P202" t="s">
        <v>5331</v>
      </c>
      <c r="Q202" t="s">
        <v>5332</v>
      </c>
      <c r="R202" t="s">
        <v>5333</v>
      </c>
      <c r="S202" t="s">
        <v>5334</v>
      </c>
      <c r="T202" t="s">
        <v>5335</v>
      </c>
      <c r="U202" t="s">
        <v>5336</v>
      </c>
      <c r="V202" t="s">
        <v>5337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5338</v>
      </c>
      <c r="B203" t="s">
        <v>5339</v>
      </c>
      <c r="C203" t="s">
        <v>5340</v>
      </c>
      <c r="D203" t="s">
        <v>5341</v>
      </c>
      <c r="E203" t="s">
        <v>5342</v>
      </c>
      <c r="F203" t="s">
        <v>5343</v>
      </c>
      <c r="G203" t="s">
        <v>5344</v>
      </c>
      <c r="H203" t="s">
        <v>5345</v>
      </c>
      <c r="I203" t="s">
        <v>5346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5347</v>
      </c>
      <c r="P203" t="s">
        <v>5348</v>
      </c>
      <c r="Q203" t="s">
        <v>5349</v>
      </c>
      <c r="R203" t="s">
        <v>5350</v>
      </c>
      <c r="S203" t="s">
        <v>5351</v>
      </c>
      <c r="T203" t="s">
        <v>5352</v>
      </c>
      <c r="U203" t="s">
        <v>5353</v>
      </c>
      <c r="V203" t="s">
        <v>5354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5355</v>
      </c>
      <c r="B204" t="s">
        <v>5356</v>
      </c>
      <c r="C204" t="s">
        <v>5357</v>
      </c>
      <c r="D204" t="s">
        <v>5358</v>
      </c>
      <c r="E204" t="s">
        <v>5359</v>
      </c>
      <c r="F204" t="s">
        <v>5360</v>
      </c>
      <c r="G204" t="s">
        <v>5361</v>
      </c>
      <c r="H204" t="s">
        <v>5362</v>
      </c>
      <c r="I204" t="s">
        <v>5363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5364</v>
      </c>
      <c r="P204" t="s">
        <v>5365</v>
      </c>
      <c r="Q204" t="s">
        <v>5366</v>
      </c>
      <c r="R204" t="s">
        <v>5367</v>
      </c>
      <c r="S204" t="s">
        <v>5368</v>
      </c>
      <c r="T204" t="s">
        <v>5369</v>
      </c>
      <c r="U204" t="s">
        <v>5370</v>
      </c>
      <c r="V204" t="s">
        <v>5371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5372</v>
      </c>
      <c r="B205" t="s">
        <v>5373</v>
      </c>
      <c r="C205" t="s">
        <v>5374</v>
      </c>
      <c r="D205" t="s">
        <v>5375</v>
      </c>
      <c r="E205" t="s">
        <v>5376</v>
      </c>
      <c r="F205" t="s">
        <v>5377</v>
      </c>
      <c r="G205" t="s">
        <v>5378</v>
      </c>
      <c r="H205" t="s">
        <v>5379</v>
      </c>
      <c r="I205" t="s">
        <v>5380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5381</v>
      </c>
      <c r="P205" t="s">
        <v>5382</v>
      </c>
      <c r="Q205" t="s">
        <v>5383</v>
      </c>
      <c r="R205" t="s">
        <v>5384</v>
      </c>
      <c r="S205" t="s">
        <v>5385</v>
      </c>
      <c r="T205" t="s">
        <v>5386</v>
      </c>
      <c r="U205" t="s">
        <v>5387</v>
      </c>
      <c r="V205" t="s">
        <v>5388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5389</v>
      </c>
      <c r="B206" t="s">
        <v>5390</v>
      </c>
      <c r="C206" t="s">
        <v>5391</v>
      </c>
      <c r="D206" t="s">
        <v>5392</v>
      </c>
      <c r="E206" t="s">
        <v>5393</v>
      </c>
      <c r="F206" t="s">
        <v>5394</v>
      </c>
      <c r="G206" t="s">
        <v>5395</v>
      </c>
      <c r="H206" t="s">
        <v>5396</v>
      </c>
      <c r="I206" t="s">
        <v>5397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5398</v>
      </c>
      <c r="P206" t="s">
        <v>5399</v>
      </c>
      <c r="Q206" t="s">
        <v>5400</v>
      </c>
      <c r="R206" t="s">
        <v>5401</v>
      </c>
      <c r="S206" t="s">
        <v>5402</v>
      </c>
      <c r="T206" t="s">
        <v>5403</v>
      </c>
      <c r="U206" t="s">
        <v>5404</v>
      </c>
      <c r="V206" t="s">
        <v>5405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5406</v>
      </c>
      <c r="B207" t="s">
        <v>5407</v>
      </c>
      <c r="C207" t="s">
        <v>5408</v>
      </c>
      <c r="D207" t="s">
        <v>5409</v>
      </c>
      <c r="E207" t="s">
        <v>5410</v>
      </c>
      <c r="F207" t="s">
        <v>5411</v>
      </c>
      <c r="G207" t="s">
        <v>5412</v>
      </c>
      <c r="H207" t="s">
        <v>5413</v>
      </c>
      <c r="I207" t="s">
        <v>5414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5415</v>
      </c>
      <c r="P207" t="s">
        <v>5416</v>
      </c>
      <c r="Q207" t="s">
        <v>5417</v>
      </c>
      <c r="R207" t="s">
        <v>5418</v>
      </c>
      <c r="S207" t="s">
        <v>5419</v>
      </c>
      <c r="T207" t="s">
        <v>5420</v>
      </c>
      <c r="U207" t="s">
        <v>5421</v>
      </c>
      <c r="V207" t="s">
        <v>5422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5423</v>
      </c>
      <c r="B208" t="s">
        <v>5424</v>
      </c>
      <c r="C208" t="s">
        <v>5425</v>
      </c>
      <c r="D208" t="s">
        <v>5426</v>
      </c>
      <c r="E208" t="s">
        <v>5427</v>
      </c>
      <c r="F208" t="s">
        <v>5428</v>
      </c>
      <c r="G208" t="s">
        <v>5429</v>
      </c>
      <c r="H208" t="s">
        <v>5430</v>
      </c>
      <c r="I208" t="s">
        <v>5431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5432</v>
      </c>
      <c r="P208" t="s">
        <v>5433</v>
      </c>
      <c r="Q208" t="s">
        <v>5434</v>
      </c>
      <c r="R208" t="s">
        <v>5435</v>
      </c>
      <c r="S208" t="s">
        <v>5436</v>
      </c>
      <c r="T208" t="s">
        <v>5437</v>
      </c>
      <c r="U208" t="s">
        <v>5438</v>
      </c>
      <c r="V208" t="s">
        <v>5439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5440</v>
      </c>
      <c r="B209" t="s">
        <v>5441</v>
      </c>
      <c r="C209" t="s">
        <v>5442</v>
      </c>
      <c r="D209" t="s">
        <v>5443</v>
      </c>
      <c r="E209" t="s">
        <v>5444</v>
      </c>
      <c r="F209" t="s">
        <v>5445</v>
      </c>
      <c r="G209" t="s">
        <v>5446</v>
      </c>
      <c r="H209" t="s">
        <v>5447</v>
      </c>
      <c r="I209" t="s">
        <v>5448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5449</v>
      </c>
      <c r="P209" t="s">
        <v>5450</v>
      </c>
      <c r="Q209" t="s">
        <v>5451</v>
      </c>
      <c r="R209" t="s">
        <v>5452</v>
      </c>
      <c r="S209" t="s">
        <v>5453</v>
      </c>
      <c r="T209" t="s">
        <v>5454</v>
      </c>
      <c r="U209" t="s">
        <v>5455</v>
      </c>
      <c r="V209" t="s">
        <v>5456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5457</v>
      </c>
      <c r="B210" t="s">
        <v>5458</v>
      </c>
      <c r="C210" t="s">
        <v>5459</v>
      </c>
      <c r="D210" t="s">
        <v>5460</v>
      </c>
      <c r="E210" t="s">
        <v>5461</v>
      </c>
      <c r="F210" t="s">
        <v>5462</v>
      </c>
      <c r="G210" t="s">
        <v>5463</v>
      </c>
      <c r="H210" t="s">
        <v>5464</v>
      </c>
      <c r="I210" t="s">
        <v>5465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5466</v>
      </c>
      <c r="P210" t="s">
        <v>5467</v>
      </c>
      <c r="Q210" t="s">
        <v>5468</v>
      </c>
      <c r="R210" t="s">
        <v>5469</v>
      </c>
      <c r="S210" t="s">
        <v>5470</v>
      </c>
      <c r="T210" t="s">
        <v>5471</v>
      </c>
      <c r="U210" t="s">
        <v>5472</v>
      </c>
      <c r="V210" t="s">
        <v>5473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5474</v>
      </c>
      <c r="B211" t="s">
        <v>5475</v>
      </c>
      <c r="C211" t="s">
        <v>5476</v>
      </c>
      <c r="D211" t="s">
        <v>5477</v>
      </c>
      <c r="E211" t="s">
        <v>5478</v>
      </c>
      <c r="F211" t="s">
        <v>5479</v>
      </c>
      <c r="G211" t="s">
        <v>5480</v>
      </c>
      <c r="H211" t="s">
        <v>5481</v>
      </c>
      <c r="I211" t="s">
        <v>5482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5483</v>
      </c>
      <c r="P211" t="s">
        <v>5484</v>
      </c>
      <c r="Q211" t="s">
        <v>5485</v>
      </c>
      <c r="R211" t="s">
        <v>5486</v>
      </c>
      <c r="S211" t="s">
        <v>5487</v>
      </c>
      <c r="T211" t="s">
        <v>5488</v>
      </c>
      <c r="U211" t="s">
        <v>5489</v>
      </c>
      <c r="V211" t="s">
        <v>5490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5491</v>
      </c>
      <c r="B212" t="s">
        <v>5492</v>
      </c>
      <c r="C212" t="s">
        <v>5493</v>
      </c>
      <c r="D212" t="s">
        <v>5494</v>
      </c>
      <c r="E212" t="s">
        <v>5495</v>
      </c>
      <c r="F212" t="s">
        <v>5496</v>
      </c>
      <c r="G212" t="s">
        <v>5497</v>
      </c>
      <c r="H212" t="s">
        <v>5498</v>
      </c>
      <c r="I212" t="s">
        <v>5499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5500</v>
      </c>
      <c r="P212" t="s">
        <v>5501</v>
      </c>
      <c r="Q212" t="s">
        <v>5502</v>
      </c>
      <c r="R212" t="s">
        <v>5503</v>
      </c>
      <c r="S212" t="s">
        <v>5504</v>
      </c>
      <c r="T212" t="s">
        <v>5505</v>
      </c>
      <c r="U212" t="s">
        <v>5506</v>
      </c>
      <c r="V212" t="s">
        <v>5507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5508</v>
      </c>
      <c r="B213" t="s">
        <v>5509</v>
      </c>
      <c r="C213" t="s">
        <v>5510</v>
      </c>
      <c r="D213" t="s">
        <v>5511</v>
      </c>
      <c r="E213" t="s">
        <v>5512</v>
      </c>
      <c r="F213" t="s">
        <v>5513</v>
      </c>
      <c r="G213" t="s">
        <v>5514</v>
      </c>
      <c r="H213" t="s">
        <v>5515</v>
      </c>
      <c r="I213" t="s">
        <v>5516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5517</v>
      </c>
      <c r="P213" t="s">
        <v>5518</v>
      </c>
      <c r="Q213" t="s">
        <v>5519</v>
      </c>
      <c r="R213" t="s">
        <v>5520</v>
      </c>
      <c r="S213" t="s">
        <v>5521</v>
      </c>
      <c r="T213" t="s">
        <v>5522</v>
      </c>
      <c r="U213" t="s">
        <v>5523</v>
      </c>
      <c r="V213" t="s">
        <v>5524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5525</v>
      </c>
      <c r="B214" t="s">
        <v>5526</v>
      </c>
      <c r="C214" t="s">
        <v>5527</v>
      </c>
      <c r="D214" t="s">
        <v>5528</v>
      </c>
      <c r="E214" t="s">
        <v>5529</v>
      </c>
      <c r="F214" t="s">
        <v>5530</v>
      </c>
      <c r="G214" t="s">
        <v>5531</v>
      </c>
      <c r="H214" t="s">
        <v>5532</v>
      </c>
      <c r="I214" t="s">
        <v>5533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5534</v>
      </c>
      <c r="P214" t="s">
        <v>5535</v>
      </c>
      <c r="Q214" t="s">
        <v>5536</v>
      </c>
      <c r="R214" t="s">
        <v>5537</v>
      </c>
      <c r="S214" t="s">
        <v>5538</v>
      </c>
      <c r="T214" t="s">
        <v>5539</v>
      </c>
      <c r="U214" t="s">
        <v>5540</v>
      </c>
      <c r="V214" t="s">
        <v>5541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5542</v>
      </c>
      <c r="B215" t="s">
        <v>5543</v>
      </c>
      <c r="C215" t="s">
        <v>5544</v>
      </c>
      <c r="D215" t="s">
        <v>5545</v>
      </c>
      <c r="E215" t="s">
        <v>5546</v>
      </c>
      <c r="F215" t="s">
        <v>5547</v>
      </c>
      <c r="G215" t="s">
        <v>5548</v>
      </c>
      <c r="H215" t="s">
        <v>5549</v>
      </c>
      <c r="I215" t="s">
        <v>5550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5551</v>
      </c>
      <c r="P215" t="s">
        <v>5552</v>
      </c>
      <c r="Q215" t="s">
        <v>5553</v>
      </c>
      <c r="R215" t="s">
        <v>5554</v>
      </c>
      <c r="S215" t="s">
        <v>5555</v>
      </c>
      <c r="T215" t="s">
        <v>5556</v>
      </c>
      <c r="U215" t="s">
        <v>5557</v>
      </c>
      <c r="V215" t="s">
        <v>5558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5559</v>
      </c>
      <c r="B216" t="s">
        <v>5560</v>
      </c>
      <c r="C216" t="s">
        <v>5561</v>
      </c>
      <c r="D216" t="s">
        <v>5562</v>
      </c>
      <c r="E216" t="s">
        <v>5563</v>
      </c>
      <c r="F216" t="s">
        <v>5564</v>
      </c>
      <c r="G216" t="s">
        <v>5565</v>
      </c>
      <c r="H216" t="s">
        <v>5566</v>
      </c>
      <c r="I216" t="s">
        <v>5567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5568</v>
      </c>
      <c r="P216" t="s">
        <v>5569</v>
      </c>
      <c r="Q216" t="s">
        <v>5570</v>
      </c>
      <c r="R216" t="s">
        <v>5571</v>
      </c>
      <c r="S216" t="s">
        <v>5572</v>
      </c>
      <c r="T216" t="s">
        <v>5573</v>
      </c>
      <c r="U216" t="s">
        <v>5574</v>
      </c>
      <c r="V216" t="s">
        <v>5575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5576</v>
      </c>
      <c r="B217" t="s">
        <v>5577</v>
      </c>
      <c r="C217" t="s">
        <v>5578</v>
      </c>
      <c r="D217" t="s">
        <v>5579</v>
      </c>
      <c r="E217" t="s">
        <v>5580</v>
      </c>
      <c r="F217" t="s">
        <v>5581</v>
      </c>
      <c r="G217" t="s">
        <v>5582</v>
      </c>
      <c r="H217" t="s">
        <v>5583</v>
      </c>
      <c r="I217" t="s">
        <v>5584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5585</v>
      </c>
      <c r="P217" t="s">
        <v>5586</v>
      </c>
      <c r="Q217" t="s">
        <v>5587</v>
      </c>
      <c r="R217" t="s">
        <v>5588</v>
      </c>
      <c r="S217" t="s">
        <v>5589</v>
      </c>
      <c r="T217" t="s">
        <v>5590</v>
      </c>
      <c r="U217" t="s">
        <v>5591</v>
      </c>
      <c r="V217" t="s">
        <v>5592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5593</v>
      </c>
      <c r="B218" t="s">
        <v>5594</v>
      </c>
      <c r="C218" t="s">
        <v>5595</v>
      </c>
      <c r="D218" t="s">
        <v>5596</v>
      </c>
      <c r="E218" t="s">
        <v>5597</v>
      </c>
      <c r="F218" t="s">
        <v>5598</v>
      </c>
      <c r="G218" t="s">
        <v>5599</v>
      </c>
      <c r="H218" t="s">
        <v>5600</v>
      </c>
      <c r="I218" t="s">
        <v>5601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5602</v>
      </c>
      <c r="P218" t="s">
        <v>5603</v>
      </c>
      <c r="Q218" t="s">
        <v>5604</v>
      </c>
      <c r="R218" t="s">
        <v>5605</v>
      </c>
      <c r="S218" t="s">
        <v>5606</v>
      </c>
      <c r="T218" t="s">
        <v>5607</v>
      </c>
      <c r="U218" t="s">
        <v>5608</v>
      </c>
      <c r="V218" t="s">
        <v>5609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5610</v>
      </c>
      <c r="B219" t="s">
        <v>5611</v>
      </c>
      <c r="C219" t="s">
        <v>5612</v>
      </c>
      <c r="D219" t="s">
        <v>5613</v>
      </c>
      <c r="E219" t="s">
        <v>5614</v>
      </c>
      <c r="F219" t="s">
        <v>5615</v>
      </c>
      <c r="G219" t="s">
        <v>5616</v>
      </c>
      <c r="H219" t="s">
        <v>5617</v>
      </c>
      <c r="I219" t="s">
        <v>5618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5619</v>
      </c>
      <c r="P219" t="s">
        <v>5620</v>
      </c>
      <c r="Q219" t="s">
        <v>5621</v>
      </c>
      <c r="R219" t="s">
        <v>5622</v>
      </c>
      <c r="S219" t="s">
        <v>5623</v>
      </c>
      <c r="T219" t="s">
        <v>5624</v>
      </c>
      <c r="U219" t="s">
        <v>5625</v>
      </c>
      <c r="V219" t="s">
        <v>5626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5627</v>
      </c>
      <c r="B220" t="s">
        <v>5628</v>
      </c>
      <c r="C220" t="s">
        <v>5629</v>
      </c>
      <c r="D220" t="s">
        <v>5630</v>
      </c>
      <c r="E220" t="s">
        <v>5631</v>
      </c>
      <c r="F220" t="s">
        <v>5632</v>
      </c>
      <c r="G220" t="s">
        <v>5633</v>
      </c>
      <c r="H220" t="s">
        <v>5634</v>
      </c>
      <c r="I220" t="s">
        <v>5635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5636</v>
      </c>
      <c r="P220" t="s">
        <v>5637</v>
      </c>
      <c r="Q220" t="s">
        <v>5638</v>
      </c>
      <c r="R220" t="s">
        <v>5639</v>
      </c>
      <c r="S220" t="s">
        <v>5640</v>
      </c>
      <c r="T220" t="s">
        <v>5641</v>
      </c>
      <c r="U220" t="s">
        <v>5642</v>
      </c>
      <c r="V220" t="s">
        <v>5643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5644</v>
      </c>
      <c r="B221" t="s">
        <v>5645</v>
      </c>
      <c r="C221" t="s">
        <v>5646</v>
      </c>
      <c r="D221" t="s">
        <v>5647</v>
      </c>
      <c r="E221" t="s">
        <v>5648</v>
      </c>
      <c r="F221" t="s">
        <v>5649</v>
      </c>
      <c r="G221" t="s">
        <v>5650</v>
      </c>
      <c r="H221" t="s">
        <v>5651</v>
      </c>
      <c r="I221" t="s">
        <v>5652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5653</v>
      </c>
      <c r="P221" t="s">
        <v>5654</v>
      </c>
      <c r="Q221" t="s">
        <v>5655</v>
      </c>
      <c r="R221" t="s">
        <v>5656</v>
      </c>
      <c r="S221" t="s">
        <v>5657</v>
      </c>
      <c r="T221" t="s">
        <v>5658</v>
      </c>
      <c r="U221" t="s">
        <v>5659</v>
      </c>
      <c r="V221" t="s">
        <v>5660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5661</v>
      </c>
      <c r="B222" t="s">
        <v>5662</v>
      </c>
      <c r="C222" t="s">
        <v>5663</v>
      </c>
      <c r="D222" t="s">
        <v>5664</v>
      </c>
      <c r="E222" t="s">
        <v>5665</v>
      </c>
      <c r="F222" t="s">
        <v>5666</v>
      </c>
      <c r="G222" t="s">
        <v>5667</v>
      </c>
      <c r="H222" t="s">
        <v>5668</v>
      </c>
      <c r="I222" t="s">
        <v>5669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5670</v>
      </c>
      <c r="P222" t="s">
        <v>5671</v>
      </c>
      <c r="Q222" t="s">
        <v>5672</v>
      </c>
      <c r="R222" t="s">
        <v>5673</v>
      </c>
      <c r="S222" t="s">
        <v>5674</v>
      </c>
      <c r="T222" t="s">
        <v>5675</v>
      </c>
      <c r="U222" t="s">
        <v>5676</v>
      </c>
      <c r="V222" t="s">
        <v>5677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5678</v>
      </c>
      <c r="B223" t="s">
        <v>5679</v>
      </c>
      <c r="C223" t="s">
        <v>5680</v>
      </c>
      <c r="D223" t="s">
        <v>5681</v>
      </c>
      <c r="E223" t="s">
        <v>5682</v>
      </c>
      <c r="F223" t="s">
        <v>5683</v>
      </c>
      <c r="G223" t="s">
        <v>5684</v>
      </c>
      <c r="H223" t="s">
        <v>5685</v>
      </c>
      <c r="I223" t="s">
        <v>5686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5687</v>
      </c>
      <c r="P223" t="s">
        <v>5688</v>
      </c>
      <c r="Q223" t="s">
        <v>5689</v>
      </c>
      <c r="R223" t="s">
        <v>5690</v>
      </c>
      <c r="S223" t="s">
        <v>5691</v>
      </c>
      <c r="T223" t="s">
        <v>5692</v>
      </c>
      <c r="U223" t="s">
        <v>5693</v>
      </c>
      <c r="V223" t="s">
        <v>5694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5695</v>
      </c>
      <c r="B224" t="s">
        <v>5696</v>
      </c>
      <c r="C224" t="s">
        <v>5697</v>
      </c>
      <c r="D224" t="s">
        <v>5698</v>
      </c>
      <c r="E224" t="s">
        <v>5699</v>
      </c>
      <c r="F224" t="s">
        <v>5700</v>
      </c>
      <c r="G224" t="s">
        <v>5701</v>
      </c>
      <c r="H224" t="s">
        <v>5702</v>
      </c>
      <c r="I224" t="s">
        <v>5703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5704</v>
      </c>
      <c r="P224" t="s">
        <v>5705</v>
      </c>
      <c r="Q224" t="s">
        <v>5706</v>
      </c>
      <c r="R224" t="s">
        <v>5707</v>
      </c>
      <c r="S224" t="s">
        <v>5708</v>
      </c>
      <c r="T224" t="s">
        <v>5709</v>
      </c>
      <c r="U224" t="s">
        <v>5710</v>
      </c>
      <c r="V224" t="s">
        <v>5711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5712</v>
      </c>
      <c r="B225" t="s">
        <v>5713</v>
      </c>
      <c r="C225" t="s">
        <v>5714</v>
      </c>
      <c r="D225" t="s">
        <v>5715</v>
      </c>
      <c r="E225" t="s">
        <v>5716</v>
      </c>
      <c r="F225" t="s">
        <v>5717</v>
      </c>
      <c r="G225" t="s">
        <v>5718</v>
      </c>
      <c r="H225" t="s">
        <v>5719</v>
      </c>
      <c r="I225" t="s">
        <v>5720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5721</v>
      </c>
      <c r="P225" t="s">
        <v>5722</v>
      </c>
      <c r="Q225" t="s">
        <v>5723</v>
      </c>
      <c r="R225" t="s">
        <v>5724</v>
      </c>
      <c r="S225" t="s">
        <v>5725</v>
      </c>
      <c r="T225" t="s">
        <v>5726</v>
      </c>
      <c r="U225" t="s">
        <v>5727</v>
      </c>
      <c r="V225" t="s">
        <v>5728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5729</v>
      </c>
      <c r="B226" t="s">
        <v>5730</v>
      </c>
      <c r="C226" t="s">
        <v>5731</v>
      </c>
      <c r="D226" t="s">
        <v>5732</v>
      </c>
      <c r="E226" t="s">
        <v>5733</v>
      </c>
      <c r="F226" t="s">
        <v>5734</v>
      </c>
      <c r="G226" t="s">
        <v>5735</v>
      </c>
      <c r="H226" t="s">
        <v>5736</v>
      </c>
      <c r="I226" t="s">
        <v>5737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5738</v>
      </c>
      <c r="P226" t="s">
        <v>5739</v>
      </c>
      <c r="Q226" t="s">
        <v>5740</v>
      </c>
      <c r="R226" t="s">
        <v>5741</v>
      </c>
      <c r="S226" t="s">
        <v>5742</v>
      </c>
      <c r="T226" t="s">
        <v>5743</v>
      </c>
      <c r="U226" t="s">
        <v>5744</v>
      </c>
      <c r="V226" t="s">
        <v>5745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5746</v>
      </c>
      <c r="B227" t="s">
        <v>5747</v>
      </c>
      <c r="C227" t="s">
        <v>5748</v>
      </c>
      <c r="D227" t="s">
        <v>5749</v>
      </c>
      <c r="E227" t="s">
        <v>5750</v>
      </c>
      <c r="F227" t="s">
        <v>5751</v>
      </c>
      <c r="G227" t="s">
        <v>5752</v>
      </c>
      <c r="H227" t="s">
        <v>5753</v>
      </c>
      <c r="I227" t="s">
        <v>5754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5755</v>
      </c>
      <c r="P227" t="s">
        <v>5756</v>
      </c>
      <c r="Q227" t="s">
        <v>5757</v>
      </c>
      <c r="R227" t="s">
        <v>5758</v>
      </c>
      <c r="S227" t="s">
        <v>5759</v>
      </c>
      <c r="T227" t="s">
        <v>5760</v>
      </c>
      <c r="U227" t="s">
        <v>5761</v>
      </c>
      <c r="V227" t="s">
        <v>5762</v>
      </c>
    </row>
    <row r="228" spans="1:133" x14ac:dyDescent="0.3">
      <c r="A228" t="s">
        <v>5763</v>
      </c>
      <c r="B228" t="s">
        <v>5764</v>
      </c>
      <c r="C228" t="s">
        <v>5765</v>
      </c>
      <c r="D228" t="s">
        <v>5766</v>
      </c>
      <c r="E228" t="s">
        <v>5767</v>
      </c>
      <c r="F228" t="s">
        <v>5768</v>
      </c>
      <c r="G228" t="s">
        <v>5769</v>
      </c>
      <c r="H228" t="s">
        <v>5770</v>
      </c>
      <c r="I228" t="s">
        <v>5771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5772</v>
      </c>
      <c r="P228" t="s">
        <v>5773</v>
      </c>
      <c r="Q228" t="s">
        <v>5774</v>
      </c>
      <c r="R228" t="s">
        <v>5775</v>
      </c>
      <c r="S228" t="s">
        <v>5776</v>
      </c>
      <c r="T228" t="s">
        <v>5777</v>
      </c>
      <c r="U228" t="s">
        <v>5778</v>
      </c>
      <c r="V228" t="s">
        <v>5779</v>
      </c>
    </row>
    <row r="229" spans="1:133" x14ac:dyDescent="0.3">
      <c r="A229" t="s">
        <v>5780</v>
      </c>
      <c r="B229" t="s">
        <v>5781</v>
      </c>
      <c r="C229" t="s">
        <v>5782</v>
      </c>
      <c r="D229" t="s">
        <v>5783</v>
      </c>
      <c r="E229" t="s">
        <v>5784</v>
      </c>
      <c r="F229" t="s">
        <v>5785</v>
      </c>
      <c r="G229" t="s">
        <v>5786</v>
      </c>
      <c r="H229" t="s">
        <v>5787</v>
      </c>
      <c r="I229" t="s">
        <v>5788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5789</v>
      </c>
      <c r="P229" t="s">
        <v>5790</v>
      </c>
      <c r="Q229" t="s">
        <v>5791</v>
      </c>
      <c r="R229" t="s">
        <v>5792</v>
      </c>
      <c r="S229" t="s">
        <v>5793</v>
      </c>
      <c r="T229" t="s">
        <v>5794</v>
      </c>
      <c r="U229" t="s">
        <v>5795</v>
      </c>
      <c r="V229" t="s">
        <v>5796</v>
      </c>
    </row>
    <row r="230" spans="1:133" x14ac:dyDescent="0.3">
      <c r="A230" t="s">
        <v>5797</v>
      </c>
      <c r="B230" t="s">
        <v>5798</v>
      </c>
      <c r="C230" t="s">
        <v>5799</v>
      </c>
      <c r="D230" t="s">
        <v>5800</v>
      </c>
      <c r="E230" t="s">
        <v>5801</v>
      </c>
      <c r="F230" t="s">
        <v>5802</v>
      </c>
      <c r="G230" t="s">
        <v>5803</v>
      </c>
      <c r="H230" t="s">
        <v>5804</v>
      </c>
      <c r="I230" t="s">
        <v>5805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5806</v>
      </c>
      <c r="P230" t="s">
        <v>5807</v>
      </c>
      <c r="Q230" t="s">
        <v>5808</v>
      </c>
      <c r="R230" t="s">
        <v>5809</v>
      </c>
      <c r="S230" t="s">
        <v>5810</v>
      </c>
      <c r="T230" t="s">
        <v>5811</v>
      </c>
      <c r="U230" t="s">
        <v>5812</v>
      </c>
      <c r="V230" t="s">
        <v>5813</v>
      </c>
    </row>
    <row r="231" spans="1:133" x14ac:dyDescent="0.3">
      <c r="A231" t="s">
        <v>5814</v>
      </c>
      <c r="B231" t="s">
        <v>5815</v>
      </c>
      <c r="C231" t="s">
        <v>5816</v>
      </c>
      <c r="D231" t="s">
        <v>5817</v>
      </c>
      <c r="E231" t="s">
        <v>5818</v>
      </c>
      <c r="F231" t="s">
        <v>5819</v>
      </c>
      <c r="G231" t="s">
        <v>5820</v>
      </c>
      <c r="H231" t="s">
        <v>5821</v>
      </c>
      <c r="I231" t="s">
        <v>5822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5823</v>
      </c>
      <c r="P231" t="s">
        <v>5824</v>
      </c>
      <c r="Q231" t="s">
        <v>5825</v>
      </c>
      <c r="R231" t="s">
        <v>5826</v>
      </c>
      <c r="S231" t="s">
        <v>5827</v>
      </c>
      <c r="T231" t="s">
        <v>5828</v>
      </c>
      <c r="U231" t="s">
        <v>5829</v>
      </c>
      <c r="V231" t="s">
        <v>5830</v>
      </c>
    </row>
    <row r="232" spans="1:133" x14ac:dyDescent="0.3">
      <c r="A232" t="s">
        <v>5831</v>
      </c>
      <c r="B232" t="s">
        <v>5832</v>
      </c>
      <c r="C232" t="s">
        <v>5833</v>
      </c>
      <c r="D232" t="s">
        <v>5834</v>
      </c>
      <c r="E232" t="s">
        <v>5835</v>
      </c>
      <c r="F232" t="s">
        <v>5836</v>
      </c>
      <c r="G232" t="s">
        <v>5837</v>
      </c>
      <c r="H232" t="s">
        <v>5838</v>
      </c>
      <c r="I232" t="s">
        <v>5839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5840</v>
      </c>
      <c r="P232" t="s">
        <v>5841</v>
      </c>
      <c r="Q232" t="s">
        <v>5842</v>
      </c>
      <c r="R232" t="s">
        <v>5843</v>
      </c>
      <c r="S232" t="s">
        <v>5844</v>
      </c>
      <c r="T232" t="s">
        <v>5845</v>
      </c>
      <c r="U232" t="s">
        <v>5846</v>
      </c>
      <c r="V232" t="s">
        <v>5847</v>
      </c>
    </row>
    <row r="233" spans="1:133" x14ac:dyDescent="0.3">
      <c r="A233" t="s">
        <v>5848</v>
      </c>
      <c r="B233" t="s">
        <v>5849</v>
      </c>
      <c r="C233" t="s">
        <v>5850</v>
      </c>
      <c r="D233" t="s">
        <v>5851</v>
      </c>
      <c r="E233" t="s">
        <v>5852</v>
      </c>
      <c r="F233" t="s">
        <v>5853</v>
      </c>
      <c r="G233" t="s">
        <v>5854</v>
      </c>
      <c r="H233" t="s">
        <v>5855</v>
      </c>
      <c r="I233" t="s">
        <v>5856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5857</v>
      </c>
      <c r="P233" t="s">
        <v>5858</v>
      </c>
      <c r="Q233" t="s">
        <v>5859</v>
      </c>
      <c r="R233" t="s">
        <v>5860</v>
      </c>
      <c r="S233" t="s">
        <v>5861</v>
      </c>
      <c r="T233" t="s">
        <v>5862</v>
      </c>
      <c r="U233" t="s">
        <v>5863</v>
      </c>
      <c r="V233" t="s">
        <v>5864</v>
      </c>
    </row>
    <row r="234" spans="1:133" x14ac:dyDescent="0.3">
      <c r="A234" t="s">
        <v>5865</v>
      </c>
      <c r="B234" t="s">
        <v>5866</v>
      </c>
      <c r="C234" t="s">
        <v>5867</v>
      </c>
      <c r="D234" t="s">
        <v>5868</v>
      </c>
      <c r="E234" t="s">
        <v>5869</v>
      </c>
      <c r="F234" t="s">
        <v>5870</v>
      </c>
      <c r="G234" t="s">
        <v>5871</v>
      </c>
      <c r="H234" t="s">
        <v>5872</v>
      </c>
      <c r="I234" t="s">
        <v>5873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5874</v>
      </c>
      <c r="P234" t="s">
        <v>5875</v>
      </c>
      <c r="Q234" t="s">
        <v>5876</v>
      </c>
      <c r="R234" t="s">
        <v>5877</v>
      </c>
      <c r="S234" t="s">
        <v>5878</v>
      </c>
      <c r="T234" t="s">
        <v>5879</v>
      </c>
      <c r="U234" t="s">
        <v>5880</v>
      </c>
      <c r="V234" t="s">
        <v>5881</v>
      </c>
    </row>
    <row r="235" spans="1:133" x14ac:dyDescent="0.3">
      <c r="A235" t="s">
        <v>5882</v>
      </c>
      <c r="B235" t="s">
        <v>5883</v>
      </c>
      <c r="C235" t="s">
        <v>5884</v>
      </c>
      <c r="D235" t="s">
        <v>5885</v>
      </c>
      <c r="E235" t="s">
        <v>5886</v>
      </c>
      <c r="F235" t="s">
        <v>5887</v>
      </c>
      <c r="G235" t="s">
        <v>5888</v>
      </c>
      <c r="H235" t="s">
        <v>5889</v>
      </c>
      <c r="I235" t="s">
        <v>5890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5891</v>
      </c>
      <c r="P235" t="s">
        <v>5892</v>
      </c>
      <c r="Q235" t="s">
        <v>5893</v>
      </c>
      <c r="R235" t="s">
        <v>5894</v>
      </c>
      <c r="S235" t="s">
        <v>5895</v>
      </c>
      <c r="T235" t="s">
        <v>5896</v>
      </c>
      <c r="U235" t="s">
        <v>5897</v>
      </c>
      <c r="V235" t="s">
        <v>5898</v>
      </c>
    </row>
    <row r="236" spans="1:133" x14ac:dyDescent="0.3">
      <c r="A236" t="s">
        <v>5899</v>
      </c>
      <c r="B236" t="s">
        <v>5900</v>
      </c>
      <c r="C236" t="s">
        <v>5901</v>
      </c>
      <c r="D236" t="s">
        <v>5902</v>
      </c>
      <c r="E236" t="s">
        <v>5903</v>
      </c>
      <c r="F236" t="s">
        <v>5904</v>
      </c>
      <c r="G236" t="s">
        <v>5905</v>
      </c>
      <c r="H236" t="s">
        <v>5906</v>
      </c>
      <c r="I236" t="s">
        <v>5907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5908</v>
      </c>
      <c r="P236" t="s">
        <v>5909</v>
      </c>
      <c r="Q236" t="s">
        <v>5910</v>
      </c>
      <c r="R236" t="s">
        <v>5911</v>
      </c>
      <c r="S236" t="s">
        <v>5912</v>
      </c>
      <c r="T236" t="s">
        <v>5913</v>
      </c>
      <c r="U236" t="s">
        <v>5914</v>
      </c>
      <c r="V236" t="s">
        <v>5915</v>
      </c>
    </row>
    <row r="237" spans="1:133" x14ac:dyDescent="0.3">
      <c r="A237" t="s">
        <v>5916</v>
      </c>
      <c r="B237" t="s">
        <v>5917</v>
      </c>
      <c r="C237" t="s">
        <v>5918</v>
      </c>
      <c r="D237" t="s">
        <v>5919</v>
      </c>
      <c r="E237" t="s">
        <v>5920</v>
      </c>
      <c r="F237" t="s">
        <v>5921</v>
      </c>
      <c r="G237" t="s">
        <v>5922</v>
      </c>
      <c r="H237" t="s">
        <v>5923</v>
      </c>
      <c r="I237" t="s">
        <v>5924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5925</v>
      </c>
      <c r="P237" t="s">
        <v>5926</v>
      </c>
      <c r="Q237" t="s">
        <v>5927</v>
      </c>
      <c r="R237" t="s">
        <v>5928</v>
      </c>
      <c r="S237" t="s">
        <v>5929</v>
      </c>
      <c r="T237" t="s">
        <v>5930</v>
      </c>
      <c r="U237" t="s">
        <v>5931</v>
      </c>
      <c r="V237" t="s">
        <v>5932</v>
      </c>
    </row>
    <row r="238" spans="1:133" x14ac:dyDescent="0.3">
      <c r="A238" t="s">
        <v>5933</v>
      </c>
      <c r="B238" t="s">
        <v>5934</v>
      </c>
      <c r="C238" t="s">
        <v>5935</v>
      </c>
      <c r="D238" t="s">
        <v>5936</v>
      </c>
      <c r="E238" t="s">
        <v>5937</v>
      </c>
      <c r="F238" t="s">
        <v>5938</v>
      </c>
      <c r="G238" t="s">
        <v>5939</v>
      </c>
      <c r="H238" t="s">
        <v>5940</v>
      </c>
      <c r="I238" t="s">
        <v>5941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5942</v>
      </c>
      <c r="P238" t="s">
        <v>5943</v>
      </c>
      <c r="Q238" t="s">
        <v>5944</v>
      </c>
      <c r="R238" t="s">
        <v>5945</v>
      </c>
      <c r="S238" t="s">
        <v>5946</v>
      </c>
      <c r="T238" t="s">
        <v>5947</v>
      </c>
      <c r="U238" t="s">
        <v>5948</v>
      </c>
      <c r="V238" t="s">
        <v>5949</v>
      </c>
    </row>
    <row r="239" spans="1:133" x14ac:dyDescent="0.3">
      <c r="A239" t="s">
        <v>5950</v>
      </c>
      <c r="B239" t="s">
        <v>5951</v>
      </c>
      <c r="C239" t="s">
        <v>5952</v>
      </c>
      <c r="D239" t="s">
        <v>5953</v>
      </c>
      <c r="E239" t="s">
        <v>5954</v>
      </c>
      <c r="F239" t="s">
        <v>5955</v>
      </c>
      <c r="G239" t="s">
        <v>5956</v>
      </c>
      <c r="H239" t="s">
        <v>5957</v>
      </c>
      <c r="I239" t="s">
        <v>5958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5959</v>
      </c>
      <c r="P239" t="s">
        <v>5960</v>
      </c>
      <c r="Q239" t="s">
        <v>5961</v>
      </c>
      <c r="R239" t="s">
        <v>5962</v>
      </c>
      <c r="S239" t="s">
        <v>5963</v>
      </c>
      <c r="T239" t="s">
        <v>5964</v>
      </c>
      <c r="U239" t="s">
        <v>5965</v>
      </c>
      <c r="V239" t="s">
        <v>5966</v>
      </c>
    </row>
    <row r="240" spans="1:133" x14ac:dyDescent="0.3">
      <c r="A240" t="s">
        <v>5967</v>
      </c>
      <c r="B240" t="s">
        <v>5968</v>
      </c>
      <c r="C240" t="s">
        <v>5969</v>
      </c>
      <c r="D240" t="s">
        <v>5970</v>
      </c>
      <c r="E240" t="s">
        <v>5971</v>
      </c>
      <c r="F240" t="s">
        <v>5972</v>
      </c>
      <c r="G240" t="s">
        <v>5973</v>
      </c>
      <c r="H240" t="s">
        <v>5974</v>
      </c>
      <c r="I240" t="s">
        <v>5975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5976</v>
      </c>
      <c r="P240" t="s">
        <v>5977</v>
      </c>
      <c r="Q240" t="s">
        <v>5978</v>
      </c>
      <c r="R240" t="s">
        <v>5979</v>
      </c>
      <c r="S240" t="s">
        <v>5980</v>
      </c>
      <c r="T240" t="s">
        <v>5981</v>
      </c>
      <c r="U240" t="s">
        <v>5982</v>
      </c>
      <c r="V240" t="s">
        <v>5983</v>
      </c>
    </row>
    <row r="241" spans="1:22" x14ac:dyDescent="0.3">
      <c r="A241" t="s">
        <v>5984</v>
      </c>
      <c r="B241" t="s">
        <v>5985</v>
      </c>
      <c r="C241" t="s">
        <v>5986</v>
      </c>
      <c r="D241" t="s">
        <v>5987</v>
      </c>
      <c r="E241" t="s">
        <v>5988</v>
      </c>
      <c r="F241" t="s">
        <v>5989</v>
      </c>
      <c r="G241" t="s">
        <v>5990</v>
      </c>
      <c r="H241" t="s">
        <v>5991</v>
      </c>
      <c r="I241" t="s">
        <v>5992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5993</v>
      </c>
      <c r="P241" t="s">
        <v>5994</v>
      </c>
      <c r="Q241" t="s">
        <v>5995</v>
      </c>
      <c r="R241" t="s">
        <v>5996</v>
      </c>
      <c r="S241" t="s">
        <v>5997</v>
      </c>
      <c r="T241" t="s">
        <v>5998</v>
      </c>
      <c r="U241" t="s">
        <v>5999</v>
      </c>
      <c r="V241" t="s">
        <v>6000</v>
      </c>
    </row>
    <row r="242" spans="1:22" x14ac:dyDescent="0.3">
      <c r="A242" t="s">
        <v>6001</v>
      </c>
      <c r="B242" t="s">
        <v>6002</v>
      </c>
      <c r="C242" t="s">
        <v>6003</v>
      </c>
      <c r="D242" t="s">
        <v>6004</v>
      </c>
      <c r="E242" t="s">
        <v>6005</v>
      </c>
      <c r="F242" t="s">
        <v>6006</v>
      </c>
      <c r="G242" t="s">
        <v>6007</v>
      </c>
      <c r="H242" t="s">
        <v>6008</v>
      </c>
      <c r="I242" t="s">
        <v>6009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6010</v>
      </c>
      <c r="P242" t="s">
        <v>6011</v>
      </c>
      <c r="Q242" t="s">
        <v>6012</v>
      </c>
      <c r="R242" t="s">
        <v>6013</v>
      </c>
      <c r="S242" t="s">
        <v>6014</v>
      </c>
      <c r="T242" t="s">
        <v>6015</v>
      </c>
      <c r="U242" t="s">
        <v>6016</v>
      </c>
      <c r="V242" t="s">
        <v>6017</v>
      </c>
    </row>
    <row r="243" spans="1:22" x14ac:dyDescent="0.3">
      <c r="A243" t="s">
        <v>6018</v>
      </c>
      <c r="B243" t="s">
        <v>6019</v>
      </c>
      <c r="C243" t="s">
        <v>6020</v>
      </c>
      <c r="D243" t="s">
        <v>6021</v>
      </c>
      <c r="E243" t="s">
        <v>6022</v>
      </c>
      <c r="F243" t="s">
        <v>6023</v>
      </c>
      <c r="G243" t="s">
        <v>6024</v>
      </c>
      <c r="H243" t="s">
        <v>6025</v>
      </c>
      <c r="I243" t="s">
        <v>6026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6027</v>
      </c>
      <c r="P243" t="s">
        <v>6028</v>
      </c>
      <c r="Q243" t="s">
        <v>6029</v>
      </c>
      <c r="R243" t="s">
        <v>6030</v>
      </c>
      <c r="S243" t="s">
        <v>6031</v>
      </c>
      <c r="T243" t="s">
        <v>6032</v>
      </c>
      <c r="U243" t="s">
        <v>6033</v>
      </c>
      <c r="V243" t="s">
        <v>6034</v>
      </c>
    </row>
    <row r="244" spans="1:22" x14ac:dyDescent="0.3">
      <c r="A244" t="s">
        <v>6035</v>
      </c>
      <c r="B244" t="s">
        <v>6036</v>
      </c>
      <c r="C244" t="s">
        <v>6037</v>
      </c>
      <c r="D244" t="s">
        <v>6038</v>
      </c>
      <c r="E244" t="s">
        <v>6039</v>
      </c>
      <c r="F244" t="s">
        <v>6040</v>
      </c>
      <c r="G244" t="s">
        <v>6041</v>
      </c>
      <c r="H244" t="s">
        <v>6042</v>
      </c>
      <c r="I244" t="s">
        <v>6043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6044</v>
      </c>
      <c r="P244" t="s">
        <v>6045</v>
      </c>
      <c r="Q244" t="s">
        <v>6046</v>
      </c>
      <c r="R244" t="s">
        <v>6047</v>
      </c>
      <c r="S244" t="s">
        <v>6048</v>
      </c>
      <c r="T244" t="s">
        <v>6049</v>
      </c>
      <c r="U244" t="s">
        <v>6050</v>
      </c>
      <c r="V244" t="s">
        <v>6051</v>
      </c>
    </row>
    <row r="245" spans="1:22" x14ac:dyDescent="0.3">
      <c r="A245" t="s">
        <v>6052</v>
      </c>
      <c r="B245" t="s">
        <v>6053</v>
      </c>
      <c r="C245" t="s">
        <v>6054</v>
      </c>
      <c r="D245" t="s">
        <v>6055</v>
      </c>
      <c r="E245" t="s">
        <v>6056</v>
      </c>
      <c r="F245" t="s">
        <v>6057</v>
      </c>
      <c r="G245" t="s">
        <v>6058</v>
      </c>
      <c r="H245" t="s">
        <v>6059</v>
      </c>
      <c r="I245" t="s">
        <v>6060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6061</v>
      </c>
      <c r="P245" t="s">
        <v>6062</v>
      </c>
      <c r="Q245" t="s">
        <v>6063</v>
      </c>
      <c r="R245" t="s">
        <v>6064</v>
      </c>
      <c r="S245" t="s">
        <v>6065</v>
      </c>
      <c r="T245" t="s">
        <v>6066</v>
      </c>
      <c r="U245" t="s">
        <v>6067</v>
      </c>
      <c r="V245" t="s">
        <v>6068</v>
      </c>
    </row>
    <row r="246" spans="1:22" x14ac:dyDescent="0.3">
      <c r="A246" t="s">
        <v>6069</v>
      </c>
      <c r="B246" t="s">
        <v>6070</v>
      </c>
      <c r="C246" t="s">
        <v>6071</v>
      </c>
      <c r="D246" t="s">
        <v>6072</v>
      </c>
      <c r="E246" t="s">
        <v>6073</v>
      </c>
      <c r="F246" t="s">
        <v>6074</v>
      </c>
      <c r="G246" t="s">
        <v>6075</v>
      </c>
      <c r="H246" t="s">
        <v>6076</v>
      </c>
      <c r="I246" t="s">
        <v>6077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6078</v>
      </c>
      <c r="P246" t="s">
        <v>6079</v>
      </c>
      <c r="Q246" t="s">
        <v>6080</v>
      </c>
      <c r="R246" t="s">
        <v>6081</v>
      </c>
      <c r="S246" t="s">
        <v>6082</v>
      </c>
      <c r="T246" t="s">
        <v>6083</v>
      </c>
      <c r="U246" t="s">
        <v>6084</v>
      </c>
      <c r="V246" t="s">
        <v>6085</v>
      </c>
    </row>
    <row r="247" spans="1:22" x14ac:dyDescent="0.3">
      <c r="A247" t="s">
        <v>6086</v>
      </c>
      <c r="B247" t="s">
        <v>6087</v>
      </c>
      <c r="C247" t="s">
        <v>6088</v>
      </c>
      <c r="D247" t="s">
        <v>6089</v>
      </c>
      <c r="E247" t="s">
        <v>6090</v>
      </c>
      <c r="F247" t="s">
        <v>6091</v>
      </c>
      <c r="G247" t="s">
        <v>6092</v>
      </c>
      <c r="H247" t="s">
        <v>6093</v>
      </c>
      <c r="I247" t="s">
        <v>6094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6095</v>
      </c>
      <c r="P247" t="s">
        <v>6096</v>
      </c>
      <c r="Q247" t="s">
        <v>6097</v>
      </c>
      <c r="R247" t="s">
        <v>6098</v>
      </c>
      <c r="S247" t="s">
        <v>6099</v>
      </c>
      <c r="T247" t="s">
        <v>6100</v>
      </c>
      <c r="U247" t="s">
        <v>6101</v>
      </c>
      <c r="V247" t="s">
        <v>6102</v>
      </c>
    </row>
    <row r="248" spans="1:22" x14ac:dyDescent="0.3">
      <c r="A248" t="s">
        <v>6103</v>
      </c>
      <c r="B248" t="s">
        <v>6104</v>
      </c>
      <c r="C248" t="s">
        <v>6105</v>
      </c>
      <c r="D248" t="s">
        <v>6106</v>
      </c>
      <c r="E248" t="s">
        <v>6107</v>
      </c>
      <c r="F248" t="s">
        <v>6108</v>
      </c>
      <c r="G248" t="s">
        <v>6109</v>
      </c>
      <c r="H248" t="s">
        <v>6110</v>
      </c>
      <c r="I248" t="s">
        <v>6111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6112</v>
      </c>
      <c r="P248" t="s">
        <v>6113</v>
      </c>
      <c r="Q248" t="s">
        <v>6114</v>
      </c>
      <c r="R248" t="s">
        <v>6115</v>
      </c>
      <c r="S248" t="s">
        <v>6116</v>
      </c>
      <c r="T248" t="s">
        <v>6117</v>
      </c>
      <c r="U248" t="s">
        <v>6118</v>
      </c>
      <c r="V248" t="s">
        <v>6119</v>
      </c>
    </row>
    <row r="249" spans="1:22" x14ac:dyDescent="0.3">
      <c r="A249" t="s">
        <v>6120</v>
      </c>
      <c r="B249" t="s">
        <v>6121</v>
      </c>
      <c r="C249" t="s">
        <v>6122</v>
      </c>
      <c r="D249" t="s">
        <v>6123</v>
      </c>
      <c r="E249" t="s">
        <v>6124</v>
      </c>
      <c r="F249" t="s">
        <v>6125</v>
      </c>
      <c r="G249" t="s">
        <v>6126</v>
      </c>
      <c r="H249" t="s">
        <v>6127</v>
      </c>
      <c r="I249" t="s">
        <v>6128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6129</v>
      </c>
      <c r="P249" t="s">
        <v>6130</v>
      </c>
      <c r="Q249" t="s">
        <v>6131</v>
      </c>
      <c r="R249" t="s">
        <v>6132</v>
      </c>
      <c r="S249" t="s">
        <v>6133</v>
      </c>
      <c r="T249" t="s">
        <v>6134</v>
      </c>
      <c r="U249" t="s">
        <v>6135</v>
      </c>
      <c r="V249" t="s">
        <v>6136</v>
      </c>
    </row>
    <row r="250" spans="1:22" x14ac:dyDescent="0.3">
      <c r="A250" t="s">
        <v>6137</v>
      </c>
      <c r="B250" t="s">
        <v>6138</v>
      </c>
      <c r="C250" t="s">
        <v>6139</v>
      </c>
      <c r="D250" t="s">
        <v>6140</v>
      </c>
      <c r="E250" t="s">
        <v>6141</v>
      </c>
      <c r="F250" t="s">
        <v>6142</v>
      </c>
      <c r="G250" t="s">
        <v>6143</v>
      </c>
      <c r="H250" t="s">
        <v>6144</v>
      </c>
      <c r="I250" t="s">
        <v>6145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6146</v>
      </c>
      <c r="P250" t="s">
        <v>6147</v>
      </c>
      <c r="Q250" t="s">
        <v>6148</v>
      </c>
      <c r="R250" t="s">
        <v>6149</v>
      </c>
      <c r="S250" t="s">
        <v>6150</v>
      </c>
      <c r="T250" t="s">
        <v>6151</v>
      </c>
      <c r="U250" t="s">
        <v>6152</v>
      </c>
      <c r="V250" t="s">
        <v>6153</v>
      </c>
    </row>
    <row r="251" spans="1:22" x14ac:dyDescent="0.3">
      <c r="A251" t="s">
        <v>6154</v>
      </c>
      <c r="B251" t="s">
        <v>6155</v>
      </c>
      <c r="C251" t="s">
        <v>6156</v>
      </c>
      <c r="D251" t="s">
        <v>6157</v>
      </c>
      <c r="E251" t="s">
        <v>6158</v>
      </c>
      <c r="F251" t="s">
        <v>6159</v>
      </c>
      <c r="G251" t="s">
        <v>6160</v>
      </c>
      <c r="H251" t="s">
        <v>6161</v>
      </c>
      <c r="I251" t="s">
        <v>6162</v>
      </c>
      <c r="J251" t="s">
        <v>6163</v>
      </c>
      <c r="K251" t="s">
        <v>6164</v>
      </c>
      <c r="L251" t="s">
        <v>6165</v>
      </c>
      <c r="M251" t="s">
        <v>6166</v>
      </c>
      <c r="N251" t="s">
        <v>6167</v>
      </c>
      <c r="O251" t="s">
        <v>6168</v>
      </c>
      <c r="P251" t="s">
        <v>6169</v>
      </c>
      <c r="Q251" t="s">
        <v>6170</v>
      </c>
      <c r="R251" t="s">
        <v>6171</v>
      </c>
      <c r="S251" t="s">
        <v>6172</v>
      </c>
      <c r="T251" t="s">
        <v>6173</v>
      </c>
      <c r="U251" t="s">
        <v>6174</v>
      </c>
      <c r="V251" t="s">
        <v>6175</v>
      </c>
    </row>
    <row r="252" spans="1:22" x14ac:dyDescent="0.3">
      <c r="A252" t="s">
        <v>6176</v>
      </c>
      <c r="B252" t="s">
        <v>6177</v>
      </c>
      <c r="C252" t="s">
        <v>6178</v>
      </c>
      <c r="D252" t="s">
        <v>6179</v>
      </c>
      <c r="E252" t="s">
        <v>6180</v>
      </c>
      <c r="F252" t="s">
        <v>6181</v>
      </c>
      <c r="G252" t="s">
        <v>6182</v>
      </c>
      <c r="H252" t="s">
        <v>6183</v>
      </c>
      <c r="I252" t="s">
        <v>6184</v>
      </c>
      <c r="J252" t="s">
        <v>6185</v>
      </c>
      <c r="K252" t="s">
        <v>6186</v>
      </c>
      <c r="L252" t="s">
        <v>6187</v>
      </c>
      <c r="M252" t="s">
        <v>6188</v>
      </c>
      <c r="N252" t="s">
        <v>6189</v>
      </c>
      <c r="O252" t="s">
        <v>6190</v>
      </c>
      <c r="P252" t="s">
        <v>6191</v>
      </c>
      <c r="Q252" t="s">
        <v>6192</v>
      </c>
      <c r="R252" t="s">
        <v>6193</v>
      </c>
      <c r="S252" t="s">
        <v>6194</v>
      </c>
      <c r="T252" t="s">
        <v>6195</v>
      </c>
      <c r="U252" t="s">
        <v>6196</v>
      </c>
      <c r="V252" t="s">
        <v>6197</v>
      </c>
    </row>
    <row r="253" spans="1:22" x14ac:dyDescent="0.3">
      <c r="A253" t="s">
        <v>6198</v>
      </c>
      <c r="B253" t="s">
        <v>6199</v>
      </c>
      <c r="C253" t="s">
        <v>6200</v>
      </c>
      <c r="D253" t="s">
        <v>6201</v>
      </c>
      <c r="E253" t="s">
        <v>6202</v>
      </c>
      <c r="F253" t="s">
        <v>6203</v>
      </c>
      <c r="G253" t="s">
        <v>6204</v>
      </c>
      <c r="H253" t="s">
        <v>6205</v>
      </c>
      <c r="I253" t="s">
        <v>6206</v>
      </c>
      <c r="J253" t="s">
        <v>6207</v>
      </c>
      <c r="K253" t="s">
        <v>6208</v>
      </c>
      <c r="L253" t="s">
        <v>6209</v>
      </c>
      <c r="M253" t="s">
        <v>6210</v>
      </c>
      <c r="N253" t="s">
        <v>6211</v>
      </c>
      <c r="O253" t="s">
        <v>6212</v>
      </c>
      <c r="P253" t="s">
        <v>6213</v>
      </c>
      <c r="Q253" t="s">
        <v>6214</v>
      </c>
      <c r="R253" t="s">
        <v>6215</v>
      </c>
      <c r="S253" t="s">
        <v>6216</v>
      </c>
      <c r="T253" t="s">
        <v>6217</v>
      </c>
      <c r="U253" t="s">
        <v>6218</v>
      </c>
      <c r="V253" t="s">
        <v>6219</v>
      </c>
    </row>
    <row r="254" spans="1:22" x14ac:dyDescent="0.3">
      <c r="A254" t="s">
        <v>6220</v>
      </c>
      <c r="B254" t="s">
        <v>6221</v>
      </c>
      <c r="C254" t="s">
        <v>6222</v>
      </c>
      <c r="D254" t="s">
        <v>6223</v>
      </c>
      <c r="E254" t="s">
        <v>6224</v>
      </c>
      <c r="F254" t="s">
        <v>6225</v>
      </c>
      <c r="G254" t="s">
        <v>6226</v>
      </c>
      <c r="H254" t="s">
        <v>6227</v>
      </c>
      <c r="I254" t="s">
        <v>6228</v>
      </c>
      <c r="J254" t="s">
        <v>6229</v>
      </c>
      <c r="K254" t="s">
        <v>6230</v>
      </c>
      <c r="L254" t="s">
        <v>6231</v>
      </c>
      <c r="M254" t="s">
        <v>6232</v>
      </c>
      <c r="N254" t="s">
        <v>6233</v>
      </c>
      <c r="O254" t="s">
        <v>6234</v>
      </c>
      <c r="P254" t="s">
        <v>6235</v>
      </c>
      <c r="Q254" t="s">
        <v>6236</v>
      </c>
      <c r="R254" t="s">
        <v>6237</v>
      </c>
      <c r="S254" t="s">
        <v>6238</v>
      </c>
      <c r="T254" t="s">
        <v>6239</v>
      </c>
      <c r="U254" t="s">
        <v>6240</v>
      </c>
      <c r="V254" t="s">
        <v>6241</v>
      </c>
    </row>
    <row r="255" spans="1:22" x14ac:dyDescent="0.3">
      <c r="A255" t="s">
        <v>6242</v>
      </c>
      <c r="B255" t="s">
        <v>6243</v>
      </c>
      <c r="C255" t="s">
        <v>6244</v>
      </c>
      <c r="D255" t="s">
        <v>6245</v>
      </c>
      <c r="E255" t="s">
        <v>6246</v>
      </c>
      <c r="F255" t="s">
        <v>6247</v>
      </c>
      <c r="G255" t="s">
        <v>6248</v>
      </c>
      <c r="H255" t="s">
        <v>6249</v>
      </c>
      <c r="I255" t="s">
        <v>6250</v>
      </c>
      <c r="J255" t="s">
        <v>6251</v>
      </c>
      <c r="K255" t="s">
        <v>6252</v>
      </c>
      <c r="L255" t="s">
        <v>6253</v>
      </c>
      <c r="M255" t="s">
        <v>6254</v>
      </c>
      <c r="N255" t="s">
        <v>6255</v>
      </c>
      <c r="O255" t="s">
        <v>6256</v>
      </c>
      <c r="P255" t="s">
        <v>6257</v>
      </c>
      <c r="Q255" t="s">
        <v>6258</v>
      </c>
      <c r="R255" t="s">
        <v>6259</v>
      </c>
      <c r="S255" t="s">
        <v>6260</v>
      </c>
      <c r="T255" t="s">
        <v>6261</v>
      </c>
      <c r="U255" t="s">
        <v>6262</v>
      </c>
      <c r="V255" t="s">
        <v>6263</v>
      </c>
    </row>
    <row r="256" spans="1:22" x14ac:dyDescent="0.3">
      <c r="A256" t="s">
        <v>6264</v>
      </c>
      <c r="B256" t="s">
        <v>6265</v>
      </c>
      <c r="C256" t="s">
        <v>6266</v>
      </c>
      <c r="D256" t="s">
        <v>6267</v>
      </c>
      <c r="E256" t="s">
        <v>6268</v>
      </c>
      <c r="F256" t="s">
        <v>6269</v>
      </c>
      <c r="G256" t="s">
        <v>6270</v>
      </c>
      <c r="H256" t="s">
        <v>6271</v>
      </c>
      <c r="I256" t="s">
        <v>6272</v>
      </c>
      <c r="J256" t="s">
        <v>6273</v>
      </c>
      <c r="K256" t="s">
        <v>6274</v>
      </c>
      <c r="L256" t="s">
        <v>6275</v>
      </c>
      <c r="M256" t="s">
        <v>6276</v>
      </c>
      <c r="N256" t="s">
        <v>6277</v>
      </c>
      <c r="O256" t="s">
        <v>6278</v>
      </c>
      <c r="P256" t="s">
        <v>6279</v>
      </c>
      <c r="Q256" t="s">
        <v>6280</v>
      </c>
      <c r="R256" t="s">
        <v>6281</v>
      </c>
      <c r="S256" t="s">
        <v>6282</v>
      </c>
      <c r="T256" t="s">
        <v>6283</v>
      </c>
      <c r="U256" t="s">
        <v>6284</v>
      </c>
      <c r="V256" t="s">
        <v>6285</v>
      </c>
    </row>
    <row r="257" spans="1:22" x14ac:dyDescent="0.3">
      <c r="A257" t="s">
        <v>6286</v>
      </c>
      <c r="B257" t="s">
        <v>6287</v>
      </c>
      <c r="C257" t="s">
        <v>6288</v>
      </c>
      <c r="D257" t="s">
        <v>6289</v>
      </c>
      <c r="E257" t="s">
        <v>6290</v>
      </c>
      <c r="F257" t="s">
        <v>6291</v>
      </c>
      <c r="G257" t="s">
        <v>6292</v>
      </c>
      <c r="H257" t="s">
        <v>6293</v>
      </c>
      <c r="I257" t="s">
        <v>6294</v>
      </c>
      <c r="J257" t="s">
        <v>6295</v>
      </c>
      <c r="K257" t="s">
        <v>6296</v>
      </c>
      <c r="L257" t="s">
        <v>6297</v>
      </c>
      <c r="M257" t="s">
        <v>6298</v>
      </c>
      <c r="N257" t="s">
        <v>6299</v>
      </c>
      <c r="O257" t="s">
        <v>6300</v>
      </c>
      <c r="P257" t="s">
        <v>6301</v>
      </c>
      <c r="Q257" t="s">
        <v>6302</v>
      </c>
      <c r="R257" t="s">
        <v>6303</v>
      </c>
      <c r="S257" t="s">
        <v>6304</v>
      </c>
      <c r="T257" t="s">
        <v>6305</v>
      </c>
      <c r="U257" t="s">
        <v>6306</v>
      </c>
      <c r="V257" t="s">
        <v>6307</v>
      </c>
    </row>
    <row r="258" spans="1:22" x14ac:dyDescent="0.3">
      <c r="A258" t="s">
        <v>6308</v>
      </c>
      <c r="B258" t="s">
        <v>6309</v>
      </c>
      <c r="C258" t="s">
        <v>6310</v>
      </c>
      <c r="D258" t="s">
        <v>6311</v>
      </c>
      <c r="E258" t="s">
        <v>6312</v>
      </c>
      <c r="F258" t="s">
        <v>6313</v>
      </c>
      <c r="G258" t="s">
        <v>6314</v>
      </c>
      <c r="H258" t="s">
        <v>6315</v>
      </c>
      <c r="I258" t="s">
        <v>6316</v>
      </c>
      <c r="J258" t="s">
        <v>6317</v>
      </c>
      <c r="K258" t="s">
        <v>6318</v>
      </c>
      <c r="L258" t="s">
        <v>6319</v>
      </c>
      <c r="M258" t="s">
        <v>6320</v>
      </c>
      <c r="N258" t="s">
        <v>6321</v>
      </c>
      <c r="O258" t="s">
        <v>6322</v>
      </c>
      <c r="P258" t="s">
        <v>6323</v>
      </c>
      <c r="Q258" t="s">
        <v>6324</v>
      </c>
      <c r="R258" t="s">
        <v>6325</v>
      </c>
      <c r="S258" t="s">
        <v>6326</v>
      </c>
      <c r="T258" t="s">
        <v>6327</v>
      </c>
      <c r="U258" t="s">
        <v>6328</v>
      </c>
      <c r="V258" t="s">
        <v>6329</v>
      </c>
    </row>
    <row r="259" spans="1:22" x14ac:dyDescent="0.3">
      <c r="A259" t="s">
        <v>6330</v>
      </c>
      <c r="B259" t="s">
        <v>6331</v>
      </c>
      <c r="C259" t="s">
        <v>6332</v>
      </c>
      <c r="D259" t="s">
        <v>6333</v>
      </c>
      <c r="E259" t="s">
        <v>6334</v>
      </c>
      <c r="F259" t="s">
        <v>6335</v>
      </c>
      <c r="G259" t="s">
        <v>6336</v>
      </c>
      <c r="H259" t="s">
        <v>6337</v>
      </c>
      <c r="I259" t="s">
        <v>6338</v>
      </c>
      <c r="J259" t="s">
        <v>6339</v>
      </c>
      <c r="K259" t="s">
        <v>6340</v>
      </c>
      <c r="L259" t="s">
        <v>6341</v>
      </c>
      <c r="M259" t="s">
        <v>6342</v>
      </c>
      <c r="N259" t="s">
        <v>6343</v>
      </c>
      <c r="O259" t="s">
        <v>6344</v>
      </c>
      <c r="P259" t="s">
        <v>6345</v>
      </c>
      <c r="Q259" t="s">
        <v>6346</v>
      </c>
      <c r="R259" t="s">
        <v>6347</v>
      </c>
      <c r="S259" t="s">
        <v>6348</v>
      </c>
      <c r="T259" t="s">
        <v>6349</v>
      </c>
      <c r="U259" t="s">
        <v>6350</v>
      </c>
      <c r="V259" t="s">
        <v>6351</v>
      </c>
    </row>
    <row r="260" spans="1:22" x14ac:dyDescent="0.3">
      <c r="A260" t="s">
        <v>6352</v>
      </c>
      <c r="B260" t="s">
        <v>6353</v>
      </c>
      <c r="C260" t="s">
        <v>6354</v>
      </c>
      <c r="D260" t="s">
        <v>6355</v>
      </c>
      <c r="E260" t="s">
        <v>6356</v>
      </c>
      <c r="F260" t="s">
        <v>6357</v>
      </c>
      <c r="G260" t="s">
        <v>6358</v>
      </c>
      <c r="H260" t="s">
        <v>6359</v>
      </c>
      <c r="I260" t="s">
        <v>6360</v>
      </c>
      <c r="J260" t="s">
        <v>6361</v>
      </c>
      <c r="K260" t="s">
        <v>6362</v>
      </c>
      <c r="L260" t="s">
        <v>6363</v>
      </c>
      <c r="M260" t="s">
        <v>6364</v>
      </c>
      <c r="N260" t="s">
        <v>6365</v>
      </c>
      <c r="O260" t="s">
        <v>6366</v>
      </c>
      <c r="P260" t="s">
        <v>6367</v>
      </c>
      <c r="Q260" t="s">
        <v>6368</v>
      </c>
      <c r="R260" t="s">
        <v>6369</v>
      </c>
      <c r="S260" t="s">
        <v>6370</v>
      </c>
      <c r="T260" t="s">
        <v>6371</v>
      </c>
      <c r="U260" t="s">
        <v>6372</v>
      </c>
      <c r="V260" t="s">
        <v>6373</v>
      </c>
    </row>
    <row r="261" spans="1:22" x14ac:dyDescent="0.3">
      <c r="A261" t="s">
        <v>6374</v>
      </c>
      <c r="B261" t="s">
        <v>6375</v>
      </c>
      <c r="C261" t="s">
        <v>6376</v>
      </c>
      <c r="D261" t="s">
        <v>6377</v>
      </c>
      <c r="E261" t="s">
        <v>6378</v>
      </c>
      <c r="F261" t="s">
        <v>6379</v>
      </c>
      <c r="G261" t="s">
        <v>6380</v>
      </c>
      <c r="H261" t="s">
        <v>6381</v>
      </c>
      <c r="I261" t="s">
        <v>6382</v>
      </c>
      <c r="J261" t="s">
        <v>6383</v>
      </c>
      <c r="K261" t="s">
        <v>6384</v>
      </c>
      <c r="L261" t="s">
        <v>6385</v>
      </c>
      <c r="M261" t="s">
        <v>6386</v>
      </c>
      <c r="N261" t="s">
        <v>6387</v>
      </c>
      <c r="O261" t="s">
        <v>6388</v>
      </c>
      <c r="P261" t="s">
        <v>6389</v>
      </c>
      <c r="Q261" t="s">
        <v>6390</v>
      </c>
      <c r="R261" t="s">
        <v>6391</v>
      </c>
      <c r="S261" t="s">
        <v>6392</v>
      </c>
      <c r="T261" t="s">
        <v>6393</v>
      </c>
      <c r="U261" t="s">
        <v>6394</v>
      </c>
      <c r="V261" t="s">
        <v>6395</v>
      </c>
    </row>
    <row r="262" spans="1:22" x14ac:dyDescent="0.3">
      <c r="A262" t="s">
        <v>6396</v>
      </c>
      <c r="B262" t="s">
        <v>6397</v>
      </c>
      <c r="C262" t="s">
        <v>6398</v>
      </c>
      <c r="D262" t="s">
        <v>6399</v>
      </c>
      <c r="E262" t="s">
        <v>6400</v>
      </c>
      <c r="F262" t="s">
        <v>6401</v>
      </c>
      <c r="G262" t="s">
        <v>6402</v>
      </c>
      <c r="H262" t="s">
        <v>6403</v>
      </c>
      <c r="I262" t="s">
        <v>6404</v>
      </c>
      <c r="J262" t="s">
        <v>6405</v>
      </c>
      <c r="K262" t="s">
        <v>6406</v>
      </c>
      <c r="L262" t="s">
        <v>6407</v>
      </c>
      <c r="M262" t="s">
        <v>6408</v>
      </c>
      <c r="N262" t="s">
        <v>6409</v>
      </c>
      <c r="O262" t="s">
        <v>6410</v>
      </c>
      <c r="P262" t="s">
        <v>6411</v>
      </c>
      <c r="Q262" t="s">
        <v>6412</v>
      </c>
      <c r="R262" t="s">
        <v>6413</v>
      </c>
      <c r="S262" t="s">
        <v>6414</v>
      </c>
      <c r="T262" t="s">
        <v>6415</v>
      </c>
      <c r="U262" t="s">
        <v>6416</v>
      </c>
      <c r="V262" t="s">
        <v>6417</v>
      </c>
    </row>
    <row r="263" spans="1:22" x14ac:dyDescent="0.3">
      <c r="A263" t="s">
        <v>6418</v>
      </c>
      <c r="B263" t="s">
        <v>6419</v>
      </c>
      <c r="C263" t="s">
        <v>6420</v>
      </c>
      <c r="D263" t="s">
        <v>6421</v>
      </c>
      <c r="E263" t="s">
        <v>6422</v>
      </c>
      <c r="F263" t="s">
        <v>6423</v>
      </c>
      <c r="G263" t="s">
        <v>6424</v>
      </c>
      <c r="H263" t="s">
        <v>6425</v>
      </c>
      <c r="I263" t="s">
        <v>6426</v>
      </c>
      <c r="J263" t="s">
        <v>6427</v>
      </c>
      <c r="K263" t="s">
        <v>6428</v>
      </c>
      <c r="L263" t="s">
        <v>6429</v>
      </c>
      <c r="M263" t="s">
        <v>6430</v>
      </c>
      <c r="N263" t="s">
        <v>6431</v>
      </c>
      <c r="O263" t="s">
        <v>6432</v>
      </c>
      <c r="P263" t="s">
        <v>6433</v>
      </c>
      <c r="Q263" t="s">
        <v>6434</v>
      </c>
      <c r="R263" t="s">
        <v>6435</v>
      </c>
      <c r="S263" t="s">
        <v>6436</v>
      </c>
      <c r="T263" t="s">
        <v>6437</v>
      </c>
      <c r="U263" t="s">
        <v>6438</v>
      </c>
      <c r="V263" t="s">
        <v>6439</v>
      </c>
    </row>
    <row r="264" spans="1:22" x14ac:dyDescent="0.3">
      <c r="A264" t="s">
        <v>6440</v>
      </c>
      <c r="B264" t="s">
        <v>6441</v>
      </c>
      <c r="C264" t="s">
        <v>6442</v>
      </c>
      <c r="D264" t="s">
        <v>6443</v>
      </c>
      <c r="E264" t="s">
        <v>6444</v>
      </c>
      <c r="F264" t="s">
        <v>6445</v>
      </c>
      <c r="G264" t="s">
        <v>6446</v>
      </c>
      <c r="H264" t="s">
        <v>6447</v>
      </c>
      <c r="I264" t="s">
        <v>6448</v>
      </c>
      <c r="J264" t="s">
        <v>6449</v>
      </c>
      <c r="K264" t="s">
        <v>6450</v>
      </c>
      <c r="L264" t="s">
        <v>6451</v>
      </c>
      <c r="M264" t="s">
        <v>6452</v>
      </c>
      <c r="N264" t="s">
        <v>6453</v>
      </c>
      <c r="O264" t="s">
        <v>6454</v>
      </c>
      <c r="P264" t="s">
        <v>6455</v>
      </c>
      <c r="Q264" t="s">
        <v>6456</v>
      </c>
      <c r="R264" t="s">
        <v>6457</v>
      </c>
      <c r="S264" t="s">
        <v>6458</v>
      </c>
      <c r="T264" t="s">
        <v>6459</v>
      </c>
      <c r="U264" t="s">
        <v>6460</v>
      </c>
      <c r="V264" t="s">
        <v>6461</v>
      </c>
    </row>
    <row r="265" spans="1:22" x14ac:dyDescent="0.3">
      <c r="A265" t="s">
        <v>6462</v>
      </c>
      <c r="B265" t="s">
        <v>6463</v>
      </c>
      <c r="C265" t="s">
        <v>6464</v>
      </c>
      <c r="D265" t="s">
        <v>6465</v>
      </c>
      <c r="E265" t="s">
        <v>6466</v>
      </c>
      <c r="F265" t="s">
        <v>6467</v>
      </c>
      <c r="G265" t="s">
        <v>6468</v>
      </c>
      <c r="H265" t="s">
        <v>6469</v>
      </c>
      <c r="I265" t="s">
        <v>6470</v>
      </c>
      <c r="J265" t="s">
        <v>6471</v>
      </c>
      <c r="K265" t="s">
        <v>6472</v>
      </c>
      <c r="L265" t="s">
        <v>6473</v>
      </c>
      <c r="M265" t="s">
        <v>6474</v>
      </c>
      <c r="N265" t="s">
        <v>6475</v>
      </c>
      <c r="O265" t="s">
        <v>6476</v>
      </c>
      <c r="P265" t="s">
        <v>6477</v>
      </c>
      <c r="Q265" t="s">
        <v>6478</v>
      </c>
      <c r="R265" t="s">
        <v>6479</v>
      </c>
      <c r="S265" t="s">
        <v>6480</v>
      </c>
      <c r="T265" t="s">
        <v>6481</v>
      </c>
      <c r="U265" t="s">
        <v>6482</v>
      </c>
      <c r="V265" t="s">
        <v>6483</v>
      </c>
    </row>
    <row r="266" spans="1:22" x14ac:dyDescent="0.3">
      <c r="A266" t="s">
        <v>6484</v>
      </c>
      <c r="B266" t="s">
        <v>6485</v>
      </c>
      <c r="C266" t="s">
        <v>6486</v>
      </c>
      <c r="D266" t="s">
        <v>6487</v>
      </c>
      <c r="E266" t="s">
        <v>6488</v>
      </c>
      <c r="F266" t="s">
        <v>6489</v>
      </c>
      <c r="G266" t="s">
        <v>6490</v>
      </c>
      <c r="H266" t="s">
        <v>6491</v>
      </c>
      <c r="I266" t="s">
        <v>6492</v>
      </c>
      <c r="J266" t="s">
        <v>6493</v>
      </c>
      <c r="K266" t="s">
        <v>6494</v>
      </c>
      <c r="L266" t="s">
        <v>6495</v>
      </c>
      <c r="M266" t="s">
        <v>6496</v>
      </c>
      <c r="N266" t="s">
        <v>6497</v>
      </c>
      <c r="O266" t="s">
        <v>6498</v>
      </c>
      <c r="P266" t="s">
        <v>6499</v>
      </c>
      <c r="Q266" t="s">
        <v>6500</v>
      </c>
      <c r="R266" t="s">
        <v>6501</v>
      </c>
      <c r="S266" t="s">
        <v>6502</v>
      </c>
      <c r="T266" t="s">
        <v>6503</v>
      </c>
      <c r="U266" t="s">
        <v>6504</v>
      </c>
      <c r="V266" t="s">
        <v>6505</v>
      </c>
    </row>
    <row r="267" spans="1:22" x14ac:dyDescent="0.3">
      <c r="A267" t="s">
        <v>6506</v>
      </c>
      <c r="B267" t="s">
        <v>6507</v>
      </c>
      <c r="C267" t="s">
        <v>6508</v>
      </c>
      <c r="D267" t="s">
        <v>6509</v>
      </c>
      <c r="E267" t="s">
        <v>6510</v>
      </c>
      <c r="F267" t="s">
        <v>6511</v>
      </c>
      <c r="G267" t="s">
        <v>6512</v>
      </c>
      <c r="H267" t="s">
        <v>6513</v>
      </c>
      <c r="I267" t="s">
        <v>6514</v>
      </c>
      <c r="J267" t="s">
        <v>6515</v>
      </c>
      <c r="K267" t="s">
        <v>6516</v>
      </c>
      <c r="L267" t="s">
        <v>6517</v>
      </c>
      <c r="M267" t="s">
        <v>6518</v>
      </c>
      <c r="N267" t="s">
        <v>6519</v>
      </c>
      <c r="O267" t="s">
        <v>6520</v>
      </c>
      <c r="P267" t="s">
        <v>6521</v>
      </c>
      <c r="Q267" t="s">
        <v>6522</v>
      </c>
      <c r="R267" t="s">
        <v>6523</v>
      </c>
      <c r="S267" t="s">
        <v>6524</v>
      </c>
      <c r="T267" t="s">
        <v>6525</v>
      </c>
      <c r="U267" t="s">
        <v>6526</v>
      </c>
      <c r="V267" t="s">
        <v>6527</v>
      </c>
    </row>
    <row r="268" spans="1:22" x14ac:dyDescent="0.3">
      <c r="A268" t="s">
        <v>6528</v>
      </c>
      <c r="B268" t="s">
        <v>6529</v>
      </c>
      <c r="C268" t="s">
        <v>6530</v>
      </c>
      <c r="D268" t="s">
        <v>6531</v>
      </c>
      <c r="E268" t="s">
        <v>6532</v>
      </c>
      <c r="F268" t="s">
        <v>6533</v>
      </c>
      <c r="G268" t="s">
        <v>6534</v>
      </c>
      <c r="H268" t="s">
        <v>6535</v>
      </c>
      <c r="I268" t="s">
        <v>6536</v>
      </c>
      <c r="J268" t="s">
        <v>6537</v>
      </c>
      <c r="K268" t="s">
        <v>6538</v>
      </c>
      <c r="L268" t="s">
        <v>6539</v>
      </c>
      <c r="M268" t="s">
        <v>6540</v>
      </c>
      <c r="N268" t="s">
        <v>6541</v>
      </c>
      <c r="O268" t="s">
        <v>6542</v>
      </c>
      <c r="P268" t="s">
        <v>6543</v>
      </c>
      <c r="Q268" t="s">
        <v>6544</v>
      </c>
      <c r="R268" t="s">
        <v>6545</v>
      </c>
      <c r="S268" t="s">
        <v>6546</v>
      </c>
      <c r="T268" t="s">
        <v>6547</v>
      </c>
      <c r="U268" t="s">
        <v>6548</v>
      </c>
      <c r="V268" t="s">
        <v>6549</v>
      </c>
    </row>
    <row r="269" spans="1:22" x14ac:dyDescent="0.3">
      <c r="A269" t="s">
        <v>6550</v>
      </c>
      <c r="B269" t="s">
        <v>6551</v>
      </c>
      <c r="C269" t="s">
        <v>6552</v>
      </c>
      <c r="D269" t="s">
        <v>6553</v>
      </c>
      <c r="E269" t="s">
        <v>6554</v>
      </c>
      <c r="F269" t="s">
        <v>6555</v>
      </c>
      <c r="G269" t="s">
        <v>6556</v>
      </c>
      <c r="H269" t="s">
        <v>6557</v>
      </c>
      <c r="I269" t="s">
        <v>6558</v>
      </c>
      <c r="J269" t="s">
        <v>6559</v>
      </c>
      <c r="K269" t="s">
        <v>6560</v>
      </c>
      <c r="L269" t="s">
        <v>6561</v>
      </c>
      <c r="M269" t="s">
        <v>6562</v>
      </c>
      <c r="N269" t="s">
        <v>6563</v>
      </c>
      <c r="O269" t="s">
        <v>6564</v>
      </c>
      <c r="P269" t="s">
        <v>6565</v>
      </c>
      <c r="Q269" t="s">
        <v>6566</v>
      </c>
      <c r="R269" t="s">
        <v>6567</v>
      </c>
      <c r="S269" t="s">
        <v>6568</v>
      </c>
      <c r="T269" t="s">
        <v>6569</v>
      </c>
      <c r="U269" t="s">
        <v>6570</v>
      </c>
      <c r="V269" t="s">
        <v>6571</v>
      </c>
    </row>
    <row r="270" spans="1:22" x14ac:dyDescent="0.3">
      <c r="A270" t="s">
        <v>6572</v>
      </c>
      <c r="B270" t="s">
        <v>6573</v>
      </c>
      <c r="C270" t="s">
        <v>6574</v>
      </c>
      <c r="D270" t="s">
        <v>6575</v>
      </c>
      <c r="E270" t="s">
        <v>6576</v>
      </c>
      <c r="F270" t="s">
        <v>6577</v>
      </c>
      <c r="G270" t="s">
        <v>6578</v>
      </c>
      <c r="H270" t="s">
        <v>6579</v>
      </c>
      <c r="I270" t="s">
        <v>6580</v>
      </c>
      <c r="J270" t="s">
        <v>6581</v>
      </c>
      <c r="K270" t="s">
        <v>6582</v>
      </c>
      <c r="L270" t="s">
        <v>6583</v>
      </c>
      <c r="M270" t="s">
        <v>6584</v>
      </c>
      <c r="N270" t="s">
        <v>6585</v>
      </c>
      <c r="O270" t="s">
        <v>6586</v>
      </c>
      <c r="P270" t="s">
        <v>6587</v>
      </c>
      <c r="Q270" t="s">
        <v>6588</v>
      </c>
      <c r="R270" t="s">
        <v>6589</v>
      </c>
      <c r="S270" t="s">
        <v>6590</v>
      </c>
      <c r="T270" t="s">
        <v>6591</v>
      </c>
      <c r="U270" t="s">
        <v>6592</v>
      </c>
      <c r="V270" t="s">
        <v>6593</v>
      </c>
    </row>
    <row r="271" spans="1:22" x14ac:dyDescent="0.3">
      <c r="A271" t="s">
        <v>6594</v>
      </c>
      <c r="B271" t="s">
        <v>6595</v>
      </c>
      <c r="C271" t="s">
        <v>6596</v>
      </c>
      <c r="D271" t="s">
        <v>6597</v>
      </c>
      <c r="E271" t="s">
        <v>6598</v>
      </c>
      <c r="F271" t="s">
        <v>6599</v>
      </c>
      <c r="G271" t="s">
        <v>6600</v>
      </c>
      <c r="H271" t="s">
        <v>6601</v>
      </c>
      <c r="I271" t="s">
        <v>6602</v>
      </c>
      <c r="J271" t="s">
        <v>6603</v>
      </c>
      <c r="K271" t="s">
        <v>6604</v>
      </c>
      <c r="L271" t="s">
        <v>6605</v>
      </c>
      <c r="M271" t="s">
        <v>6606</v>
      </c>
      <c r="N271" t="s">
        <v>6607</v>
      </c>
      <c r="O271" t="s">
        <v>6608</v>
      </c>
      <c r="P271" t="s">
        <v>6609</v>
      </c>
      <c r="Q271" t="s">
        <v>6610</v>
      </c>
      <c r="R271" t="s">
        <v>6611</v>
      </c>
      <c r="S271" t="s">
        <v>6612</v>
      </c>
      <c r="T271" t="s">
        <v>6613</v>
      </c>
      <c r="U271" t="s">
        <v>6614</v>
      </c>
      <c r="V271" t="s">
        <v>6615</v>
      </c>
    </row>
    <row r="272" spans="1:22" x14ac:dyDescent="0.3">
      <c r="A272" t="s">
        <v>6616</v>
      </c>
      <c r="B272" t="s">
        <v>6617</v>
      </c>
      <c r="C272" t="s">
        <v>6618</v>
      </c>
      <c r="D272" t="s">
        <v>6619</v>
      </c>
      <c r="E272" t="s">
        <v>6620</v>
      </c>
      <c r="F272" t="s">
        <v>6621</v>
      </c>
      <c r="G272" t="s">
        <v>6622</v>
      </c>
      <c r="H272" t="s">
        <v>6623</v>
      </c>
      <c r="I272" t="s">
        <v>6624</v>
      </c>
      <c r="J272" t="s">
        <v>6625</v>
      </c>
      <c r="K272" t="s">
        <v>6626</v>
      </c>
      <c r="L272" t="s">
        <v>6627</v>
      </c>
      <c r="M272" t="s">
        <v>6628</v>
      </c>
      <c r="N272" t="s">
        <v>6629</v>
      </c>
      <c r="O272" t="s">
        <v>6630</v>
      </c>
      <c r="P272" t="s">
        <v>6631</v>
      </c>
      <c r="Q272" t="s">
        <v>6632</v>
      </c>
      <c r="R272" t="s">
        <v>6633</v>
      </c>
      <c r="S272" t="s">
        <v>6634</v>
      </c>
      <c r="T272" t="s">
        <v>6635</v>
      </c>
      <c r="U272" t="s">
        <v>6636</v>
      </c>
      <c r="V272" t="s">
        <v>6637</v>
      </c>
    </row>
    <row r="273" spans="1:22" x14ac:dyDescent="0.3">
      <c r="A273" t="s">
        <v>6638</v>
      </c>
      <c r="B273" t="s">
        <v>6639</v>
      </c>
      <c r="C273" t="s">
        <v>6640</v>
      </c>
      <c r="D273" t="s">
        <v>6641</v>
      </c>
      <c r="E273" t="s">
        <v>6642</v>
      </c>
      <c r="F273" t="s">
        <v>6643</v>
      </c>
      <c r="G273" t="s">
        <v>6644</v>
      </c>
      <c r="H273" t="s">
        <v>6645</v>
      </c>
      <c r="I273" t="s">
        <v>6646</v>
      </c>
      <c r="J273" t="s">
        <v>6647</v>
      </c>
      <c r="K273" t="s">
        <v>6648</v>
      </c>
      <c r="L273" t="s">
        <v>6649</v>
      </c>
      <c r="M273" t="s">
        <v>6650</v>
      </c>
      <c r="N273" t="s">
        <v>6651</v>
      </c>
      <c r="O273" t="s">
        <v>6652</v>
      </c>
      <c r="P273" t="s">
        <v>6653</v>
      </c>
      <c r="Q273" t="s">
        <v>6654</v>
      </c>
      <c r="R273" t="s">
        <v>6655</v>
      </c>
      <c r="S273" t="s">
        <v>6656</v>
      </c>
      <c r="T273" t="s">
        <v>6657</v>
      </c>
      <c r="U273" t="s">
        <v>6658</v>
      </c>
      <c r="V273" t="s">
        <v>6659</v>
      </c>
    </row>
    <row r="274" spans="1:22" x14ac:dyDescent="0.3">
      <c r="A274" t="s">
        <v>6660</v>
      </c>
      <c r="B274" t="s">
        <v>6661</v>
      </c>
      <c r="C274" t="s">
        <v>6662</v>
      </c>
      <c r="D274" t="s">
        <v>6663</v>
      </c>
      <c r="E274" t="s">
        <v>6664</v>
      </c>
      <c r="F274" t="s">
        <v>6665</v>
      </c>
      <c r="G274" t="s">
        <v>6666</v>
      </c>
      <c r="H274" t="s">
        <v>6667</v>
      </c>
      <c r="I274" t="s">
        <v>6668</v>
      </c>
      <c r="J274" t="s">
        <v>6669</v>
      </c>
      <c r="K274" t="s">
        <v>6670</v>
      </c>
      <c r="L274" t="s">
        <v>6671</v>
      </c>
      <c r="M274" t="s">
        <v>6672</v>
      </c>
      <c r="N274" t="s">
        <v>6673</v>
      </c>
      <c r="O274" t="s">
        <v>6674</v>
      </c>
      <c r="P274" t="s">
        <v>6675</v>
      </c>
      <c r="Q274" t="s">
        <v>6676</v>
      </c>
      <c r="R274" t="s">
        <v>6677</v>
      </c>
      <c r="S274" t="s">
        <v>6678</v>
      </c>
      <c r="T274" t="s">
        <v>6679</v>
      </c>
      <c r="U274" t="s">
        <v>6680</v>
      </c>
      <c r="V274" t="s">
        <v>6681</v>
      </c>
    </row>
    <row r="275" spans="1:22" x14ac:dyDescent="0.3">
      <c r="A275" t="s">
        <v>6682</v>
      </c>
      <c r="B275" t="s">
        <v>6683</v>
      </c>
      <c r="C275" t="s">
        <v>6684</v>
      </c>
      <c r="D275" t="s">
        <v>6685</v>
      </c>
      <c r="E275" t="s">
        <v>6686</v>
      </c>
      <c r="F275" t="s">
        <v>6687</v>
      </c>
      <c r="G275" t="s">
        <v>6688</v>
      </c>
      <c r="H275" t="s">
        <v>6689</v>
      </c>
      <c r="I275" t="s">
        <v>6690</v>
      </c>
      <c r="J275" t="s">
        <v>6691</v>
      </c>
      <c r="K275" t="s">
        <v>6692</v>
      </c>
      <c r="L275" t="s">
        <v>6693</v>
      </c>
      <c r="M275" t="s">
        <v>6694</v>
      </c>
      <c r="N275" t="s">
        <v>6695</v>
      </c>
      <c r="O275" t="s">
        <v>6696</v>
      </c>
      <c r="P275" t="s">
        <v>6697</v>
      </c>
      <c r="Q275" t="s">
        <v>6698</v>
      </c>
      <c r="R275" t="s">
        <v>6699</v>
      </c>
      <c r="S275" t="s">
        <v>6700</v>
      </c>
      <c r="T275" t="s">
        <v>6701</v>
      </c>
      <c r="U275" t="s">
        <v>6702</v>
      </c>
      <c r="V275" t="s">
        <v>6703</v>
      </c>
    </row>
    <row r="276" spans="1:22" x14ac:dyDescent="0.3">
      <c r="A276" t="s">
        <v>6704</v>
      </c>
      <c r="B276" t="s">
        <v>6705</v>
      </c>
      <c r="C276" t="s">
        <v>6706</v>
      </c>
      <c r="D276" t="s">
        <v>6707</v>
      </c>
      <c r="E276" t="s">
        <v>6708</v>
      </c>
      <c r="F276" t="s">
        <v>6709</v>
      </c>
      <c r="G276" t="s">
        <v>6710</v>
      </c>
      <c r="H276" t="s">
        <v>6711</v>
      </c>
      <c r="I276" t="s">
        <v>6712</v>
      </c>
      <c r="J276" t="s">
        <v>6713</v>
      </c>
      <c r="K276" t="s">
        <v>6714</v>
      </c>
      <c r="L276" t="s">
        <v>6715</v>
      </c>
      <c r="M276" t="s">
        <v>6716</v>
      </c>
      <c r="N276" t="s">
        <v>6717</v>
      </c>
      <c r="O276" t="s">
        <v>6718</v>
      </c>
      <c r="P276" t="s">
        <v>6719</v>
      </c>
      <c r="Q276" t="s">
        <v>6720</v>
      </c>
      <c r="R276" t="s">
        <v>6721</v>
      </c>
      <c r="S276" t="s">
        <v>6722</v>
      </c>
      <c r="T276" t="s">
        <v>6723</v>
      </c>
      <c r="U276" t="s">
        <v>6724</v>
      </c>
      <c r="V276" t="s">
        <v>6725</v>
      </c>
    </row>
    <row r="277" spans="1:22" x14ac:dyDescent="0.3">
      <c r="A277" t="s">
        <v>6726</v>
      </c>
      <c r="B277" t="s">
        <v>6727</v>
      </c>
      <c r="C277" t="s">
        <v>6728</v>
      </c>
      <c r="D277" t="s">
        <v>6729</v>
      </c>
      <c r="E277" t="s">
        <v>6730</v>
      </c>
      <c r="F277" t="s">
        <v>6731</v>
      </c>
      <c r="G277" t="s">
        <v>6732</v>
      </c>
      <c r="H277" t="s">
        <v>6733</v>
      </c>
      <c r="I277" t="s">
        <v>6734</v>
      </c>
      <c r="J277" t="s">
        <v>6735</v>
      </c>
      <c r="K277" t="s">
        <v>6736</v>
      </c>
      <c r="L277" t="s">
        <v>6737</v>
      </c>
      <c r="M277" t="s">
        <v>6738</v>
      </c>
      <c r="N277" t="s">
        <v>6739</v>
      </c>
      <c r="O277" t="s">
        <v>6740</v>
      </c>
      <c r="P277" t="s">
        <v>6741</v>
      </c>
      <c r="Q277" t="s">
        <v>6742</v>
      </c>
      <c r="R277" t="s">
        <v>6743</v>
      </c>
      <c r="S277" t="s">
        <v>6744</v>
      </c>
      <c r="T277" t="s">
        <v>6745</v>
      </c>
      <c r="U277" t="s">
        <v>6746</v>
      </c>
      <c r="V277" t="s">
        <v>6747</v>
      </c>
    </row>
    <row r="278" spans="1:22" x14ac:dyDescent="0.3">
      <c r="A278" t="s">
        <v>6748</v>
      </c>
      <c r="B278" t="s">
        <v>6749</v>
      </c>
      <c r="C278" t="s">
        <v>6750</v>
      </c>
      <c r="D278" t="s">
        <v>6751</v>
      </c>
      <c r="E278" t="s">
        <v>6752</v>
      </c>
      <c r="F278" t="s">
        <v>6753</v>
      </c>
      <c r="G278" t="s">
        <v>6754</v>
      </c>
      <c r="H278" t="s">
        <v>6755</v>
      </c>
      <c r="I278" t="s">
        <v>6756</v>
      </c>
      <c r="J278" t="s">
        <v>6757</v>
      </c>
      <c r="K278" t="s">
        <v>6758</v>
      </c>
      <c r="L278" t="s">
        <v>6759</v>
      </c>
      <c r="M278" t="s">
        <v>6760</v>
      </c>
      <c r="N278" t="s">
        <v>6761</v>
      </c>
      <c r="O278" t="s">
        <v>6762</v>
      </c>
      <c r="P278" t="s">
        <v>6763</v>
      </c>
      <c r="Q278" t="s">
        <v>6764</v>
      </c>
      <c r="R278" t="s">
        <v>6765</v>
      </c>
      <c r="S278" t="s">
        <v>6766</v>
      </c>
      <c r="T278" t="s">
        <v>6767</v>
      </c>
      <c r="U278" t="s">
        <v>6768</v>
      </c>
      <c r="V278" t="s">
        <v>6769</v>
      </c>
    </row>
    <row r="279" spans="1:22" x14ac:dyDescent="0.3">
      <c r="A279" t="s">
        <v>6770</v>
      </c>
      <c r="B279" t="s">
        <v>6771</v>
      </c>
      <c r="C279" t="s">
        <v>6772</v>
      </c>
      <c r="D279" t="s">
        <v>6773</v>
      </c>
      <c r="E279" t="s">
        <v>6774</v>
      </c>
      <c r="F279" t="s">
        <v>6775</v>
      </c>
      <c r="G279" t="s">
        <v>6776</v>
      </c>
      <c r="H279" t="s">
        <v>6777</v>
      </c>
      <c r="I279" t="s">
        <v>6778</v>
      </c>
      <c r="J279" t="s">
        <v>6779</v>
      </c>
      <c r="K279" t="s">
        <v>6780</v>
      </c>
      <c r="L279" t="s">
        <v>6781</v>
      </c>
      <c r="M279" t="s">
        <v>6782</v>
      </c>
      <c r="N279" t="s">
        <v>6783</v>
      </c>
      <c r="O279" t="s">
        <v>6784</v>
      </c>
      <c r="P279" t="s">
        <v>6785</v>
      </c>
      <c r="Q279" t="s">
        <v>6786</v>
      </c>
      <c r="R279" t="s">
        <v>6787</v>
      </c>
      <c r="S279" t="s">
        <v>6788</v>
      </c>
      <c r="T279" t="s">
        <v>6789</v>
      </c>
      <c r="U279" t="s">
        <v>6790</v>
      </c>
      <c r="V279" t="s">
        <v>6791</v>
      </c>
    </row>
    <row r="280" spans="1:22" x14ac:dyDescent="0.3">
      <c r="A280" t="s">
        <v>6792</v>
      </c>
      <c r="B280" t="s">
        <v>6793</v>
      </c>
      <c r="C280" t="s">
        <v>6794</v>
      </c>
      <c r="D280" t="s">
        <v>6795</v>
      </c>
      <c r="E280" t="s">
        <v>6796</v>
      </c>
      <c r="F280" t="s">
        <v>6797</v>
      </c>
      <c r="G280" t="s">
        <v>6798</v>
      </c>
      <c r="H280" t="s">
        <v>6799</v>
      </c>
      <c r="I280" t="s">
        <v>6800</v>
      </c>
      <c r="J280" t="s">
        <v>6801</v>
      </c>
      <c r="K280" t="s">
        <v>6802</v>
      </c>
      <c r="L280" t="s">
        <v>6803</v>
      </c>
      <c r="M280" t="s">
        <v>6804</v>
      </c>
      <c r="N280" t="s">
        <v>6805</v>
      </c>
      <c r="O280" t="s">
        <v>6806</v>
      </c>
      <c r="P280" t="s">
        <v>6807</v>
      </c>
      <c r="Q280" t="s">
        <v>6808</v>
      </c>
      <c r="R280" t="s">
        <v>6809</v>
      </c>
      <c r="S280" t="s">
        <v>6810</v>
      </c>
      <c r="T280" t="s">
        <v>6811</v>
      </c>
      <c r="U280" t="s">
        <v>6812</v>
      </c>
      <c r="V280" t="s">
        <v>6813</v>
      </c>
    </row>
    <row r="281" spans="1:22" x14ac:dyDescent="0.3">
      <c r="A281" t="s">
        <v>6814</v>
      </c>
      <c r="B281" t="s">
        <v>6815</v>
      </c>
      <c r="C281" t="s">
        <v>6816</v>
      </c>
      <c r="D281" t="s">
        <v>6817</v>
      </c>
      <c r="E281" t="s">
        <v>6818</v>
      </c>
      <c r="F281" t="s">
        <v>6819</v>
      </c>
      <c r="G281" t="s">
        <v>6820</v>
      </c>
      <c r="H281" t="s">
        <v>6821</v>
      </c>
      <c r="I281" t="s">
        <v>6822</v>
      </c>
      <c r="J281" t="s">
        <v>6823</v>
      </c>
      <c r="K281" t="s">
        <v>6824</v>
      </c>
      <c r="L281" t="s">
        <v>6825</v>
      </c>
      <c r="M281" t="s">
        <v>6826</v>
      </c>
      <c r="N281" t="s">
        <v>6827</v>
      </c>
      <c r="O281" t="s">
        <v>6828</v>
      </c>
      <c r="P281" t="s">
        <v>6829</v>
      </c>
      <c r="Q281" t="s">
        <v>6830</v>
      </c>
      <c r="R281" t="s">
        <v>6831</v>
      </c>
      <c r="S281" t="s">
        <v>6832</v>
      </c>
      <c r="T281" t="s">
        <v>6833</v>
      </c>
      <c r="U281" t="s">
        <v>6834</v>
      </c>
      <c r="V281" t="s">
        <v>6835</v>
      </c>
    </row>
    <row r="282" spans="1:22" x14ac:dyDescent="0.3">
      <c r="A282" t="s">
        <v>6836</v>
      </c>
      <c r="B282" t="s">
        <v>6837</v>
      </c>
      <c r="C282" t="s">
        <v>6838</v>
      </c>
      <c r="D282" t="s">
        <v>6839</v>
      </c>
      <c r="E282" t="s">
        <v>6840</v>
      </c>
      <c r="F282" t="s">
        <v>6841</v>
      </c>
      <c r="G282" t="s">
        <v>6842</v>
      </c>
      <c r="H282" t="s">
        <v>6843</v>
      </c>
      <c r="I282" t="s">
        <v>6844</v>
      </c>
      <c r="J282" t="s">
        <v>6845</v>
      </c>
      <c r="K282" t="s">
        <v>6846</v>
      </c>
      <c r="L282" t="s">
        <v>6847</v>
      </c>
      <c r="M282" t="s">
        <v>6848</v>
      </c>
      <c r="N282" t="s">
        <v>6849</v>
      </c>
      <c r="O282" t="s">
        <v>6850</v>
      </c>
      <c r="P282" t="s">
        <v>6851</v>
      </c>
      <c r="Q282" t="s">
        <v>6852</v>
      </c>
      <c r="R282" t="s">
        <v>6853</v>
      </c>
      <c r="S282" t="s">
        <v>6854</v>
      </c>
      <c r="T282" t="s">
        <v>6855</v>
      </c>
      <c r="U282" t="s">
        <v>6856</v>
      </c>
      <c r="V282" t="s">
        <v>6857</v>
      </c>
    </row>
    <row r="283" spans="1:22" x14ac:dyDescent="0.3">
      <c r="A283" t="s">
        <v>6858</v>
      </c>
      <c r="B283" t="s">
        <v>6859</v>
      </c>
      <c r="C283" t="s">
        <v>6860</v>
      </c>
      <c r="D283" t="s">
        <v>6861</v>
      </c>
      <c r="E283" t="s">
        <v>6862</v>
      </c>
      <c r="F283" t="s">
        <v>6863</v>
      </c>
      <c r="G283" t="s">
        <v>6864</v>
      </c>
      <c r="H283" t="s">
        <v>6865</v>
      </c>
      <c r="I283" t="s">
        <v>6866</v>
      </c>
      <c r="J283" t="s">
        <v>6867</v>
      </c>
      <c r="K283" t="s">
        <v>6868</v>
      </c>
      <c r="L283" t="s">
        <v>6869</v>
      </c>
      <c r="M283" t="s">
        <v>6870</v>
      </c>
      <c r="N283" t="s">
        <v>6871</v>
      </c>
      <c r="O283" t="s">
        <v>6872</v>
      </c>
      <c r="P283" t="s">
        <v>6873</v>
      </c>
      <c r="Q283" t="s">
        <v>6874</v>
      </c>
      <c r="R283" t="s">
        <v>6875</v>
      </c>
      <c r="S283" t="s">
        <v>6876</v>
      </c>
      <c r="T283" t="s">
        <v>6877</v>
      </c>
      <c r="U283" t="s">
        <v>6878</v>
      </c>
      <c r="V283" t="s">
        <v>6879</v>
      </c>
    </row>
    <row r="284" spans="1:22" x14ac:dyDescent="0.3">
      <c r="A284" t="s">
        <v>6880</v>
      </c>
      <c r="B284" t="s">
        <v>6881</v>
      </c>
      <c r="C284" t="s">
        <v>6882</v>
      </c>
      <c r="D284" t="s">
        <v>6883</v>
      </c>
      <c r="E284" t="s">
        <v>6884</v>
      </c>
      <c r="F284" t="s">
        <v>6885</v>
      </c>
      <c r="G284" t="s">
        <v>6886</v>
      </c>
      <c r="H284" t="s">
        <v>6887</v>
      </c>
      <c r="I284" t="s">
        <v>6888</v>
      </c>
      <c r="J284" t="s">
        <v>6889</v>
      </c>
      <c r="K284" t="s">
        <v>6890</v>
      </c>
      <c r="L284" t="s">
        <v>6891</v>
      </c>
      <c r="M284" t="s">
        <v>6892</v>
      </c>
      <c r="N284" t="s">
        <v>6893</v>
      </c>
      <c r="O284" t="s">
        <v>6894</v>
      </c>
      <c r="P284" t="s">
        <v>6895</v>
      </c>
      <c r="Q284" t="s">
        <v>6896</v>
      </c>
      <c r="R284" t="s">
        <v>6897</v>
      </c>
      <c r="S284" t="s">
        <v>6898</v>
      </c>
      <c r="T284" t="s">
        <v>6899</v>
      </c>
      <c r="U284" t="s">
        <v>6900</v>
      </c>
      <c r="V284" t="s">
        <v>6901</v>
      </c>
    </row>
    <row r="285" spans="1:22" x14ac:dyDescent="0.3">
      <c r="A285" t="s">
        <v>6902</v>
      </c>
      <c r="B285" t="s">
        <v>6903</v>
      </c>
      <c r="C285" t="s">
        <v>6904</v>
      </c>
      <c r="D285" t="s">
        <v>6905</v>
      </c>
      <c r="E285" t="s">
        <v>6906</v>
      </c>
      <c r="F285" t="s">
        <v>6907</v>
      </c>
      <c r="G285" t="s">
        <v>6908</v>
      </c>
      <c r="H285" t="s">
        <v>6909</v>
      </c>
      <c r="I285" t="s">
        <v>6910</v>
      </c>
      <c r="J285" t="s">
        <v>6911</v>
      </c>
      <c r="K285" t="s">
        <v>6912</v>
      </c>
      <c r="L285" t="s">
        <v>6913</v>
      </c>
      <c r="M285" t="s">
        <v>6914</v>
      </c>
      <c r="N285" t="s">
        <v>6915</v>
      </c>
      <c r="O285" t="s">
        <v>6916</v>
      </c>
      <c r="P285" t="s">
        <v>6917</v>
      </c>
      <c r="Q285" t="s">
        <v>6918</v>
      </c>
      <c r="R285" t="s">
        <v>6919</v>
      </c>
      <c r="S285" t="s">
        <v>6920</v>
      </c>
      <c r="T285" t="s">
        <v>6921</v>
      </c>
      <c r="U285" t="s">
        <v>6922</v>
      </c>
      <c r="V285" t="s">
        <v>6923</v>
      </c>
    </row>
    <row r="286" spans="1:22" x14ac:dyDescent="0.3">
      <c r="A286" t="s">
        <v>6924</v>
      </c>
      <c r="B286" t="s">
        <v>6925</v>
      </c>
      <c r="C286" t="s">
        <v>6926</v>
      </c>
      <c r="D286" t="s">
        <v>6927</v>
      </c>
      <c r="E286" t="s">
        <v>6928</v>
      </c>
      <c r="F286" t="s">
        <v>6929</v>
      </c>
      <c r="G286" t="s">
        <v>6930</v>
      </c>
      <c r="H286" t="s">
        <v>6931</v>
      </c>
      <c r="I286" t="s">
        <v>6932</v>
      </c>
      <c r="J286" t="s">
        <v>6933</v>
      </c>
      <c r="K286" t="s">
        <v>6934</v>
      </c>
      <c r="L286" t="s">
        <v>6935</v>
      </c>
      <c r="M286" t="s">
        <v>6936</v>
      </c>
      <c r="N286" t="s">
        <v>6937</v>
      </c>
      <c r="O286" t="s">
        <v>6938</v>
      </c>
      <c r="P286" t="s">
        <v>6939</v>
      </c>
      <c r="Q286" t="s">
        <v>6940</v>
      </c>
      <c r="R286" t="s">
        <v>6941</v>
      </c>
      <c r="S286" t="s">
        <v>6942</v>
      </c>
      <c r="T286" t="s">
        <v>6943</v>
      </c>
      <c r="U286" t="s">
        <v>6944</v>
      </c>
      <c r="V286" t="s">
        <v>6945</v>
      </c>
    </row>
    <row r="287" spans="1:22" x14ac:dyDescent="0.3">
      <c r="A287" t="s">
        <v>6946</v>
      </c>
      <c r="B287" t="s">
        <v>6947</v>
      </c>
      <c r="C287" t="s">
        <v>6948</v>
      </c>
      <c r="D287" t="s">
        <v>6949</v>
      </c>
      <c r="E287" t="s">
        <v>6950</v>
      </c>
      <c r="F287" t="s">
        <v>6951</v>
      </c>
      <c r="G287" t="s">
        <v>6952</v>
      </c>
      <c r="H287" t="s">
        <v>6953</v>
      </c>
      <c r="I287" t="s">
        <v>6954</v>
      </c>
      <c r="J287" t="s">
        <v>6955</v>
      </c>
      <c r="K287" t="s">
        <v>6956</v>
      </c>
      <c r="L287" t="s">
        <v>6957</v>
      </c>
      <c r="M287" t="s">
        <v>6958</v>
      </c>
      <c r="N287" t="s">
        <v>6959</v>
      </c>
      <c r="O287" t="s">
        <v>6960</v>
      </c>
      <c r="P287" t="s">
        <v>6961</v>
      </c>
      <c r="Q287" t="s">
        <v>6962</v>
      </c>
      <c r="R287" t="s">
        <v>6963</v>
      </c>
      <c r="S287" t="s">
        <v>6964</v>
      </c>
      <c r="T287" t="s">
        <v>6965</v>
      </c>
      <c r="U287" t="s">
        <v>6966</v>
      </c>
      <c r="V287" t="s">
        <v>6967</v>
      </c>
    </row>
    <row r="288" spans="1:22" x14ac:dyDescent="0.3">
      <c r="A288" t="s">
        <v>6968</v>
      </c>
      <c r="B288" t="s">
        <v>6969</v>
      </c>
      <c r="C288" t="s">
        <v>6970</v>
      </c>
      <c r="D288" t="s">
        <v>6971</v>
      </c>
      <c r="E288" t="s">
        <v>6972</v>
      </c>
      <c r="F288" t="s">
        <v>6973</v>
      </c>
      <c r="G288" t="s">
        <v>6974</v>
      </c>
      <c r="H288" t="s">
        <v>6975</v>
      </c>
      <c r="I288" t="s">
        <v>6976</v>
      </c>
      <c r="J288" t="s">
        <v>6977</v>
      </c>
      <c r="K288" t="s">
        <v>6978</v>
      </c>
      <c r="L288" t="s">
        <v>6979</v>
      </c>
      <c r="M288" t="s">
        <v>6980</v>
      </c>
      <c r="N288" t="s">
        <v>6981</v>
      </c>
      <c r="O288" t="s">
        <v>6982</v>
      </c>
      <c r="P288" t="s">
        <v>6983</v>
      </c>
      <c r="Q288" t="s">
        <v>6984</v>
      </c>
      <c r="R288" t="s">
        <v>6985</v>
      </c>
      <c r="S288" t="s">
        <v>6986</v>
      </c>
      <c r="T288" t="s">
        <v>6987</v>
      </c>
      <c r="U288" t="s">
        <v>6988</v>
      </c>
      <c r="V288" t="s">
        <v>6989</v>
      </c>
    </row>
    <row r="289" spans="1:22" x14ac:dyDescent="0.3">
      <c r="A289" t="s">
        <v>6990</v>
      </c>
      <c r="B289" t="s">
        <v>6991</v>
      </c>
      <c r="C289" t="s">
        <v>6992</v>
      </c>
      <c r="D289" t="s">
        <v>6993</v>
      </c>
      <c r="E289" t="s">
        <v>6994</v>
      </c>
      <c r="F289" t="s">
        <v>6995</v>
      </c>
      <c r="G289" t="s">
        <v>6996</v>
      </c>
      <c r="H289" t="s">
        <v>6997</v>
      </c>
      <c r="I289" t="s">
        <v>6998</v>
      </c>
      <c r="J289" t="s">
        <v>6999</v>
      </c>
      <c r="K289" t="s">
        <v>7000</v>
      </c>
      <c r="L289" t="s">
        <v>7001</v>
      </c>
      <c r="M289" t="s">
        <v>7002</v>
      </c>
      <c r="N289" t="s">
        <v>7003</v>
      </c>
      <c r="O289" t="s">
        <v>7004</v>
      </c>
      <c r="P289" t="s">
        <v>7005</v>
      </c>
      <c r="Q289" t="s">
        <v>7006</v>
      </c>
      <c r="R289" t="s">
        <v>7007</v>
      </c>
      <c r="S289" t="s">
        <v>7008</v>
      </c>
      <c r="T289" t="s">
        <v>7009</v>
      </c>
      <c r="U289" t="s">
        <v>7010</v>
      </c>
      <c r="V289" t="s">
        <v>7011</v>
      </c>
    </row>
    <row r="290" spans="1:22" x14ac:dyDescent="0.3">
      <c r="A290" t="s">
        <v>7012</v>
      </c>
      <c r="B290" t="s">
        <v>7013</v>
      </c>
      <c r="C290" t="s">
        <v>7014</v>
      </c>
      <c r="D290" t="s">
        <v>7015</v>
      </c>
      <c r="E290" t="s">
        <v>7016</v>
      </c>
      <c r="F290" t="s">
        <v>7017</v>
      </c>
      <c r="G290" t="s">
        <v>7018</v>
      </c>
      <c r="H290" t="s">
        <v>7019</v>
      </c>
      <c r="I290" t="s">
        <v>7020</v>
      </c>
      <c r="J290" t="s">
        <v>7021</v>
      </c>
      <c r="K290" t="s">
        <v>7022</v>
      </c>
      <c r="L290" t="s">
        <v>7023</v>
      </c>
      <c r="M290" t="s">
        <v>7024</v>
      </c>
      <c r="N290" t="s">
        <v>7025</v>
      </c>
      <c r="O290" t="s">
        <v>7026</v>
      </c>
      <c r="P290" t="s">
        <v>7027</v>
      </c>
      <c r="Q290" t="s">
        <v>7028</v>
      </c>
      <c r="R290" t="s">
        <v>7029</v>
      </c>
      <c r="S290" t="s">
        <v>7030</v>
      </c>
      <c r="T290" t="s">
        <v>7031</v>
      </c>
      <c r="U290" t="s">
        <v>7032</v>
      </c>
      <c r="V290" t="s">
        <v>7033</v>
      </c>
    </row>
    <row r="291" spans="1:22" x14ac:dyDescent="0.3">
      <c r="A291" t="s">
        <v>7034</v>
      </c>
      <c r="B291" t="s">
        <v>7035</v>
      </c>
      <c r="C291" t="s">
        <v>7036</v>
      </c>
      <c r="D291" t="s">
        <v>7037</v>
      </c>
      <c r="E291" t="s">
        <v>7038</v>
      </c>
      <c r="F291" t="s">
        <v>7039</v>
      </c>
      <c r="G291" t="s">
        <v>7040</v>
      </c>
      <c r="H291" t="s">
        <v>7041</v>
      </c>
      <c r="I291" t="s">
        <v>7042</v>
      </c>
      <c r="J291" t="s">
        <v>7043</v>
      </c>
      <c r="K291" t="s">
        <v>7044</v>
      </c>
      <c r="L291" t="s">
        <v>7045</v>
      </c>
      <c r="M291" t="s">
        <v>7046</v>
      </c>
      <c r="N291" t="s">
        <v>7047</v>
      </c>
      <c r="O291" t="s">
        <v>7048</v>
      </c>
      <c r="P291" t="s">
        <v>7049</v>
      </c>
      <c r="Q291" t="s">
        <v>7050</v>
      </c>
      <c r="R291" t="s">
        <v>7051</v>
      </c>
      <c r="S291" t="s">
        <v>7052</v>
      </c>
      <c r="T291" t="s">
        <v>7053</v>
      </c>
      <c r="U291" t="s">
        <v>7054</v>
      </c>
      <c r="V291" t="s">
        <v>7055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C179"/>
  <sheetViews>
    <sheetView topLeftCell="A2" workbookViewId="0">
      <selection activeCell="O7" sqref="O7"/>
    </sheetView>
    <sheetView workbookViewId="1"/>
    <sheetView workbookViewId="2"/>
  </sheetViews>
  <sheetFormatPr defaultRowHeight="14.4" x14ac:dyDescent="0.3"/>
  <cols>
    <col min="1" max="1" width="21.77734375" bestFit="1" customWidth="1"/>
  </cols>
  <sheetData>
    <row r="2" spans="1:29" x14ac:dyDescent="0.3">
      <c r="A2" t="str" cm="1">
        <f t="array" ref="A2:O179">_xlfn._xlws.SORT(raw!A2:O179,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79">_xlfn._xlws.SORT(raw!K2:K179, 1, -1,FALSE)</f>
        <v>PFT</v>
      </c>
      <c r="U2" t="str" cm="1">
        <f t="array" ref="U2:U179">_xlfn._xlws.SORT(raw!L2:L179, 1, -1,FALSE)</f>
        <v>PTO</v>
      </c>
      <c r="V2" t="str" cm="1">
        <f t="array" ref="V2:V179">_xlfn._xlws.SORT(raw!M2:M179, 1, -1,FALSE)</f>
        <v>PAst</v>
      </c>
      <c r="W2" t="str" cm="1">
        <f t="array" ref="W2:W179">_xlfn._xlws.SORT(raw!N2:N179, 1, -1,FALSE)</f>
        <v>Normal</v>
      </c>
      <c r="X2" t="str" cm="1">
        <f t="array" ref="X2:X179">_xlfn._xlws.SORT(raw!O2:O179, 1, -1,FALSE)</f>
        <v>Punt</v>
      </c>
      <c r="Y2" t="s">
        <v>1925</v>
      </c>
      <c r="Z2" t="s">
        <v>1926</v>
      </c>
      <c r="AA2" t="s">
        <v>1924</v>
      </c>
      <c r="AB2" t="s">
        <v>917</v>
      </c>
      <c r="AC2" t="s">
        <v>1923</v>
      </c>
    </row>
    <row r="3" spans="1:29" x14ac:dyDescent="0.3">
      <c r="A3" t="str">
        <v>Nikola Jokic</v>
      </c>
      <c r="B3">
        <v>3.667479674796748</v>
      </c>
      <c r="C3">
        <v>2.1589430894308941</v>
      </c>
      <c r="D3">
        <v>-0.40060975609756094</v>
      </c>
      <c r="E3">
        <v>2.0841869918699185</v>
      </c>
      <c r="F3">
        <v>2.3393495934959345</v>
      </c>
      <c r="G3">
        <v>2.5699186991869913</v>
      </c>
      <c r="H3">
        <v>1.0843902439024389</v>
      </c>
      <c r="I3">
        <v>0.38195121951219513</v>
      </c>
      <c r="J3">
        <v>-1.7550813008130082</v>
      </c>
      <c r="K3">
        <v>9.9715853658536577</v>
      </c>
      <c r="L3">
        <v>13.88560975609756</v>
      </c>
      <c r="M3">
        <v>9.5606097560975591</v>
      </c>
      <c r="N3">
        <v>12.130528455284551</v>
      </c>
      <c r="O3">
        <v>10.105813008130081</v>
      </c>
      <c r="T3">
        <v>9.9715853658536577</v>
      </c>
      <c r="U3">
        <v>13.88560975609756</v>
      </c>
      <c r="V3">
        <v>9.5606097560975591</v>
      </c>
      <c r="W3">
        <v>12.130528455284551</v>
      </c>
      <c r="X3">
        <v>10.105813008130081</v>
      </c>
      <c r="Y3">
        <f>T3 - T$158</f>
        <v>11.996463414634146</v>
      </c>
      <c r="Z3">
        <f t="shared" ref="Z3:AC3" si="0">U3 - U$158</f>
        <v>16.171707317073171</v>
      </c>
      <c r="AA3">
        <f t="shared" si="0"/>
        <v>11.2840243902439</v>
      </c>
      <c r="AB3">
        <f t="shared" si="0"/>
        <v>13.935406504065039</v>
      </c>
      <c r="AC3">
        <f t="shared" si="0"/>
        <v>12.056321138211381</v>
      </c>
    </row>
    <row r="4" spans="1:29" x14ac:dyDescent="0.3">
      <c r="A4" t="str">
        <v>Stephen Curry</v>
      </c>
      <c r="B4">
        <v>0.48134146341463419</v>
      </c>
      <c r="C4">
        <v>3.2123170731707318</v>
      </c>
      <c r="D4">
        <v>3.1376829268292683</v>
      </c>
      <c r="E4">
        <v>2.3041463414634147</v>
      </c>
      <c r="F4">
        <v>8.1463414634146386E-2</v>
      </c>
      <c r="G4">
        <v>1.3531707317073169</v>
      </c>
      <c r="H4">
        <v>0.62341463414634157</v>
      </c>
      <c r="I4">
        <v>-0.98024390243902437</v>
      </c>
      <c r="J4">
        <v>-1.8573170731707318</v>
      </c>
      <c r="K4">
        <v>5.143658536585364</v>
      </c>
      <c r="L4">
        <v>10.213292682926831</v>
      </c>
      <c r="M4">
        <v>7.0028048780487824</v>
      </c>
      <c r="N4">
        <v>8.3559756097560989</v>
      </c>
      <c r="O4">
        <v>8.6054268292682927</v>
      </c>
      <c r="T4">
        <v>8.6175609756097558</v>
      </c>
      <c r="U4">
        <v>10.838902439024391</v>
      </c>
      <c r="V4">
        <v>7.0028048780487824</v>
      </c>
      <c r="W4">
        <v>8.3559756097560989</v>
      </c>
      <c r="X4">
        <v>8.6054268292682927</v>
      </c>
      <c r="Y4">
        <f t="shared" ref="Y4:Y67" si="1">T4 - T$158</f>
        <v>10.642439024390244</v>
      </c>
      <c r="Z4">
        <f t="shared" ref="Z4:Z67" si="2">U4 - U$158</f>
        <v>13.125</v>
      </c>
      <c r="AA4">
        <f t="shared" ref="AA4:AA67" si="3">V4 - V$158</f>
        <v>8.726219512195124</v>
      </c>
      <c r="AB4">
        <f t="shared" ref="AB4:AB67" si="4">W4 - W$158</f>
        <v>10.160853658536587</v>
      </c>
      <c r="AC4">
        <f t="shared" ref="AC4:AC67" si="5">X4 - X$158</f>
        <v>10.555934959349592</v>
      </c>
    </row>
    <row r="5" spans="1:29" x14ac:dyDescent="0.3">
      <c r="A5" t="str">
        <v>Damian Lillard</v>
      </c>
      <c r="B5">
        <v>-0.40146341463414636</v>
      </c>
      <c r="C5">
        <v>4.2439024390243905</v>
      </c>
      <c r="D5">
        <v>2.2678048780487807</v>
      </c>
      <c r="E5">
        <v>2.0482926829268293</v>
      </c>
      <c r="F5">
        <v>-0.40585365853658539</v>
      </c>
      <c r="G5">
        <v>2.1995121951219514</v>
      </c>
      <c r="H5">
        <v>-0.11853658536585365</v>
      </c>
      <c r="I5">
        <v>-0.58829268292682924</v>
      </c>
      <c r="J5">
        <v>-1.4658536585365853</v>
      </c>
      <c r="K5">
        <v>3.5356097560975623</v>
      </c>
      <c r="L5">
        <v>9.2453658536585372</v>
      </c>
      <c r="M5">
        <v>5.580000000000001</v>
      </c>
      <c r="N5">
        <v>7.7795121951219519</v>
      </c>
      <c r="O5">
        <v>8.2743902439024382</v>
      </c>
      <c r="T5">
        <v>7.7526829268292694</v>
      </c>
      <c r="U5">
        <v>10.213292682926831</v>
      </c>
      <c r="V5">
        <v>5.9595121951219516</v>
      </c>
      <c r="W5">
        <v>8.3386178861788629</v>
      </c>
      <c r="X5">
        <v>8.2743902439024382</v>
      </c>
      <c r="Y5">
        <f t="shared" si="1"/>
        <v>9.7775609756097577</v>
      </c>
      <c r="Z5">
        <f t="shared" si="2"/>
        <v>12.49939024390244</v>
      </c>
      <c r="AA5">
        <f t="shared" si="3"/>
        <v>7.6829268292682933</v>
      </c>
      <c r="AB5">
        <f t="shared" si="4"/>
        <v>10.143495934959351</v>
      </c>
      <c r="AC5">
        <f t="shared" si="5"/>
        <v>10.224898373983738</v>
      </c>
    </row>
    <row r="6" spans="1:29" x14ac:dyDescent="0.3">
      <c r="A6" t="str">
        <v>James Harden</v>
      </c>
      <c r="B6">
        <v>0.19032520325203253</v>
      </c>
      <c r="C6">
        <v>2.4043495934959349</v>
      </c>
      <c r="D6">
        <v>0.969390243902439</v>
      </c>
      <c r="E6">
        <v>1.4176422764227643</v>
      </c>
      <c r="F6">
        <v>1.0906504065040652</v>
      </c>
      <c r="G6">
        <v>3.7309349593495935</v>
      </c>
      <c r="H6">
        <v>0.60256097560975619</v>
      </c>
      <c r="I6">
        <v>0.43304878048780499</v>
      </c>
      <c r="J6">
        <v>-2.5002845528455286</v>
      </c>
      <c r="K6">
        <v>5.9342682926829271</v>
      </c>
      <c r="L6">
        <v>10.838902439024391</v>
      </c>
      <c r="M6">
        <v>4.6076829268292681</v>
      </c>
      <c r="N6">
        <v>8.3386178861788629</v>
      </c>
      <c r="O6">
        <v>8.0269308943089452</v>
      </c>
      <c r="T6">
        <v>6.8214634146341462</v>
      </c>
      <c r="U6">
        <v>9.2453658536585372</v>
      </c>
      <c r="V6">
        <v>5.7204878048780481</v>
      </c>
      <c r="W6">
        <v>7.7795121951219519</v>
      </c>
      <c r="X6">
        <v>8.0269308943089452</v>
      </c>
      <c r="Y6">
        <f t="shared" si="1"/>
        <v>8.8463414634146353</v>
      </c>
      <c r="Z6">
        <f t="shared" si="2"/>
        <v>11.531463414634146</v>
      </c>
      <c r="AA6">
        <f t="shared" si="3"/>
        <v>7.4439024390243897</v>
      </c>
      <c r="AB6">
        <f t="shared" si="4"/>
        <v>9.5843902439024404</v>
      </c>
      <c r="AC6">
        <f t="shared" si="5"/>
        <v>9.9774390243902467</v>
      </c>
    </row>
    <row r="7" spans="1:29" x14ac:dyDescent="0.3">
      <c r="A7" t="str">
        <v>Bradley Beal</v>
      </c>
      <c r="B7">
        <v>0.11634146341463414</v>
      </c>
      <c r="C7">
        <v>2.9719512195121949</v>
      </c>
      <c r="D7">
        <v>0.81414634146341469</v>
      </c>
      <c r="E7">
        <v>2.4910975609756099</v>
      </c>
      <c r="F7">
        <v>-0.20341463414634142</v>
      </c>
      <c r="G7">
        <v>1.3887804878048779</v>
      </c>
      <c r="H7">
        <v>0.66792682926829272</v>
      </c>
      <c r="I7">
        <v>-0.3570731707317073</v>
      </c>
      <c r="J7">
        <v>-1.5724390243902437</v>
      </c>
      <c r="K7">
        <v>3.3453658536585369</v>
      </c>
      <c r="L7">
        <v>7.8897560975609746</v>
      </c>
      <c r="M7">
        <v>4.9285365853658547</v>
      </c>
      <c r="N7">
        <v>6.3173170731707309</v>
      </c>
      <c r="O7">
        <v>6.4376829268292681</v>
      </c>
      <c r="T7">
        <v>5.9342682926829271</v>
      </c>
      <c r="U7">
        <v>8.3141463414634149</v>
      </c>
      <c r="V7">
        <v>5.580000000000001</v>
      </c>
      <c r="W7">
        <v>6.6837398373983747</v>
      </c>
      <c r="X7">
        <v>6.4376829268292681</v>
      </c>
      <c r="Y7">
        <f t="shared" si="1"/>
        <v>7.9591463414634154</v>
      </c>
      <c r="Z7">
        <f t="shared" si="2"/>
        <v>10.600243902439026</v>
      </c>
      <c r="AA7">
        <f t="shared" si="3"/>
        <v>7.3034146341463426</v>
      </c>
      <c r="AB7">
        <f t="shared" si="4"/>
        <v>8.4886178861788615</v>
      </c>
      <c r="AC7">
        <f t="shared" si="5"/>
        <v>8.3881910569105678</v>
      </c>
    </row>
    <row r="8" spans="1:29" x14ac:dyDescent="0.3">
      <c r="A8" t="str">
        <v>Jayson Tatum</v>
      </c>
      <c r="B8">
        <v>0.13609756097560979</v>
      </c>
      <c r="C8">
        <v>1.8897560975609757</v>
      </c>
      <c r="D8">
        <v>1.2853658536585366</v>
      </c>
      <c r="E8">
        <v>1.9370731707317077</v>
      </c>
      <c r="F8">
        <v>0.90097560975609781</v>
      </c>
      <c r="G8">
        <v>0.87414634146341474</v>
      </c>
      <c r="H8">
        <v>0.73414634146341473</v>
      </c>
      <c r="I8">
        <v>-0.14341463414634145</v>
      </c>
      <c r="J8">
        <v>-1.2248780487804878</v>
      </c>
      <c r="K8">
        <v>4.4995121951219517</v>
      </c>
      <c r="L8">
        <v>7.6141463414634156</v>
      </c>
      <c r="M8">
        <v>5.5151219512195135</v>
      </c>
      <c r="N8">
        <v>6.3892682926829281</v>
      </c>
      <c r="O8">
        <v>6.3929268292682941</v>
      </c>
      <c r="T8">
        <v>5.9039024390243906</v>
      </c>
      <c r="U8">
        <v>8.227317073170731</v>
      </c>
      <c r="V8">
        <v>5.5151219512195135</v>
      </c>
      <c r="W8">
        <v>6.5743089430894308</v>
      </c>
      <c r="X8">
        <v>6.3929268292682941</v>
      </c>
      <c r="Y8">
        <f t="shared" si="1"/>
        <v>7.9287804878048789</v>
      </c>
      <c r="Z8">
        <f t="shared" si="2"/>
        <v>10.51341463414634</v>
      </c>
      <c r="AA8">
        <f t="shared" si="3"/>
        <v>7.2385365853658552</v>
      </c>
      <c r="AB8">
        <f t="shared" si="4"/>
        <v>8.3791869918699184</v>
      </c>
      <c r="AC8">
        <f t="shared" si="5"/>
        <v>8.3434349593495938</v>
      </c>
    </row>
    <row r="9" spans="1:29" x14ac:dyDescent="0.3">
      <c r="A9" t="str">
        <v>Karl-Anthony Towns</v>
      </c>
      <c r="B9">
        <v>0.72178861788617898</v>
      </c>
      <c r="C9">
        <v>1.7983739837398371</v>
      </c>
      <c r="D9">
        <v>0.58487804878048777</v>
      </c>
      <c r="E9">
        <v>1.4369105691056911</v>
      </c>
      <c r="F9">
        <v>1.9757723577235773</v>
      </c>
      <c r="G9">
        <v>0.72422764227642278</v>
      </c>
      <c r="H9">
        <v>-0.37317073170731707</v>
      </c>
      <c r="I9">
        <v>1.4453658536585365</v>
      </c>
      <c r="J9">
        <v>-1.6304065040650404</v>
      </c>
      <c r="K9">
        <v>4.8853658536585378</v>
      </c>
      <c r="L9">
        <v>8.3141463414634149</v>
      </c>
      <c r="M9">
        <v>5.9595121951219516</v>
      </c>
      <c r="N9">
        <v>6.6837398373983747</v>
      </c>
      <c r="O9">
        <v>5.6001626016260175</v>
      </c>
      <c r="T9">
        <v>5.143658536585364</v>
      </c>
      <c r="U9">
        <v>7.8897560975609746</v>
      </c>
      <c r="V9">
        <v>5.3152439024390246</v>
      </c>
      <c r="W9">
        <v>6.3892682926829281</v>
      </c>
      <c r="X9">
        <v>5.6001626016260175</v>
      </c>
      <c r="Y9">
        <f t="shared" si="1"/>
        <v>7.1685365853658523</v>
      </c>
      <c r="Z9">
        <f t="shared" si="2"/>
        <v>10.175853658536585</v>
      </c>
      <c r="AA9">
        <f t="shared" si="3"/>
        <v>7.0386585365853662</v>
      </c>
      <c r="AB9">
        <f t="shared" si="4"/>
        <v>8.1941463414634157</v>
      </c>
      <c r="AC9">
        <f t="shared" si="5"/>
        <v>7.5506707317073181</v>
      </c>
    </row>
    <row r="10" spans="1:29" x14ac:dyDescent="0.3">
      <c r="A10" t="str">
        <v>Fred VanVleet</v>
      </c>
      <c r="B10">
        <v>-1.7714634146341461</v>
      </c>
      <c r="C10">
        <v>1.4578048780487805</v>
      </c>
      <c r="D10">
        <v>1.4663414634146341</v>
      </c>
      <c r="E10">
        <v>0.73512195121951229</v>
      </c>
      <c r="F10">
        <v>-0.51585365853658538</v>
      </c>
      <c r="G10">
        <v>1.36</v>
      </c>
      <c r="H10">
        <v>1.555609756097561</v>
      </c>
      <c r="I10">
        <v>0.13609756097560977</v>
      </c>
      <c r="J10">
        <v>3.170731707317076E-3</v>
      </c>
      <c r="K10">
        <v>2.9690243902439022</v>
      </c>
      <c r="L10">
        <v>4.423658536585366</v>
      </c>
      <c r="M10">
        <v>3.0668292682926834</v>
      </c>
      <c r="N10">
        <v>4.4268292682926829</v>
      </c>
      <c r="O10">
        <v>5.2445121951219518</v>
      </c>
      <c r="T10">
        <v>5.0115853658536587</v>
      </c>
      <c r="U10">
        <v>7.6141463414634156</v>
      </c>
      <c r="V10">
        <v>5.1656097560975613</v>
      </c>
      <c r="W10">
        <v>6.3173170731707309</v>
      </c>
      <c r="X10">
        <v>5.2445121951219518</v>
      </c>
      <c r="Y10">
        <f t="shared" si="1"/>
        <v>7.0364634146341469</v>
      </c>
      <c r="Z10">
        <f t="shared" si="2"/>
        <v>9.9002439024390263</v>
      </c>
      <c r="AA10">
        <f t="shared" si="3"/>
        <v>6.889024390243903</v>
      </c>
      <c r="AB10">
        <f t="shared" si="4"/>
        <v>8.1221951219512185</v>
      </c>
      <c r="AC10">
        <f t="shared" si="5"/>
        <v>7.1950203252032523</v>
      </c>
    </row>
    <row r="11" spans="1:29" x14ac:dyDescent="0.3">
      <c r="A11" t="str">
        <v>Paul George</v>
      </c>
      <c r="B11">
        <v>-8.1788617886178874E-2</v>
      </c>
      <c r="C11">
        <v>1.7494308943089432</v>
      </c>
      <c r="D11">
        <v>1.7348780487804878</v>
      </c>
      <c r="E11">
        <v>1.5606504065040649</v>
      </c>
      <c r="F11">
        <v>0.61569105691056913</v>
      </c>
      <c r="G11">
        <v>1.1955284552845529</v>
      </c>
      <c r="H11">
        <v>0.52780487804878051</v>
      </c>
      <c r="I11">
        <v>-0.35073170731707315</v>
      </c>
      <c r="J11">
        <v>-1.9449593495934963</v>
      </c>
      <c r="K11">
        <v>3.2570731707317071</v>
      </c>
      <c r="L11">
        <v>6.9514634146341452</v>
      </c>
      <c r="M11">
        <v>3.8109756097560967</v>
      </c>
      <c r="N11">
        <v>5.0065040650406489</v>
      </c>
      <c r="O11">
        <v>5.2227642276422745</v>
      </c>
      <c r="T11">
        <v>4.9281707317073185</v>
      </c>
      <c r="U11">
        <v>6.9965853658536581</v>
      </c>
      <c r="V11">
        <v>5.1536585365853655</v>
      </c>
      <c r="W11">
        <v>5.0877235772357716</v>
      </c>
      <c r="X11">
        <v>5.2227642276422745</v>
      </c>
      <c r="Y11">
        <f t="shared" si="1"/>
        <v>6.9530487804878067</v>
      </c>
      <c r="Z11">
        <f t="shared" si="2"/>
        <v>9.282682926829267</v>
      </c>
      <c r="AA11">
        <f t="shared" si="3"/>
        <v>6.8770731707317072</v>
      </c>
      <c r="AB11">
        <f t="shared" si="4"/>
        <v>6.8926016260162593</v>
      </c>
      <c r="AC11">
        <f t="shared" si="5"/>
        <v>7.1732723577235751</v>
      </c>
    </row>
    <row r="12" spans="1:29" x14ac:dyDescent="0.3">
      <c r="A12" t="str">
        <v>Kevin Durant</v>
      </c>
      <c r="B12">
        <v>1.9221138211382112</v>
      </c>
      <c r="C12">
        <v>2.5021138211382112</v>
      </c>
      <c r="D12">
        <v>0.39560975609756094</v>
      </c>
      <c r="E12">
        <v>1.4786991869918698</v>
      </c>
      <c r="F12">
        <v>0.54617886178861785</v>
      </c>
      <c r="G12">
        <v>0.85382113821138206</v>
      </c>
      <c r="H12">
        <v>-0.67463414634146335</v>
      </c>
      <c r="I12">
        <v>1.2034146341463416</v>
      </c>
      <c r="J12">
        <v>-1.6530081300813007</v>
      </c>
      <c r="K12">
        <v>4.0721951219512187</v>
      </c>
      <c r="L12">
        <v>8.227317073170731</v>
      </c>
      <c r="M12">
        <v>5.7204878048780481</v>
      </c>
      <c r="N12">
        <v>6.5743089430894308</v>
      </c>
      <c r="O12">
        <v>5.0115447154471529</v>
      </c>
      <c r="T12">
        <v>4.8853658536585378</v>
      </c>
      <c r="U12">
        <v>6.9514634146341452</v>
      </c>
      <c r="V12">
        <v>4.9285365853658547</v>
      </c>
      <c r="W12">
        <v>5.0065040650406489</v>
      </c>
      <c r="X12">
        <v>5.0115447154471529</v>
      </c>
      <c r="Y12">
        <f t="shared" si="1"/>
        <v>6.9102439024390261</v>
      </c>
      <c r="Z12">
        <f t="shared" si="2"/>
        <v>9.237560975609755</v>
      </c>
      <c r="AA12">
        <f t="shared" si="3"/>
        <v>6.6519512195121964</v>
      </c>
      <c r="AB12">
        <f t="shared" si="4"/>
        <v>6.8113821138211366</v>
      </c>
      <c r="AC12">
        <f t="shared" si="5"/>
        <v>6.9620528455284534</v>
      </c>
    </row>
    <row r="13" spans="1:29" x14ac:dyDescent="0.3">
      <c r="A13" t="str">
        <v>Trae Young</v>
      </c>
      <c r="B13">
        <v>-0.78528455284552834</v>
      </c>
      <c r="C13">
        <v>3.3761788617886177</v>
      </c>
      <c r="D13">
        <v>0.74146341463414633</v>
      </c>
      <c r="E13">
        <v>1.6632520325203253</v>
      </c>
      <c r="F13">
        <v>-0.47569105691056907</v>
      </c>
      <c r="G13">
        <v>3.424471544715447</v>
      </c>
      <c r="H13">
        <v>-0.28829268292682925</v>
      </c>
      <c r="I13">
        <v>-0.78195121951219515</v>
      </c>
      <c r="J13">
        <v>-2.8213821138211377</v>
      </c>
      <c r="K13">
        <v>0.67658536585365914</v>
      </c>
      <c r="L13">
        <v>6.8741463414634136</v>
      </c>
      <c r="M13">
        <v>0.62829268292682938</v>
      </c>
      <c r="N13">
        <v>4.0527642276422764</v>
      </c>
      <c r="O13">
        <v>4.8363821138211378</v>
      </c>
      <c r="T13">
        <v>4.6919512195121955</v>
      </c>
      <c r="U13">
        <v>6.8968292682926835</v>
      </c>
      <c r="V13">
        <v>4.9146341463414647</v>
      </c>
      <c r="W13">
        <v>4.9156097560975613</v>
      </c>
      <c r="X13">
        <v>4.8363821138211378</v>
      </c>
      <c r="Y13">
        <f t="shared" si="1"/>
        <v>6.7168292682926838</v>
      </c>
      <c r="Z13">
        <f t="shared" si="2"/>
        <v>9.1829268292682933</v>
      </c>
      <c r="AA13">
        <f t="shared" si="3"/>
        <v>6.6380487804878063</v>
      </c>
      <c r="AB13">
        <f t="shared" si="4"/>
        <v>6.720487804878049</v>
      </c>
      <c r="AC13">
        <f t="shared" si="5"/>
        <v>6.7868902439024383</v>
      </c>
    </row>
    <row r="14" spans="1:29" x14ac:dyDescent="0.3">
      <c r="A14" t="str">
        <v>Nikola Vucevic</v>
      </c>
      <c r="B14">
        <v>0.28439024390243905</v>
      </c>
      <c r="C14">
        <v>0.6941463414634147</v>
      </c>
      <c r="D14">
        <v>0.31219512195121957</v>
      </c>
      <c r="E14">
        <v>0.99170731707317084</v>
      </c>
      <c r="F14">
        <v>2.3282926829268296</v>
      </c>
      <c r="G14">
        <v>2.1463414634146361E-2</v>
      </c>
      <c r="H14">
        <v>-9.0731707317073168E-2</v>
      </c>
      <c r="I14">
        <v>0.53317073170731721</v>
      </c>
      <c r="J14">
        <v>-0.1590243902439025</v>
      </c>
      <c r="K14">
        <v>4.2214634146341465</v>
      </c>
      <c r="L14">
        <v>5.0746341463414639</v>
      </c>
      <c r="M14">
        <v>4.894146341463415</v>
      </c>
      <c r="N14">
        <v>4.9156097560975613</v>
      </c>
      <c r="O14">
        <v>4.5068292682926829</v>
      </c>
      <c r="T14">
        <v>4.4995121951219517</v>
      </c>
      <c r="U14">
        <v>6.8741463414634136</v>
      </c>
      <c r="V14">
        <v>4.894146341463415</v>
      </c>
      <c r="W14">
        <v>4.8411788617886176</v>
      </c>
      <c r="X14">
        <v>4.5068292682926829</v>
      </c>
      <c r="Y14">
        <f t="shared" si="1"/>
        <v>6.5243902439024399</v>
      </c>
      <c r="Z14">
        <f t="shared" si="2"/>
        <v>9.1602439024390243</v>
      </c>
      <c r="AA14">
        <f t="shared" si="3"/>
        <v>6.6175609756097566</v>
      </c>
      <c r="AB14">
        <f t="shared" si="4"/>
        <v>6.6460569105691052</v>
      </c>
      <c r="AC14">
        <f t="shared" si="5"/>
        <v>6.4573373983739835</v>
      </c>
    </row>
    <row r="15" spans="1:29" x14ac:dyDescent="0.3">
      <c r="A15" t="str">
        <v>Jimmy Butler</v>
      </c>
      <c r="B15">
        <v>0.74813008130081304</v>
      </c>
      <c r="C15">
        <v>2.4393495934959351</v>
      </c>
      <c r="D15">
        <v>-1.2414634146341463</v>
      </c>
      <c r="E15">
        <v>0.83983739837398375</v>
      </c>
      <c r="F15">
        <v>4.4065040650406506E-2</v>
      </c>
      <c r="G15">
        <v>0.62764227642276427</v>
      </c>
      <c r="H15">
        <v>1.8658536585365855</v>
      </c>
      <c r="I15">
        <v>-0.61804878048780487</v>
      </c>
      <c r="J15">
        <v>-0.33967479674796752</v>
      </c>
      <c r="K15">
        <v>1.9263414634146341</v>
      </c>
      <c r="L15">
        <v>4.7053658536585372</v>
      </c>
      <c r="M15">
        <v>3.7380487804878051</v>
      </c>
      <c r="N15">
        <v>4.3656910569105696</v>
      </c>
      <c r="O15">
        <v>4.300650406504066</v>
      </c>
      <c r="T15">
        <v>4.4313414634146344</v>
      </c>
      <c r="U15">
        <v>5.6863414634146343</v>
      </c>
      <c r="V15">
        <v>4.8199999999999994</v>
      </c>
      <c r="W15">
        <v>4.5726829268292679</v>
      </c>
      <c r="X15">
        <v>4.300650406504066</v>
      </c>
      <c r="Y15">
        <f t="shared" si="1"/>
        <v>6.4562195121951227</v>
      </c>
      <c r="Z15">
        <f t="shared" si="2"/>
        <v>7.9724390243902441</v>
      </c>
      <c r="AA15">
        <f t="shared" si="3"/>
        <v>6.5434146341463411</v>
      </c>
      <c r="AB15">
        <f t="shared" si="4"/>
        <v>6.3775609756097555</v>
      </c>
      <c r="AC15">
        <f t="shared" si="5"/>
        <v>6.2511585365853666</v>
      </c>
    </row>
    <row r="16" spans="1:29" x14ac:dyDescent="0.3">
      <c r="A16" t="str">
        <v>Chris Paul</v>
      </c>
      <c r="B16">
        <v>0.55495934959349602</v>
      </c>
      <c r="C16">
        <v>1.3769105691056911</v>
      </c>
      <c r="D16">
        <v>-0.29317073170731711</v>
      </c>
      <c r="E16">
        <v>0.20764227642276425</v>
      </c>
      <c r="F16">
        <v>-0.32471544715447154</v>
      </c>
      <c r="G16">
        <v>2.6383739837398377</v>
      </c>
      <c r="H16">
        <v>0.81219512195121957</v>
      </c>
      <c r="I16">
        <v>-0.60048780487804876</v>
      </c>
      <c r="J16">
        <v>-0.50650406504065049</v>
      </c>
      <c r="K16">
        <v>2.4882926829268297</v>
      </c>
      <c r="L16">
        <v>4.3717073170731711</v>
      </c>
      <c r="M16">
        <v>1.2268292682926831</v>
      </c>
      <c r="N16">
        <v>3.8652032520325204</v>
      </c>
      <c r="O16">
        <v>3.8879674796747974</v>
      </c>
      <c r="T16">
        <v>4.2214634146341465</v>
      </c>
      <c r="U16">
        <v>5.4187804878048791</v>
      </c>
      <c r="V16">
        <v>4.7829268292682929</v>
      </c>
      <c r="W16">
        <v>4.4268292682926829</v>
      </c>
      <c r="X16">
        <v>3.8879674796747974</v>
      </c>
      <c r="Y16">
        <f t="shared" si="1"/>
        <v>6.2463414634146348</v>
      </c>
      <c r="Z16">
        <f t="shared" si="2"/>
        <v>7.7048780487804889</v>
      </c>
      <c r="AA16">
        <f t="shared" si="3"/>
        <v>6.5063414634146346</v>
      </c>
      <c r="AB16">
        <f t="shared" si="4"/>
        <v>6.2317073170731705</v>
      </c>
      <c r="AC16">
        <f t="shared" si="5"/>
        <v>5.8384756097560979</v>
      </c>
    </row>
    <row r="17" spans="1:29" x14ac:dyDescent="0.3">
      <c r="A17" t="str">
        <v>Luka Doncic</v>
      </c>
      <c r="B17">
        <v>0.55617886178861797</v>
      </c>
      <c r="C17">
        <v>-1.0804065040650408</v>
      </c>
      <c r="D17">
        <v>1.1980487804878048</v>
      </c>
      <c r="E17">
        <v>2.0578861788617884</v>
      </c>
      <c r="F17">
        <v>1.1638211382113821</v>
      </c>
      <c r="G17">
        <v>2.8894715447154473</v>
      </c>
      <c r="H17">
        <v>0.24585365853658536</v>
      </c>
      <c r="I17">
        <v>-0.13402439024390245</v>
      </c>
      <c r="J17">
        <v>-3.0490650406504067</v>
      </c>
      <c r="K17">
        <v>4.9281707317073185</v>
      </c>
      <c r="L17">
        <v>6.8968292682926835</v>
      </c>
      <c r="M17">
        <v>0.95829268292682901</v>
      </c>
      <c r="N17">
        <v>3.8477642276422768</v>
      </c>
      <c r="O17">
        <v>3.6366869918699183</v>
      </c>
      <c r="T17">
        <v>4.2180487804878055</v>
      </c>
      <c r="U17">
        <v>5.1375609756097571</v>
      </c>
      <c r="V17">
        <v>4.6076829268292681</v>
      </c>
      <c r="W17">
        <v>4.3780487804878048</v>
      </c>
      <c r="X17">
        <v>3.6366869918699183</v>
      </c>
      <c r="Y17">
        <f t="shared" si="1"/>
        <v>6.2429268292682938</v>
      </c>
      <c r="Z17">
        <f t="shared" si="2"/>
        <v>7.4236585365853669</v>
      </c>
      <c r="AA17">
        <f t="shared" si="3"/>
        <v>6.3310975609756097</v>
      </c>
      <c r="AB17">
        <f t="shared" si="4"/>
        <v>6.1829268292682924</v>
      </c>
      <c r="AC17">
        <f t="shared" si="5"/>
        <v>5.5871951219512184</v>
      </c>
    </row>
    <row r="18" spans="1:29" x14ac:dyDescent="0.3">
      <c r="A18" t="str">
        <v>Donovan Mitchell</v>
      </c>
      <c r="B18">
        <v>-0.82357723577235764</v>
      </c>
      <c r="C18">
        <v>1.2539837398373983</v>
      </c>
      <c r="D18">
        <v>1.515609756097561</v>
      </c>
      <c r="E18">
        <v>1.6915447154471546</v>
      </c>
      <c r="F18">
        <v>-0.34227642276422765</v>
      </c>
      <c r="G18">
        <v>1.2071544715447156</v>
      </c>
      <c r="H18">
        <v>0.11853658536585365</v>
      </c>
      <c r="I18">
        <v>-0.58292682926829276</v>
      </c>
      <c r="J18">
        <v>-1.1826016260162602</v>
      </c>
      <c r="K18">
        <v>1.6014634146341462</v>
      </c>
      <c r="L18">
        <v>4.0380487804878049</v>
      </c>
      <c r="M18">
        <v>1.6482926829268294</v>
      </c>
      <c r="N18">
        <v>2.8554471544715447</v>
      </c>
      <c r="O18">
        <v>3.5586991869918707</v>
      </c>
      <c r="T18">
        <v>4.2029268292682929</v>
      </c>
      <c r="U18">
        <v>5.123170731707317</v>
      </c>
      <c r="V18">
        <v>4.515609756097561</v>
      </c>
      <c r="W18">
        <v>4.3656910569105696</v>
      </c>
      <c r="X18">
        <v>3.5586991869918707</v>
      </c>
      <c r="Y18">
        <f t="shared" si="1"/>
        <v>6.2278048780487811</v>
      </c>
      <c r="Z18">
        <f t="shared" si="2"/>
        <v>7.4092682926829267</v>
      </c>
      <c r="AA18">
        <f t="shared" si="3"/>
        <v>6.2390243902439027</v>
      </c>
      <c r="AB18">
        <f t="shared" si="4"/>
        <v>6.1705691056910572</v>
      </c>
      <c r="AC18">
        <f t="shared" si="5"/>
        <v>5.5092073170731712</v>
      </c>
    </row>
    <row r="19" spans="1:29" x14ac:dyDescent="0.3">
      <c r="A19" t="str">
        <v>LaMelo Ball</v>
      </c>
      <c r="B19">
        <v>-0.47121951219512198</v>
      </c>
      <c r="C19">
        <v>-8.158536585365854E-2</v>
      </c>
      <c r="D19">
        <v>0.26219512195121952</v>
      </c>
      <c r="E19">
        <v>0.61268292682926839</v>
      </c>
      <c r="F19">
        <v>0.55329268292682943</v>
      </c>
      <c r="G19">
        <v>1.9140243902439025</v>
      </c>
      <c r="H19">
        <v>2.1902439024390246</v>
      </c>
      <c r="I19">
        <v>-0.25024390243902439</v>
      </c>
      <c r="J19">
        <v>-1.6525609756097559</v>
      </c>
      <c r="K19">
        <v>3.1584146341463426</v>
      </c>
      <c r="L19">
        <v>4.72939024390244</v>
      </c>
      <c r="M19">
        <v>1.1628048780487812</v>
      </c>
      <c r="N19">
        <v>3.0768292682926841</v>
      </c>
      <c r="O19">
        <v>3.4375609756097569</v>
      </c>
      <c r="T19">
        <v>4.2004878048780494</v>
      </c>
      <c r="U19">
        <v>5.0829268292682928</v>
      </c>
      <c r="V19">
        <v>4.4262195121951216</v>
      </c>
      <c r="W19">
        <v>4.2979674796747975</v>
      </c>
      <c r="X19">
        <v>3.4375609756097569</v>
      </c>
      <c r="Y19">
        <f t="shared" si="1"/>
        <v>6.2253658536585377</v>
      </c>
      <c r="Z19">
        <f t="shared" si="2"/>
        <v>7.3690243902439025</v>
      </c>
      <c r="AA19">
        <f t="shared" si="3"/>
        <v>6.1496341463414632</v>
      </c>
      <c r="AB19">
        <f t="shared" si="4"/>
        <v>6.1028455284552852</v>
      </c>
      <c r="AC19">
        <f t="shared" si="5"/>
        <v>5.3880691056910575</v>
      </c>
    </row>
    <row r="20" spans="1:29" x14ac:dyDescent="0.3">
      <c r="A20" t="str">
        <v>Khris Middleton</v>
      </c>
      <c r="B20">
        <v>0.34581300813008131</v>
      </c>
      <c r="C20">
        <v>1.4439837398373985</v>
      </c>
      <c r="D20">
        <v>0.42975609756097566</v>
      </c>
      <c r="E20">
        <v>0.89630081300813025</v>
      </c>
      <c r="F20">
        <v>0.30406504065040652</v>
      </c>
      <c r="G20">
        <v>1.2065447154471545</v>
      </c>
      <c r="H20">
        <v>0.4287804878048781</v>
      </c>
      <c r="I20">
        <v>-0.9846341463414634</v>
      </c>
      <c r="J20">
        <v>-1.0551626016260163</v>
      </c>
      <c r="K20">
        <v>1.5714634146341466</v>
      </c>
      <c r="L20">
        <v>4.0706097560975616</v>
      </c>
      <c r="M20">
        <v>1.8089024390243909</v>
      </c>
      <c r="N20">
        <v>3.0154471544715453</v>
      </c>
      <c r="O20">
        <v>3.3348577235772363</v>
      </c>
      <c r="T20">
        <v>4.1829268292682924</v>
      </c>
      <c r="U20">
        <v>5.0746341463414639</v>
      </c>
      <c r="V20">
        <v>4.347317073170732</v>
      </c>
      <c r="W20">
        <v>4.2339837398373978</v>
      </c>
      <c r="X20">
        <v>3.3348577235772363</v>
      </c>
      <c r="Y20">
        <f t="shared" si="1"/>
        <v>6.2078048780487807</v>
      </c>
      <c r="Z20">
        <f t="shared" si="2"/>
        <v>7.3607317073170737</v>
      </c>
      <c r="AA20">
        <f t="shared" si="3"/>
        <v>6.0707317073170737</v>
      </c>
      <c r="AB20">
        <f t="shared" si="4"/>
        <v>6.0388617886178855</v>
      </c>
      <c r="AC20">
        <f t="shared" si="5"/>
        <v>5.2853658536585364</v>
      </c>
    </row>
    <row r="21" spans="1:29" x14ac:dyDescent="0.3">
      <c r="A21" t="str">
        <v>CJ McCollum</v>
      </c>
      <c r="B21">
        <v>-0.18260162601626018</v>
      </c>
      <c r="C21">
        <v>0.43739837398373982</v>
      </c>
      <c r="D21">
        <v>1.6560975609756097</v>
      </c>
      <c r="E21">
        <v>1.1471544715447155</v>
      </c>
      <c r="F21">
        <v>-0.54422764227642273</v>
      </c>
      <c r="G21">
        <v>0.77691056910569112</v>
      </c>
      <c r="H21">
        <v>-0.17121951219512196</v>
      </c>
      <c r="I21">
        <v>-0.39853658536585368</v>
      </c>
      <c r="J21">
        <v>0.31886178861788617</v>
      </c>
      <c r="K21">
        <v>2.6024390243902435</v>
      </c>
      <c r="L21">
        <v>2.7209756097560973</v>
      </c>
      <c r="M21">
        <v>2.2629268292682925</v>
      </c>
      <c r="N21">
        <v>3.0398373983739835</v>
      </c>
      <c r="O21">
        <v>3.3304065040650408</v>
      </c>
      <c r="T21">
        <v>4.1473170731707318</v>
      </c>
      <c r="U21">
        <v>4.7770731707317076</v>
      </c>
      <c r="V21">
        <v>4.2052439024390251</v>
      </c>
      <c r="W21">
        <v>4.2319105691056906</v>
      </c>
      <c r="X21">
        <v>3.3304065040650408</v>
      </c>
      <c r="Y21">
        <f t="shared" si="1"/>
        <v>6.1721951219512201</v>
      </c>
      <c r="Z21">
        <f t="shared" si="2"/>
        <v>7.0631707317073174</v>
      </c>
      <c r="AA21">
        <f t="shared" si="3"/>
        <v>5.9286585365853668</v>
      </c>
      <c r="AB21">
        <f t="shared" si="4"/>
        <v>6.0367886178861783</v>
      </c>
      <c r="AC21">
        <f t="shared" si="5"/>
        <v>5.2809146341463418</v>
      </c>
    </row>
    <row r="22" spans="1:29" x14ac:dyDescent="0.3">
      <c r="A22" t="str">
        <v>Tobias Harris</v>
      </c>
      <c r="B22">
        <v>1.3336178861788617</v>
      </c>
      <c r="C22">
        <v>1.2884959349593494</v>
      </c>
      <c r="D22">
        <v>-0.43914634146341469</v>
      </c>
      <c r="E22">
        <v>0.78654471544715454</v>
      </c>
      <c r="F22">
        <v>0.62418699186991877</v>
      </c>
      <c r="G22">
        <v>0.29191056910569102</v>
      </c>
      <c r="H22">
        <v>-6.5121951219512197E-2</v>
      </c>
      <c r="I22">
        <v>0.46963414634146344</v>
      </c>
      <c r="J22">
        <v>-5.8211382113821125E-2</v>
      </c>
      <c r="K22">
        <v>2.9434146341463414</v>
      </c>
      <c r="L22">
        <v>4.2901219512195121</v>
      </c>
      <c r="M22">
        <v>3.94</v>
      </c>
      <c r="N22">
        <v>4.2319105691056906</v>
      </c>
      <c r="O22">
        <v>3.3302845528455287</v>
      </c>
      <c r="T22">
        <v>4.0721951219512187</v>
      </c>
      <c r="U22">
        <v>4.72939024390244</v>
      </c>
      <c r="V22">
        <v>3.94</v>
      </c>
      <c r="W22">
        <v>4.1495934959349592</v>
      </c>
      <c r="X22">
        <v>3.3302845528455287</v>
      </c>
      <c r="Y22">
        <f t="shared" si="1"/>
        <v>6.097073170731707</v>
      </c>
      <c r="Z22">
        <f t="shared" si="2"/>
        <v>7.0154878048780498</v>
      </c>
      <c r="AA22">
        <f t="shared" si="3"/>
        <v>5.6634146341463412</v>
      </c>
      <c r="AB22">
        <f t="shared" si="4"/>
        <v>5.9544715447154468</v>
      </c>
      <c r="AC22">
        <f t="shared" si="5"/>
        <v>5.2807926829268297</v>
      </c>
    </row>
    <row r="23" spans="1:29" x14ac:dyDescent="0.3">
      <c r="A23" t="str">
        <v>Kyrie Irving</v>
      </c>
      <c r="B23">
        <v>0.88991869918699196</v>
      </c>
      <c r="C23">
        <v>1.2258943089430896</v>
      </c>
      <c r="D23">
        <v>0.69865853658536581</v>
      </c>
      <c r="E23">
        <v>1.0349186991869919</v>
      </c>
      <c r="F23">
        <v>-0.62418699186991866</v>
      </c>
      <c r="G23">
        <v>0.93174796747967481</v>
      </c>
      <c r="H23">
        <v>0.50439024390243914</v>
      </c>
      <c r="I23">
        <v>-0.29682926829268286</v>
      </c>
      <c r="J23">
        <v>-0.79581300813008149</v>
      </c>
      <c r="K23">
        <v>2.3428048780487805</v>
      </c>
      <c r="L23">
        <v>4.3645121951219519</v>
      </c>
      <c r="M23">
        <v>2.6369512195121954</v>
      </c>
      <c r="N23">
        <v>3.5686991869918705</v>
      </c>
      <c r="O23">
        <v>3.2721544715447157</v>
      </c>
      <c r="T23">
        <v>3.6409756097560968</v>
      </c>
      <c r="U23">
        <v>4.7053658536585372</v>
      </c>
      <c r="V23">
        <v>3.9395121951219512</v>
      </c>
      <c r="W23">
        <v>4.1185365853658533</v>
      </c>
      <c r="X23">
        <v>3.2721544715447157</v>
      </c>
      <c r="Y23">
        <f t="shared" si="1"/>
        <v>5.6658536585365855</v>
      </c>
      <c r="Z23">
        <f t="shared" si="2"/>
        <v>6.991463414634147</v>
      </c>
      <c r="AA23">
        <f t="shared" si="3"/>
        <v>5.6629268292682928</v>
      </c>
      <c r="AB23">
        <f t="shared" si="4"/>
        <v>5.923414634146341</v>
      </c>
      <c r="AC23">
        <f t="shared" si="5"/>
        <v>5.2226626016260163</v>
      </c>
    </row>
    <row r="24" spans="1:29" x14ac:dyDescent="0.3">
      <c r="A24" t="str">
        <v>Dejounte Murray</v>
      </c>
      <c r="B24">
        <v>-0.19008130081300814</v>
      </c>
      <c r="C24">
        <v>0.1521138211382114</v>
      </c>
      <c r="D24">
        <v>-0.80097560975609761</v>
      </c>
      <c r="E24">
        <v>0.31528455284552848</v>
      </c>
      <c r="F24">
        <v>0.8413008130081302</v>
      </c>
      <c r="G24">
        <v>1.8633333333333333</v>
      </c>
      <c r="H24">
        <v>1.6107317073170733</v>
      </c>
      <c r="I24">
        <v>-0.98243902439024389</v>
      </c>
      <c r="J24">
        <v>-0.13105691056910576</v>
      </c>
      <c r="K24">
        <v>2.5260975609756096</v>
      </c>
      <c r="L24">
        <v>2.8092682926829271</v>
      </c>
      <c r="M24">
        <v>0.81487804878048797</v>
      </c>
      <c r="N24">
        <v>2.6782113821138211</v>
      </c>
      <c r="O24">
        <v>3.2644715447154473</v>
      </c>
      <c r="T24">
        <v>3.6385365853658538</v>
      </c>
      <c r="U24">
        <v>4.6702439024390241</v>
      </c>
      <c r="V24">
        <v>3.8719512195121952</v>
      </c>
      <c r="W24">
        <v>4.0527642276422764</v>
      </c>
      <c r="X24">
        <v>3.2644715447154473</v>
      </c>
      <c r="Y24">
        <f t="shared" si="1"/>
        <v>5.6634146341463421</v>
      </c>
      <c r="Z24">
        <f t="shared" si="2"/>
        <v>6.9563414634146339</v>
      </c>
      <c r="AA24">
        <f t="shared" si="3"/>
        <v>5.5953658536585369</v>
      </c>
      <c r="AB24">
        <f t="shared" si="4"/>
        <v>5.857642276422764</v>
      </c>
      <c r="AC24">
        <f t="shared" si="5"/>
        <v>5.2149796747967478</v>
      </c>
    </row>
    <row r="25" spans="1:29" x14ac:dyDescent="0.3">
      <c r="A25" t="str">
        <v>Julius Randle</v>
      </c>
      <c r="B25">
        <v>1.467479674796748E-2</v>
      </c>
      <c r="C25">
        <v>0.84430894308943083</v>
      </c>
      <c r="D25">
        <v>0.5102439024390244</v>
      </c>
      <c r="E25">
        <v>1.2954065040650407</v>
      </c>
      <c r="F25">
        <v>1.8604471544715446</v>
      </c>
      <c r="G25">
        <v>0.96418699186991863</v>
      </c>
      <c r="H25">
        <v>-0.12695121951219512</v>
      </c>
      <c r="I25">
        <v>-0.58524390243902435</v>
      </c>
      <c r="J25">
        <v>-1.8771544715447155</v>
      </c>
      <c r="K25">
        <v>2.055609756097561</v>
      </c>
      <c r="L25">
        <v>4.7770731707317076</v>
      </c>
      <c r="M25">
        <v>1.9357317073170734</v>
      </c>
      <c r="N25">
        <v>2.8999186991869923</v>
      </c>
      <c r="O25">
        <v>3.1852032520325197</v>
      </c>
      <c r="T25">
        <v>3.5356097560975623</v>
      </c>
      <c r="U25">
        <v>4.5943902439024393</v>
      </c>
      <c r="V25">
        <v>3.8109756097560967</v>
      </c>
      <c r="W25">
        <v>3.9793495934959351</v>
      </c>
      <c r="X25">
        <v>3.1852032520325197</v>
      </c>
      <c r="Y25">
        <f t="shared" si="1"/>
        <v>5.5604878048780506</v>
      </c>
      <c r="Z25">
        <f t="shared" si="2"/>
        <v>6.8804878048780491</v>
      </c>
      <c r="AA25">
        <f t="shared" si="3"/>
        <v>5.5343902439024379</v>
      </c>
      <c r="AB25">
        <f t="shared" si="4"/>
        <v>5.7842276422764227</v>
      </c>
      <c r="AC25">
        <f t="shared" si="5"/>
        <v>5.1357113821138203</v>
      </c>
    </row>
    <row r="26" spans="1:29" x14ac:dyDescent="0.3">
      <c r="A26" t="str">
        <v>Joel Embiid</v>
      </c>
      <c r="B26">
        <v>0.97711382113821132</v>
      </c>
      <c r="C26">
        <v>1.4636991869918701</v>
      </c>
      <c r="D26">
        <v>-0.74402439024390243</v>
      </c>
      <c r="E26">
        <v>1.3361382113821139</v>
      </c>
      <c r="F26">
        <v>1.4605691056910572</v>
      </c>
      <c r="G26">
        <v>-0.21764227642276418</v>
      </c>
      <c r="H26">
        <v>-0.13768292682926825</v>
      </c>
      <c r="I26">
        <v>1.2806097560975611</v>
      </c>
      <c r="J26">
        <v>-1.1208130081300816</v>
      </c>
      <c r="K26">
        <v>2.834268292682927</v>
      </c>
      <c r="L26">
        <v>5.4187804878048791</v>
      </c>
      <c r="M26">
        <v>4.515609756097561</v>
      </c>
      <c r="N26">
        <v>4.2979674796747975</v>
      </c>
      <c r="O26">
        <v>3.1691056910569113</v>
      </c>
      <c r="T26">
        <v>3.3453658536585369</v>
      </c>
      <c r="U26">
        <v>4.4814634146341463</v>
      </c>
      <c r="V26">
        <v>3.7380487804878051</v>
      </c>
      <c r="W26">
        <v>3.8652032520325204</v>
      </c>
      <c r="X26">
        <v>3.1691056910569113</v>
      </c>
      <c r="Y26">
        <f t="shared" si="1"/>
        <v>5.3702439024390252</v>
      </c>
      <c r="Z26">
        <f t="shared" si="2"/>
        <v>6.7675609756097561</v>
      </c>
      <c r="AA26">
        <f t="shared" si="3"/>
        <v>5.4614634146341468</v>
      </c>
      <c r="AB26">
        <f t="shared" si="4"/>
        <v>5.670081300813008</v>
      </c>
      <c r="AC26">
        <f t="shared" si="5"/>
        <v>5.1196138211382118</v>
      </c>
    </row>
    <row r="27" spans="1:29" x14ac:dyDescent="0.3">
      <c r="A27" t="str">
        <v>Jrue Holiday</v>
      </c>
      <c r="B27">
        <v>0.95886178861788629</v>
      </c>
      <c r="C27">
        <v>-1.6260162601626016E-3</v>
      </c>
      <c r="D27">
        <v>8.4390243902439044E-2</v>
      </c>
      <c r="E27">
        <v>0.43593495934959348</v>
      </c>
      <c r="F27">
        <v>-0.31593495934959348</v>
      </c>
      <c r="G27">
        <v>1.4442276422764229</v>
      </c>
      <c r="H27">
        <v>1.5673170731707315</v>
      </c>
      <c r="I27">
        <v>-3.4146341463414526E-3</v>
      </c>
      <c r="J27">
        <v>-0.53284552845528466</v>
      </c>
      <c r="K27">
        <v>3.6385365853658538</v>
      </c>
      <c r="L27">
        <v>4.1697560975609758</v>
      </c>
      <c r="M27">
        <v>2.192682926829268</v>
      </c>
      <c r="N27">
        <v>3.6369105691056909</v>
      </c>
      <c r="O27">
        <v>3.1591869918699187</v>
      </c>
      <c r="T27">
        <v>3.2782926829268288</v>
      </c>
      <c r="U27">
        <v>4.423658536585366</v>
      </c>
      <c r="V27">
        <v>3.6485365853658536</v>
      </c>
      <c r="W27">
        <v>3.8477642276422768</v>
      </c>
      <c r="X27">
        <v>3.1591869918699187</v>
      </c>
      <c r="Y27">
        <f t="shared" si="1"/>
        <v>5.3031707317073167</v>
      </c>
      <c r="Z27">
        <f t="shared" si="2"/>
        <v>6.7097560975609758</v>
      </c>
      <c r="AA27">
        <f t="shared" si="3"/>
        <v>5.3719512195121952</v>
      </c>
      <c r="AB27">
        <f t="shared" si="4"/>
        <v>5.652642276422764</v>
      </c>
      <c r="AC27">
        <f t="shared" si="5"/>
        <v>5.1096951219512192</v>
      </c>
    </row>
    <row r="28" spans="1:29" x14ac:dyDescent="0.3">
      <c r="A28" t="str">
        <v>Brandon Ingram</v>
      </c>
      <c r="B28">
        <v>2.7317073170731711E-2</v>
      </c>
      <c r="C28">
        <v>1.832439024390244</v>
      </c>
      <c r="D28">
        <v>0.51146341463414635</v>
      </c>
      <c r="E28">
        <v>1.3604878048780489</v>
      </c>
      <c r="F28">
        <v>-0.12329268292682924</v>
      </c>
      <c r="G28">
        <v>0.95256097560975606</v>
      </c>
      <c r="H28">
        <v>-0.60512195121951218</v>
      </c>
      <c r="I28">
        <v>3.4634146341463432E-2</v>
      </c>
      <c r="J28">
        <v>-0.91365853658536589</v>
      </c>
      <c r="K28">
        <v>1.2443902439024392</v>
      </c>
      <c r="L28">
        <v>3.9904878048780485</v>
      </c>
      <c r="M28">
        <v>2.1242682926829266</v>
      </c>
      <c r="N28">
        <v>3.0768292682926828</v>
      </c>
      <c r="O28">
        <v>3.045853658536585</v>
      </c>
      <c r="T28">
        <v>3.2570731707317071</v>
      </c>
      <c r="U28">
        <v>4.4156097560975605</v>
      </c>
      <c r="V28">
        <v>3.2879268292682928</v>
      </c>
      <c r="W28">
        <v>3.6369105691056909</v>
      </c>
      <c r="X28">
        <v>3.045853658536585</v>
      </c>
      <c r="Y28">
        <f t="shared" si="1"/>
        <v>5.2819512195121954</v>
      </c>
      <c r="Z28">
        <f t="shared" si="2"/>
        <v>6.7017073170731702</v>
      </c>
      <c r="AA28">
        <f t="shared" si="3"/>
        <v>5.0113414634146345</v>
      </c>
      <c r="AB28">
        <f t="shared" si="4"/>
        <v>5.4417886178861785</v>
      </c>
      <c r="AC28">
        <f t="shared" si="5"/>
        <v>4.9963617886178859</v>
      </c>
    </row>
    <row r="29" spans="1:29" x14ac:dyDescent="0.3">
      <c r="A29" t="str">
        <v>Anthony Davis</v>
      </c>
      <c r="B29">
        <v>1.1160569105691056</v>
      </c>
      <c r="C29">
        <v>-0.17040650406504065</v>
      </c>
      <c r="D29">
        <v>-0.84341463414634155</v>
      </c>
      <c r="E29">
        <v>1.1002032520325202</v>
      </c>
      <c r="F29">
        <v>1.1633333333333333</v>
      </c>
      <c r="G29">
        <v>-0.4740650406504065</v>
      </c>
      <c r="H29">
        <v>0.6351219512195122</v>
      </c>
      <c r="I29">
        <v>2.5963414634146345</v>
      </c>
      <c r="J29">
        <v>-0.28199186991869912</v>
      </c>
      <c r="K29">
        <v>5.0115853658536587</v>
      </c>
      <c r="L29">
        <v>5.123170731707317</v>
      </c>
      <c r="M29">
        <v>5.3152439024390246</v>
      </c>
      <c r="N29">
        <v>4.8411788617886176</v>
      </c>
      <c r="O29">
        <v>2.9849796747967483</v>
      </c>
      <c r="T29">
        <v>3.176219512195122</v>
      </c>
      <c r="U29">
        <v>4.3717073170731711</v>
      </c>
      <c r="V29">
        <v>3.1746341463414627</v>
      </c>
      <c r="W29">
        <v>3.5817073170731706</v>
      </c>
      <c r="X29">
        <v>2.9849796747967483</v>
      </c>
      <c r="Y29">
        <f t="shared" si="1"/>
        <v>5.2010975609756098</v>
      </c>
      <c r="Z29">
        <f t="shared" si="2"/>
        <v>6.6578048780487809</v>
      </c>
      <c r="AA29">
        <f t="shared" si="3"/>
        <v>4.8980487804878043</v>
      </c>
      <c r="AB29">
        <f t="shared" si="4"/>
        <v>5.3865853658536587</v>
      </c>
      <c r="AC29">
        <f t="shared" si="5"/>
        <v>4.9354878048780488</v>
      </c>
    </row>
    <row r="30" spans="1:29" x14ac:dyDescent="0.3">
      <c r="A30" t="str">
        <v>Tyrese Haliburton</v>
      </c>
      <c r="B30">
        <v>0.24764227642276423</v>
      </c>
      <c r="C30">
        <v>0.42861788617886176</v>
      </c>
      <c r="D30">
        <v>0.69024390243902434</v>
      </c>
      <c r="E30">
        <v>0.18130081300813014</v>
      </c>
      <c r="F30">
        <v>-0.79008130081300809</v>
      </c>
      <c r="G30">
        <v>1.2510569105691058</v>
      </c>
      <c r="H30">
        <v>1.0580487804878049</v>
      </c>
      <c r="I30">
        <v>-0.11756097560975609</v>
      </c>
      <c r="J30">
        <v>-1.4796747967479679E-2</v>
      </c>
      <c r="K30">
        <v>2.5058536585365854</v>
      </c>
      <c r="L30">
        <v>2.9492682926829268</v>
      </c>
      <c r="M30">
        <v>1.6834146341463416</v>
      </c>
      <c r="N30">
        <v>2.9344715447154472</v>
      </c>
      <c r="O30">
        <v>2.8694308943089437</v>
      </c>
      <c r="T30">
        <v>3.1584146341463426</v>
      </c>
      <c r="U30">
        <v>4.3645121951219519</v>
      </c>
      <c r="V30">
        <v>3.0668292682926834</v>
      </c>
      <c r="W30">
        <v>3.578170731707317</v>
      </c>
      <c r="X30">
        <v>2.8694308943089437</v>
      </c>
      <c r="Y30">
        <f t="shared" si="1"/>
        <v>5.1832926829268313</v>
      </c>
      <c r="Z30">
        <f t="shared" si="2"/>
        <v>6.6506097560975617</v>
      </c>
      <c r="AA30">
        <f t="shared" si="3"/>
        <v>4.7902439024390251</v>
      </c>
      <c r="AB30">
        <f t="shared" si="4"/>
        <v>5.3830487804878047</v>
      </c>
      <c r="AC30">
        <f t="shared" si="5"/>
        <v>4.8199390243902442</v>
      </c>
    </row>
    <row r="31" spans="1:29" x14ac:dyDescent="0.3">
      <c r="A31" t="str">
        <v>Bam Adebayo</v>
      </c>
      <c r="B31">
        <v>2.5180487804878049</v>
      </c>
      <c r="C31">
        <v>0.42536585365853663</v>
      </c>
      <c r="D31">
        <v>-1.7268292682926831</v>
      </c>
      <c r="E31">
        <v>0.69512195121951226</v>
      </c>
      <c r="F31">
        <v>1.4941463414634146</v>
      </c>
      <c r="G31">
        <v>0.63317073170731719</v>
      </c>
      <c r="H31">
        <v>0.73414634146341473</v>
      </c>
      <c r="I31">
        <v>0.91317073170731722</v>
      </c>
      <c r="J31">
        <v>-1.113658536585366</v>
      </c>
      <c r="K31">
        <v>4.1473170731707318</v>
      </c>
      <c r="L31">
        <v>5.6863414634146343</v>
      </c>
      <c r="M31">
        <v>3.9395121951219512</v>
      </c>
      <c r="N31">
        <v>4.5726829268292679</v>
      </c>
      <c r="O31">
        <v>2.8570731707317076</v>
      </c>
      <c r="T31">
        <v>3.1497560975609753</v>
      </c>
      <c r="U31">
        <v>4.2901219512195121</v>
      </c>
      <c r="V31">
        <v>3.0253658536585366</v>
      </c>
      <c r="W31">
        <v>3.5686991869918705</v>
      </c>
      <c r="X31">
        <v>2.8570731707317076</v>
      </c>
      <c r="Y31">
        <f t="shared" si="1"/>
        <v>5.1746341463414636</v>
      </c>
      <c r="Z31">
        <f t="shared" si="2"/>
        <v>6.5762195121951219</v>
      </c>
      <c r="AA31">
        <f t="shared" si="3"/>
        <v>4.7487804878048783</v>
      </c>
      <c r="AB31">
        <f t="shared" si="4"/>
        <v>5.3735772357723581</v>
      </c>
      <c r="AC31">
        <f t="shared" si="5"/>
        <v>4.8075813008130082</v>
      </c>
    </row>
    <row r="32" spans="1:29" x14ac:dyDescent="0.3">
      <c r="A32" t="str">
        <v>Terry Rozier</v>
      </c>
      <c r="B32">
        <v>-0.65113821138211381</v>
      </c>
      <c r="C32">
        <v>0.54764227642276431</v>
      </c>
      <c r="D32">
        <v>1.2437804878048779</v>
      </c>
      <c r="E32">
        <v>0.81398373983739847</v>
      </c>
      <c r="F32">
        <v>-0.3178861788617886</v>
      </c>
      <c r="G32">
        <v>0.61203252032520328</v>
      </c>
      <c r="H32">
        <v>0.65743902439024393</v>
      </c>
      <c r="I32">
        <v>-0.38097560975609762</v>
      </c>
      <c r="J32">
        <v>-0.25943089430894312</v>
      </c>
      <c r="K32">
        <v>1.7178048780487802</v>
      </c>
      <c r="L32">
        <v>2.5248780487804874</v>
      </c>
      <c r="M32">
        <v>1.6534146341463414</v>
      </c>
      <c r="N32">
        <v>2.2654471544715444</v>
      </c>
      <c r="O32">
        <v>2.7815040650406506</v>
      </c>
      <c r="T32">
        <v>3.0885365853658544</v>
      </c>
      <c r="U32">
        <v>4.1756097560975602</v>
      </c>
      <c r="V32">
        <v>2.9643902439024394</v>
      </c>
      <c r="W32">
        <v>3.5105691056910571</v>
      </c>
      <c r="X32">
        <v>2.7815040650406506</v>
      </c>
      <c r="Y32">
        <f t="shared" si="1"/>
        <v>5.1134146341463431</v>
      </c>
      <c r="Z32">
        <f t="shared" si="2"/>
        <v>6.46170731707317</v>
      </c>
      <c r="AA32">
        <f t="shared" si="3"/>
        <v>4.6878048780487811</v>
      </c>
      <c r="AB32">
        <f t="shared" si="4"/>
        <v>5.3154471544715447</v>
      </c>
      <c r="AC32">
        <f t="shared" si="5"/>
        <v>4.7320121951219516</v>
      </c>
    </row>
    <row r="33" spans="1:29" x14ac:dyDescent="0.3">
      <c r="A33" t="str">
        <v>Giannis Antetokounmpo</v>
      </c>
      <c r="B33">
        <v>3.6001626016260162</v>
      </c>
      <c r="C33">
        <v>-3.5298373983739841</v>
      </c>
      <c r="D33">
        <v>-0.63853658536585367</v>
      </c>
      <c r="E33">
        <v>1.9757723577235773</v>
      </c>
      <c r="F33">
        <v>2.1949593495934963</v>
      </c>
      <c r="G33">
        <v>1.4391869918699187</v>
      </c>
      <c r="H33">
        <v>0.67219512195121955</v>
      </c>
      <c r="I33">
        <v>1.2826829268292683</v>
      </c>
      <c r="J33">
        <v>-1.9088617886178865</v>
      </c>
      <c r="K33">
        <v>8.6175609756097558</v>
      </c>
      <c r="L33">
        <v>6.9965853658536581</v>
      </c>
      <c r="M33">
        <v>3.6485365853658536</v>
      </c>
      <c r="N33">
        <v>5.0877235772357716</v>
      </c>
      <c r="O33">
        <v>2.6463008130081302</v>
      </c>
      <c r="T33">
        <v>3.0765853658536582</v>
      </c>
      <c r="U33">
        <v>4.1697560975609758</v>
      </c>
      <c r="V33">
        <v>2.833292682926829</v>
      </c>
      <c r="W33">
        <v>3.3721544715447163</v>
      </c>
      <c r="X33">
        <v>2.6463008130081302</v>
      </c>
      <c r="Y33">
        <f t="shared" si="1"/>
        <v>5.1014634146341464</v>
      </c>
      <c r="Z33">
        <f t="shared" si="2"/>
        <v>6.4558536585365855</v>
      </c>
      <c r="AA33">
        <f t="shared" si="3"/>
        <v>4.5567073170731707</v>
      </c>
      <c r="AB33">
        <f t="shared" si="4"/>
        <v>5.1770325203252039</v>
      </c>
      <c r="AC33">
        <f t="shared" si="5"/>
        <v>4.5968089430894308</v>
      </c>
    </row>
    <row r="34" spans="1:29" x14ac:dyDescent="0.3">
      <c r="A34" t="str">
        <v>Michael Porter Jr.</v>
      </c>
      <c r="B34">
        <v>1.3721951219512194</v>
      </c>
      <c r="C34">
        <v>0.29987804878048779</v>
      </c>
      <c r="D34">
        <v>1.0097560975609756</v>
      </c>
      <c r="E34">
        <v>0.73378048780487792</v>
      </c>
      <c r="F34">
        <v>0.79585365853658541</v>
      </c>
      <c r="G34">
        <v>-0.84804878048780474</v>
      </c>
      <c r="H34">
        <v>-0.66402439024390247</v>
      </c>
      <c r="I34">
        <v>0.51999999999999991</v>
      </c>
      <c r="J34">
        <v>0.35878048780487803</v>
      </c>
      <c r="K34">
        <v>3.2782926829268288</v>
      </c>
      <c r="L34">
        <v>3.2193902439024389</v>
      </c>
      <c r="M34">
        <v>4.4262195121951216</v>
      </c>
      <c r="N34">
        <v>3.578170731707317</v>
      </c>
      <c r="O34">
        <v>2.6320731707317075</v>
      </c>
      <c r="T34">
        <v>3.0202439024390246</v>
      </c>
      <c r="U34">
        <v>4.0706097560975616</v>
      </c>
      <c r="V34">
        <v>2.6931707317073172</v>
      </c>
      <c r="W34">
        <v>3.3295934959349598</v>
      </c>
      <c r="X34">
        <v>2.6320731707317075</v>
      </c>
      <c r="Y34">
        <f t="shared" si="1"/>
        <v>5.0451219512195129</v>
      </c>
      <c r="Z34">
        <f t="shared" si="2"/>
        <v>6.3567073170731714</v>
      </c>
      <c r="AA34">
        <f t="shared" si="3"/>
        <v>4.4165853658536589</v>
      </c>
      <c r="AB34">
        <f t="shared" si="4"/>
        <v>5.1344715447154474</v>
      </c>
      <c r="AC34">
        <f t="shared" si="5"/>
        <v>4.5825813008130076</v>
      </c>
    </row>
    <row r="35" spans="1:29" x14ac:dyDescent="0.3">
      <c r="A35" t="str">
        <v>Zach LaVine</v>
      </c>
      <c r="B35">
        <v>0.95008130081300823</v>
      </c>
      <c r="C35">
        <v>1.166178861788618</v>
      </c>
      <c r="D35">
        <v>1.4190243902439026</v>
      </c>
      <c r="E35">
        <v>1.603739837398374</v>
      </c>
      <c r="F35">
        <v>-0.27203252032520325</v>
      </c>
      <c r="G35">
        <v>0.53983739837398381</v>
      </c>
      <c r="H35">
        <v>-0.49609756097560981</v>
      </c>
      <c r="I35">
        <v>-0.24048780487804877</v>
      </c>
      <c r="J35">
        <v>-1.718211382113821</v>
      </c>
      <c r="K35">
        <v>1.7858536585365863</v>
      </c>
      <c r="L35">
        <v>4.6702439024390241</v>
      </c>
      <c r="M35">
        <v>2.412195121951219</v>
      </c>
      <c r="N35">
        <v>2.9520325203252034</v>
      </c>
      <c r="O35">
        <v>2.597235772357724</v>
      </c>
      <c r="T35">
        <v>2.9690243902439022</v>
      </c>
      <c r="U35">
        <v>4.0380487804878049</v>
      </c>
      <c r="V35">
        <v>2.679024390243903</v>
      </c>
      <c r="W35">
        <v>3.2231707317073175</v>
      </c>
      <c r="X35">
        <v>2.597235772357724</v>
      </c>
      <c r="Y35">
        <f t="shared" si="1"/>
        <v>4.9939024390243905</v>
      </c>
      <c r="Z35">
        <f t="shared" si="2"/>
        <v>6.3241463414634147</v>
      </c>
      <c r="AA35">
        <f t="shared" si="3"/>
        <v>4.4024390243902447</v>
      </c>
      <c r="AB35">
        <f t="shared" si="4"/>
        <v>5.0280487804878051</v>
      </c>
      <c r="AC35">
        <f t="shared" si="5"/>
        <v>4.5477439024390245</v>
      </c>
    </row>
    <row r="36" spans="1:29" x14ac:dyDescent="0.3">
      <c r="A36" t="str">
        <v>Jaylen Brown</v>
      </c>
      <c r="B36">
        <v>0.68666666666666676</v>
      </c>
      <c r="C36">
        <v>-0.20357723577235773</v>
      </c>
      <c r="D36">
        <v>1.0151219512195124</v>
      </c>
      <c r="E36">
        <v>1.4544715447154473</v>
      </c>
      <c r="F36">
        <v>0.2196747967479675</v>
      </c>
      <c r="G36">
        <v>0.17983739837398377</v>
      </c>
      <c r="H36">
        <v>0.56634146341463421</v>
      </c>
      <c r="I36">
        <v>-3.4146341463414526E-3</v>
      </c>
      <c r="J36">
        <v>-1.0421138211382115</v>
      </c>
      <c r="K36">
        <v>3.0765853658536582</v>
      </c>
      <c r="L36">
        <v>3.9151219512195126</v>
      </c>
      <c r="M36">
        <v>2.6931707317073172</v>
      </c>
      <c r="N36">
        <v>2.8730081300813008</v>
      </c>
      <c r="O36">
        <v>2.531382113821139</v>
      </c>
      <c r="T36">
        <v>2.9434146341463414</v>
      </c>
      <c r="U36">
        <v>4.0365853658536581</v>
      </c>
      <c r="V36">
        <v>2.6369512195121954</v>
      </c>
      <c r="W36">
        <v>3.1803252032520319</v>
      </c>
      <c r="X36">
        <v>2.531382113821139</v>
      </c>
      <c r="Y36">
        <f t="shared" si="1"/>
        <v>4.9682926829268297</v>
      </c>
      <c r="Z36">
        <f t="shared" si="2"/>
        <v>6.3226829268292679</v>
      </c>
      <c r="AA36">
        <f t="shared" si="3"/>
        <v>4.3603658536585366</v>
      </c>
      <c r="AB36">
        <f t="shared" si="4"/>
        <v>4.9852032520325196</v>
      </c>
      <c r="AC36">
        <f t="shared" si="5"/>
        <v>4.4818902439024395</v>
      </c>
    </row>
    <row r="37" spans="1:29" x14ac:dyDescent="0.3">
      <c r="A37" t="str">
        <v>Domantas Sabonis</v>
      </c>
      <c r="B37">
        <v>1.8456910569105689</v>
      </c>
      <c r="C37">
        <v>-0.87089430894308939</v>
      </c>
      <c r="D37">
        <v>-0.96048780487804886</v>
      </c>
      <c r="E37">
        <v>0.75203252032520329</v>
      </c>
      <c r="F37">
        <v>2.3445528455284554</v>
      </c>
      <c r="G37">
        <v>1.6286178861788618</v>
      </c>
      <c r="H37">
        <v>0.54</v>
      </c>
      <c r="I37">
        <v>-0.19658536585365854</v>
      </c>
      <c r="J37">
        <v>-1.7533333333333332</v>
      </c>
      <c r="K37">
        <v>4.2004878048780494</v>
      </c>
      <c r="L37">
        <v>5.0829268292682928</v>
      </c>
      <c r="M37">
        <v>1.7009756097560977</v>
      </c>
      <c r="N37">
        <v>3.3295934959349598</v>
      </c>
      <c r="O37">
        <v>2.5050406504065039</v>
      </c>
      <c r="T37">
        <v>2.9415853658536579</v>
      </c>
      <c r="U37">
        <v>3.9904878048780485</v>
      </c>
      <c r="V37">
        <v>2.5965853658536591</v>
      </c>
      <c r="W37">
        <v>3.0768292682926841</v>
      </c>
      <c r="X37">
        <v>2.5050406504065039</v>
      </c>
      <c r="Y37">
        <f t="shared" si="1"/>
        <v>4.9664634146341466</v>
      </c>
      <c r="Z37">
        <f t="shared" si="2"/>
        <v>6.2765853658536583</v>
      </c>
      <c r="AA37">
        <f t="shared" si="3"/>
        <v>4.32</v>
      </c>
      <c r="AB37">
        <f t="shared" si="4"/>
        <v>4.8817073170731717</v>
      </c>
      <c r="AC37">
        <f t="shared" si="5"/>
        <v>4.4555487804878044</v>
      </c>
    </row>
    <row r="38" spans="1:29" x14ac:dyDescent="0.3">
      <c r="A38" t="str">
        <v>Devin Booker</v>
      </c>
      <c r="B38">
        <v>0.76634146341463416</v>
      </c>
      <c r="C38">
        <v>2.0658536585365854</v>
      </c>
      <c r="D38">
        <v>0.2009756097560976</v>
      </c>
      <c r="E38">
        <v>1.779512195121951</v>
      </c>
      <c r="F38">
        <v>-0.33170731707317069</v>
      </c>
      <c r="G38">
        <v>0.75365853658536597</v>
      </c>
      <c r="H38">
        <v>-0.27609756097560978</v>
      </c>
      <c r="I38">
        <v>-0.78292682926829271</v>
      </c>
      <c r="J38">
        <v>-1.7253658536585366</v>
      </c>
      <c r="K38">
        <v>0.3843902439024387</v>
      </c>
      <c r="L38">
        <v>4.1756097560975602</v>
      </c>
      <c r="M38">
        <v>1.6965853658536583</v>
      </c>
      <c r="N38">
        <v>2.4502439024390235</v>
      </c>
      <c r="O38">
        <v>2.4585365853658532</v>
      </c>
      <c r="T38">
        <v>2.9412195121951221</v>
      </c>
      <c r="U38">
        <v>3.9151219512195126</v>
      </c>
      <c r="V38">
        <v>2.5782926829268291</v>
      </c>
      <c r="W38">
        <v>3.0768292682926828</v>
      </c>
      <c r="X38">
        <v>2.4585365853658532</v>
      </c>
      <c r="Y38">
        <f t="shared" si="1"/>
        <v>4.9660975609756104</v>
      </c>
      <c r="Z38">
        <f t="shared" si="2"/>
        <v>6.2012195121951219</v>
      </c>
      <c r="AA38">
        <f t="shared" si="3"/>
        <v>4.3017073170731708</v>
      </c>
      <c r="AB38">
        <f t="shared" si="4"/>
        <v>4.88170731707317</v>
      </c>
      <c r="AC38">
        <f t="shared" si="5"/>
        <v>4.4090447154471537</v>
      </c>
    </row>
    <row r="39" spans="1:29" x14ac:dyDescent="0.3">
      <c r="A39" t="str">
        <v>Shai Gilgeous-Alexander</v>
      </c>
      <c r="B39">
        <v>1.3358536585365854</v>
      </c>
      <c r="C39">
        <v>0.85170731707317071</v>
      </c>
      <c r="D39">
        <v>0.1773170731707317</v>
      </c>
      <c r="E39">
        <v>1.2473170731707317</v>
      </c>
      <c r="F39">
        <v>-0.19999999999999996</v>
      </c>
      <c r="G39">
        <v>1.3514634146341464</v>
      </c>
      <c r="H39">
        <v>-0.38219512195121952</v>
      </c>
      <c r="I39">
        <v>0.21292682926829271</v>
      </c>
      <c r="J39">
        <v>-1.3712195121951221</v>
      </c>
      <c r="K39">
        <v>2.371463414634146</v>
      </c>
      <c r="L39">
        <v>4.5943902439024393</v>
      </c>
      <c r="M39">
        <v>1.8717073170731706</v>
      </c>
      <c r="N39">
        <v>3.2231707317073175</v>
      </c>
      <c r="O39">
        <v>2.4487804878048776</v>
      </c>
      <c r="T39">
        <v>2.834268292682927</v>
      </c>
      <c r="U39">
        <v>3.7921951219512193</v>
      </c>
      <c r="V39">
        <v>2.5595121951219508</v>
      </c>
      <c r="W39">
        <v>3.0398373983739835</v>
      </c>
      <c r="X39">
        <v>2.4487804878048776</v>
      </c>
      <c r="Y39">
        <f t="shared" si="1"/>
        <v>4.8591463414634148</v>
      </c>
      <c r="Z39">
        <f t="shared" si="2"/>
        <v>6.0782926829268291</v>
      </c>
      <c r="AA39">
        <f t="shared" si="3"/>
        <v>4.282926829268292</v>
      </c>
      <c r="AB39">
        <f t="shared" si="4"/>
        <v>4.8447154471544707</v>
      </c>
      <c r="AC39">
        <f t="shared" si="5"/>
        <v>4.3992886178861781</v>
      </c>
    </row>
    <row r="40" spans="1:29" x14ac:dyDescent="0.3">
      <c r="A40" t="str">
        <v>Mikal Bridges</v>
      </c>
      <c r="B40">
        <v>1.4120325203252031</v>
      </c>
      <c r="C40">
        <v>0.36081300813008127</v>
      </c>
      <c r="D40">
        <v>0.21829268292682924</v>
      </c>
      <c r="E40">
        <v>-2.0406504065040632E-2</v>
      </c>
      <c r="F40">
        <v>-0.28544715447154467</v>
      </c>
      <c r="G40">
        <v>-0.36138211382113822</v>
      </c>
      <c r="H40">
        <v>0.52975609756097564</v>
      </c>
      <c r="I40">
        <v>0.73999999999999988</v>
      </c>
      <c r="J40">
        <v>0.91691056910569102</v>
      </c>
      <c r="K40">
        <v>3.1497560975609753</v>
      </c>
      <c r="L40">
        <v>2.5936585365853659</v>
      </c>
      <c r="M40">
        <v>3.8719512195121952</v>
      </c>
      <c r="N40">
        <v>3.5105691056910571</v>
      </c>
      <c r="O40">
        <v>2.4345528455284553</v>
      </c>
      <c r="T40">
        <v>2.6873170731707319</v>
      </c>
      <c r="U40">
        <v>3.7407317073170732</v>
      </c>
      <c r="V40">
        <v>2.5439024390243903</v>
      </c>
      <c r="W40">
        <v>3.0211382113821146</v>
      </c>
      <c r="X40">
        <v>2.4345528455284553</v>
      </c>
      <c r="Y40">
        <f t="shared" si="1"/>
        <v>4.7121951219512201</v>
      </c>
      <c r="Z40">
        <f t="shared" si="2"/>
        <v>6.0268292682926834</v>
      </c>
      <c r="AA40">
        <f t="shared" si="3"/>
        <v>4.2673170731707319</v>
      </c>
      <c r="AB40">
        <f t="shared" si="4"/>
        <v>4.8260162601626018</v>
      </c>
      <c r="AC40">
        <f t="shared" si="5"/>
        <v>4.3850609756097558</v>
      </c>
    </row>
    <row r="41" spans="1:29" x14ac:dyDescent="0.3">
      <c r="A41" t="str">
        <v>Lonzo Ball</v>
      </c>
      <c r="B41">
        <v>-0.92634146341463419</v>
      </c>
      <c r="C41">
        <v>-2.7560975609756094E-2</v>
      </c>
      <c r="D41">
        <v>1.0992682926829269</v>
      </c>
      <c r="E41">
        <v>-7.5609756097560488E-3</v>
      </c>
      <c r="F41">
        <v>-0.19999999999999996</v>
      </c>
      <c r="G41">
        <v>1.3258536585365854</v>
      </c>
      <c r="H41">
        <v>1.2653658536585366</v>
      </c>
      <c r="I41">
        <v>3.365853658536587E-2</v>
      </c>
      <c r="J41">
        <v>-0.59439024390243911</v>
      </c>
      <c r="K41">
        <v>1.995853658536586</v>
      </c>
      <c r="L41">
        <v>2.5626829268292686</v>
      </c>
      <c r="M41">
        <v>0.64243902439024403</v>
      </c>
      <c r="N41">
        <v>1.9682926829268295</v>
      </c>
      <c r="O41">
        <v>2.4146341463414629</v>
      </c>
      <c r="T41">
        <v>2.6360975609756094</v>
      </c>
      <c r="U41">
        <v>3.723048780487805</v>
      </c>
      <c r="V41">
        <v>2.5406097560975613</v>
      </c>
      <c r="W41">
        <v>3.0154471544715453</v>
      </c>
      <c r="X41">
        <v>2.4146341463414629</v>
      </c>
      <c r="Y41">
        <f t="shared" si="1"/>
        <v>4.6609756097560977</v>
      </c>
      <c r="Z41">
        <f t="shared" si="2"/>
        <v>6.0091463414634152</v>
      </c>
      <c r="AA41">
        <f t="shared" si="3"/>
        <v>4.264024390243903</v>
      </c>
      <c r="AB41">
        <f t="shared" si="4"/>
        <v>4.8203252032520325</v>
      </c>
      <c r="AC41">
        <f t="shared" si="5"/>
        <v>4.3651422764227634</v>
      </c>
    </row>
    <row r="42" spans="1:29" x14ac:dyDescent="0.3">
      <c r="A42" t="str">
        <v>OG Anunoby</v>
      </c>
      <c r="B42">
        <v>0.25170731707317073</v>
      </c>
      <c r="C42">
        <v>8.3414634146341468E-2</v>
      </c>
      <c r="D42">
        <v>0.75780487804878049</v>
      </c>
      <c r="E42">
        <v>0.33390243902439032</v>
      </c>
      <c r="F42">
        <v>7.3170731707317138E-2</v>
      </c>
      <c r="G42">
        <v>-0.37292682926829268</v>
      </c>
      <c r="H42">
        <v>1.2653658536585366</v>
      </c>
      <c r="I42">
        <v>0.19585365853658537</v>
      </c>
      <c r="J42">
        <v>3.170731707317076E-3</v>
      </c>
      <c r="K42">
        <v>2.5080487804878056</v>
      </c>
      <c r="L42">
        <v>2.5882926829268293</v>
      </c>
      <c r="M42">
        <v>2.9643902439024394</v>
      </c>
      <c r="N42">
        <v>2.5914634146341466</v>
      </c>
      <c r="O42">
        <v>2.3676829268292687</v>
      </c>
      <c r="T42">
        <v>2.6024390243902435</v>
      </c>
      <c r="U42">
        <v>3.6604878048780489</v>
      </c>
      <c r="V42">
        <v>2.412195121951219</v>
      </c>
      <c r="W42">
        <v>2.9750406504065046</v>
      </c>
      <c r="X42">
        <v>2.3676829268292687</v>
      </c>
      <c r="Y42">
        <f t="shared" si="1"/>
        <v>4.6273170731707314</v>
      </c>
      <c r="Z42">
        <f t="shared" si="2"/>
        <v>5.9465853658536592</v>
      </c>
      <c r="AA42">
        <f t="shared" si="3"/>
        <v>4.1356097560975602</v>
      </c>
      <c r="AB42">
        <f t="shared" si="4"/>
        <v>4.7799186991869922</v>
      </c>
      <c r="AC42">
        <f t="shared" si="5"/>
        <v>4.3181910569105693</v>
      </c>
    </row>
    <row r="43" spans="1:29" x14ac:dyDescent="0.3">
      <c r="A43" t="str">
        <v>Jaren Jackson Jr.</v>
      </c>
      <c r="B43">
        <v>0.14926829268292685</v>
      </c>
      <c r="C43">
        <v>0.5614634146341464</v>
      </c>
      <c r="D43">
        <v>0.16878048780487809</v>
      </c>
      <c r="E43">
        <v>0.41926829268292687</v>
      </c>
      <c r="F43">
        <v>0.54268292682926833</v>
      </c>
      <c r="G43">
        <v>-0.76560975609756099</v>
      </c>
      <c r="H43">
        <v>0.30926829268292688</v>
      </c>
      <c r="I43">
        <v>2.3556097560975608</v>
      </c>
      <c r="J43">
        <v>-0.15902439024390247</v>
      </c>
      <c r="K43">
        <v>3.0202439024390246</v>
      </c>
      <c r="L43">
        <v>3.7407317073170732</v>
      </c>
      <c r="M43">
        <v>4.347317073170732</v>
      </c>
      <c r="N43">
        <v>3.5817073170731706</v>
      </c>
      <c r="O43">
        <v>2.3292682926829267</v>
      </c>
      <c r="T43">
        <v>2.5260975609756096</v>
      </c>
      <c r="U43">
        <v>3.2193902439024389</v>
      </c>
      <c r="V43">
        <v>2.2629268292682925</v>
      </c>
      <c r="W43">
        <v>2.9520325203252034</v>
      </c>
      <c r="X43">
        <v>2.3292682926829267</v>
      </c>
      <c r="Y43">
        <f t="shared" si="1"/>
        <v>4.5509756097560974</v>
      </c>
      <c r="Z43">
        <f t="shared" si="2"/>
        <v>5.5054878048780491</v>
      </c>
      <c r="AA43">
        <f t="shared" si="3"/>
        <v>3.9863414634146341</v>
      </c>
      <c r="AB43">
        <f t="shared" si="4"/>
        <v>4.756910569105691</v>
      </c>
      <c r="AC43">
        <f t="shared" si="5"/>
        <v>4.2797764227642272</v>
      </c>
    </row>
    <row r="44" spans="1:29" x14ac:dyDescent="0.3">
      <c r="A44" t="str">
        <v>Derrick White</v>
      </c>
      <c r="B44">
        <v>-0.58369918699186985</v>
      </c>
      <c r="C44">
        <v>0.82252032520325202</v>
      </c>
      <c r="D44">
        <v>0.64597560975609758</v>
      </c>
      <c r="E44">
        <v>0.55325203252032529</v>
      </c>
      <c r="F44">
        <v>-0.75520325203252026</v>
      </c>
      <c r="G44">
        <v>0.60300813008130083</v>
      </c>
      <c r="H44">
        <v>7.1341463414634154E-2</v>
      </c>
      <c r="I44">
        <v>0.7703658536585366</v>
      </c>
      <c r="J44">
        <v>0.29020325203252029</v>
      </c>
      <c r="K44">
        <v>1.5952439024390244</v>
      </c>
      <c r="L44">
        <v>2.1275609756097564</v>
      </c>
      <c r="M44">
        <v>1.8147560975609758</v>
      </c>
      <c r="N44">
        <v>2.4177642276422766</v>
      </c>
      <c r="O44">
        <v>2.3244308943089429</v>
      </c>
      <c r="T44">
        <v>2.5080487804878056</v>
      </c>
      <c r="U44">
        <v>3.0546341463414635</v>
      </c>
      <c r="V44">
        <v>2.192682926829268</v>
      </c>
      <c r="W44">
        <v>2.9344715447154472</v>
      </c>
      <c r="X44">
        <v>2.3244308943089429</v>
      </c>
      <c r="Y44">
        <f t="shared" si="1"/>
        <v>4.5329268292682938</v>
      </c>
      <c r="Z44">
        <f t="shared" si="2"/>
        <v>5.3407317073170733</v>
      </c>
      <c r="AA44">
        <f t="shared" si="3"/>
        <v>3.9160975609756097</v>
      </c>
      <c r="AB44">
        <f t="shared" si="4"/>
        <v>4.7393495934959349</v>
      </c>
      <c r="AC44">
        <f t="shared" si="5"/>
        <v>4.2749390243902434</v>
      </c>
    </row>
    <row r="45" spans="1:29" x14ac:dyDescent="0.3">
      <c r="A45" t="str">
        <v>Malcolm Brogdon</v>
      </c>
      <c r="B45">
        <v>-0.51654471544715452</v>
      </c>
      <c r="C45">
        <v>0.76882113821138209</v>
      </c>
      <c r="D45">
        <v>0.65560975609756089</v>
      </c>
      <c r="E45">
        <v>0.76552845528455293</v>
      </c>
      <c r="F45">
        <v>-7.9430894308943081E-2</v>
      </c>
      <c r="G45">
        <v>1.3154065040650404</v>
      </c>
      <c r="H45">
        <v>-0.16536585365853662</v>
      </c>
      <c r="I45">
        <v>-0.58621951219512203</v>
      </c>
      <c r="J45">
        <v>-0.40422764227642283</v>
      </c>
      <c r="K45">
        <v>0.98475609756097526</v>
      </c>
      <c r="L45">
        <v>2.15780487804878</v>
      </c>
      <c r="M45">
        <v>0.43817073170731691</v>
      </c>
      <c r="N45">
        <v>1.7535772357723571</v>
      </c>
      <c r="O45">
        <v>2.3049593495934957</v>
      </c>
      <c r="T45">
        <v>2.5058536585365854</v>
      </c>
      <c r="U45">
        <v>3.011219512195122</v>
      </c>
      <c r="V45">
        <v>2.1242682926829266</v>
      </c>
      <c r="W45">
        <v>2.8999186991869923</v>
      </c>
      <c r="X45">
        <v>2.3049593495934957</v>
      </c>
      <c r="Y45">
        <f t="shared" si="1"/>
        <v>4.5307317073170736</v>
      </c>
      <c r="Z45">
        <f t="shared" si="2"/>
        <v>5.2973170731707313</v>
      </c>
      <c r="AA45">
        <f t="shared" si="3"/>
        <v>3.8476829268292683</v>
      </c>
      <c r="AB45">
        <f t="shared" si="4"/>
        <v>4.7047967479674799</v>
      </c>
      <c r="AC45">
        <f t="shared" si="5"/>
        <v>4.2554674796747962</v>
      </c>
    </row>
    <row r="46" spans="1:29" x14ac:dyDescent="0.3">
      <c r="A46" t="str">
        <v>LeBron James</v>
      </c>
      <c r="B46">
        <v>1.6418699186991872</v>
      </c>
      <c r="C46">
        <v>-1.6708130081300814</v>
      </c>
      <c r="D46">
        <v>0.45341463414634153</v>
      </c>
      <c r="E46">
        <v>1.4433333333333334</v>
      </c>
      <c r="F46">
        <v>0.81422764227642286</v>
      </c>
      <c r="G46">
        <v>2.1340650406504071</v>
      </c>
      <c r="H46">
        <v>0.32024390243902445</v>
      </c>
      <c r="I46">
        <v>1.2195121951219662E-3</v>
      </c>
      <c r="J46">
        <v>-2.1164227642276425</v>
      </c>
      <c r="K46">
        <v>4.6919512195121955</v>
      </c>
      <c r="L46">
        <v>5.1375609756097571</v>
      </c>
      <c r="M46">
        <v>0.88707317073170766</v>
      </c>
      <c r="N46">
        <v>3.0211382113821146</v>
      </c>
      <c r="O46">
        <v>2.1995934959349603</v>
      </c>
      <c r="T46">
        <v>2.4882926829268297</v>
      </c>
      <c r="U46">
        <v>2.9913414634146349</v>
      </c>
      <c r="V46">
        <v>1.9357317073170734</v>
      </c>
      <c r="W46">
        <v>2.8730081300813008</v>
      </c>
      <c r="X46">
        <v>2.1995934959349603</v>
      </c>
      <c r="Y46">
        <f t="shared" si="1"/>
        <v>4.5131707317073175</v>
      </c>
      <c r="Z46">
        <f t="shared" si="2"/>
        <v>5.2774390243902447</v>
      </c>
      <c r="AA46">
        <f t="shared" si="3"/>
        <v>3.6591463414634147</v>
      </c>
      <c r="AB46">
        <f t="shared" si="4"/>
        <v>4.6778861788617885</v>
      </c>
      <c r="AC46">
        <f t="shared" si="5"/>
        <v>4.1501016260162604</v>
      </c>
    </row>
    <row r="47" spans="1:29" x14ac:dyDescent="0.3">
      <c r="A47" t="str">
        <v>Mike Conley</v>
      </c>
      <c r="B47">
        <v>-0.34178861788617887</v>
      </c>
      <c r="C47">
        <v>0.76894308943089429</v>
      </c>
      <c r="D47">
        <v>0.70243902439024386</v>
      </c>
      <c r="E47">
        <v>0.13528455284552846</v>
      </c>
      <c r="F47">
        <v>-0.76406504065040659</v>
      </c>
      <c r="G47">
        <v>1.2518699186991868</v>
      </c>
      <c r="H47">
        <v>0.74341463414634146</v>
      </c>
      <c r="I47">
        <v>-0.78682926829268296</v>
      </c>
      <c r="J47">
        <v>-0.11886178861788615</v>
      </c>
      <c r="K47">
        <v>0.82146341463414574</v>
      </c>
      <c r="L47">
        <v>1.7092682926829263</v>
      </c>
      <c r="M47">
        <v>0.33853658536585335</v>
      </c>
      <c r="N47">
        <v>1.5904065040650401</v>
      </c>
      <c r="O47">
        <v>2.1547154471544712</v>
      </c>
      <c r="T47">
        <v>2.4129268292682924</v>
      </c>
      <c r="U47">
        <v>2.9492682926829268</v>
      </c>
      <c r="V47">
        <v>1.8717073170731706</v>
      </c>
      <c r="W47">
        <v>2.8554471544715447</v>
      </c>
      <c r="X47">
        <v>2.1547154471544712</v>
      </c>
      <c r="Y47">
        <f t="shared" si="1"/>
        <v>4.4378048780487802</v>
      </c>
      <c r="Z47">
        <f t="shared" si="2"/>
        <v>5.2353658536585366</v>
      </c>
      <c r="AA47">
        <f t="shared" si="3"/>
        <v>3.5951219512195118</v>
      </c>
      <c r="AB47">
        <f t="shared" si="4"/>
        <v>4.6603252032520324</v>
      </c>
      <c r="AC47">
        <f t="shared" si="5"/>
        <v>4.1052235772357717</v>
      </c>
    </row>
    <row r="48" spans="1:29" x14ac:dyDescent="0.3">
      <c r="A48" t="str">
        <v>Gordon Hayward</v>
      </c>
      <c r="B48">
        <v>0.28016260162601625</v>
      </c>
      <c r="C48">
        <v>1.1504065040650406</v>
      </c>
      <c r="D48">
        <v>-1.073170731707318E-2</v>
      </c>
      <c r="E48">
        <v>0.54991869918699177</v>
      </c>
      <c r="F48">
        <v>4.0325203252032538E-2</v>
      </c>
      <c r="G48">
        <v>0.3977235772357724</v>
      </c>
      <c r="H48">
        <v>0.41999999999999993</v>
      </c>
      <c r="I48">
        <v>-0.61268292682926817</v>
      </c>
      <c r="J48">
        <v>-0.30130081300813005</v>
      </c>
      <c r="K48">
        <v>0.76341463414634136</v>
      </c>
      <c r="L48">
        <v>2.2151219512195128</v>
      </c>
      <c r="M48">
        <v>1.51609756097561</v>
      </c>
      <c r="N48">
        <v>1.9138211382113828</v>
      </c>
      <c r="O48">
        <v>2.0800813008130081</v>
      </c>
      <c r="T48">
        <v>2.4053658536585365</v>
      </c>
      <c r="U48">
        <v>2.8092682926829271</v>
      </c>
      <c r="V48">
        <v>1.8526829268292686</v>
      </c>
      <c r="W48">
        <v>2.7347967479674793</v>
      </c>
      <c r="X48">
        <v>2.0800813008130081</v>
      </c>
      <c r="Y48">
        <f t="shared" si="1"/>
        <v>4.4302439024390248</v>
      </c>
      <c r="Z48">
        <f t="shared" si="2"/>
        <v>5.0953658536585369</v>
      </c>
      <c r="AA48">
        <f t="shared" si="3"/>
        <v>3.5760975609756098</v>
      </c>
      <c r="AB48">
        <f t="shared" si="4"/>
        <v>4.5396747967479669</v>
      </c>
      <c r="AC48">
        <f t="shared" si="5"/>
        <v>4.0305894308943087</v>
      </c>
    </row>
    <row r="49" spans="1:29" x14ac:dyDescent="0.3">
      <c r="A49" t="str">
        <v>Bogdan Bogdanovic</v>
      </c>
      <c r="B49">
        <v>0.32991869918699185</v>
      </c>
      <c r="C49">
        <v>0.42065040650406504</v>
      </c>
      <c r="D49">
        <v>1.2746341463414634</v>
      </c>
      <c r="E49">
        <v>0.17674796747967478</v>
      </c>
      <c r="F49">
        <v>-0.68113821138211383</v>
      </c>
      <c r="G49">
        <v>9.0894308943089419E-2</v>
      </c>
      <c r="H49">
        <v>0.25414634146341464</v>
      </c>
      <c r="I49">
        <v>-0.59609756097560984</v>
      </c>
      <c r="J49">
        <v>0.55284552845528456</v>
      </c>
      <c r="K49">
        <v>1.4019512195121948</v>
      </c>
      <c r="L49">
        <v>1.2697560975609756</v>
      </c>
      <c r="M49">
        <v>1.7317073170731709</v>
      </c>
      <c r="N49">
        <v>1.8226016260162603</v>
      </c>
      <c r="O49">
        <v>1.955691056910569</v>
      </c>
      <c r="T49">
        <v>2.371463414634146</v>
      </c>
      <c r="U49">
        <v>2.7668292682926827</v>
      </c>
      <c r="V49">
        <v>1.8147560975609758</v>
      </c>
      <c r="W49">
        <v>2.6782113821138211</v>
      </c>
      <c r="X49">
        <v>1.955691056910569</v>
      </c>
      <c r="Y49">
        <f t="shared" si="1"/>
        <v>4.3963414634146343</v>
      </c>
      <c r="Z49">
        <f t="shared" si="2"/>
        <v>5.0529268292682925</v>
      </c>
      <c r="AA49">
        <f t="shared" si="3"/>
        <v>3.538170731707317</v>
      </c>
      <c r="AB49">
        <f t="shared" si="4"/>
        <v>4.4830894308943083</v>
      </c>
      <c r="AC49">
        <f t="shared" si="5"/>
        <v>3.9061991869918695</v>
      </c>
    </row>
    <row r="50" spans="1:29" x14ac:dyDescent="0.3">
      <c r="A50" t="str">
        <v>Robert Covington</v>
      </c>
      <c r="B50">
        <v>-0.54975609756097565</v>
      </c>
      <c r="C50">
        <v>-1.9512195121951223E-2</v>
      </c>
      <c r="D50">
        <v>0.27512195121951222</v>
      </c>
      <c r="E50">
        <v>-0.62097560975609767</v>
      </c>
      <c r="F50">
        <v>0.61365853658536595</v>
      </c>
      <c r="G50">
        <v>-0.58097560975609763</v>
      </c>
      <c r="H50">
        <v>1.2531707317073173</v>
      </c>
      <c r="I50">
        <v>0.91317073170731722</v>
      </c>
      <c r="J50">
        <v>0.81414634146341469</v>
      </c>
      <c r="K50">
        <v>2.1175609756097566</v>
      </c>
      <c r="L50">
        <v>1.2839024390243905</v>
      </c>
      <c r="M50">
        <v>2.679024390243903</v>
      </c>
      <c r="N50">
        <v>2.0980487804878054</v>
      </c>
      <c r="O50">
        <v>1.9163414634146345</v>
      </c>
      <c r="T50">
        <v>2.3428048780487805</v>
      </c>
      <c r="U50">
        <v>2.7393902439024393</v>
      </c>
      <c r="V50">
        <v>1.8089024390243909</v>
      </c>
      <c r="W50">
        <v>2.5914634146341466</v>
      </c>
      <c r="X50">
        <v>1.9163414634146345</v>
      </c>
      <c r="Y50">
        <f t="shared" si="1"/>
        <v>4.3676829268292687</v>
      </c>
      <c r="Z50">
        <f t="shared" si="2"/>
        <v>5.0254878048780487</v>
      </c>
      <c r="AA50">
        <f t="shared" si="3"/>
        <v>3.5323170731707325</v>
      </c>
      <c r="AB50">
        <f t="shared" si="4"/>
        <v>4.3963414634146343</v>
      </c>
      <c r="AC50">
        <f t="shared" si="5"/>
        <v>3.8668495934959353</v>
      </c>
    </row>
    <row r="51" spans="1:29" x14ac:dyDescent="0.3">
      <c r="A51" t="str">
        <v>Anthony Edwards</v>
      </c>
      <c r="B51">
        <v>-0.93373983739837396</v>
      </c>
      <c r="C51">
        <v>0.14943089430894307</v>
      </c>
      <c r="D51">
        <v>0.86707317073170731</v>
      </c>
      <c r="E51">
        <v>1.1451626016260161</v>
      </c>
      <c r="F51">
        <v>-5.5162601626016258E-2</v>
      </c>
      <c r="G51">
        <v>0.33504065040650405</v>
      </c>
      <c r="H51">
        <v>0.82146341463414629</v>
      </c>
      <c r="I51">
        <v>-4.9999999999999996E-2</v>
      </c>
      <c r="J51">
        <v>-0.86300813008130073</v>
      </c>
      <c r="K51">
        <v>1.2668292682926832</v>
      </c>
      <c r="L51">
        <v>2.2792682926829269</v>
      </c>
      <c r="M51">
        <v>1.0812195121951218</v>
      </c>
      <c r="N51">
        <v>1.4162601626016262</v>
      </c>
      <c r="O51">
        <v>1.9081300813008131</v>
      </c>
      <c r="T51">
        <v>2.1175609756097566</v>
      </c>
      <c r="U51">
        <v>2.7209756097560973</v>
      </c>
      <c r="V51">
        <v>1.8034146341463413</v>
      </c>
      <c r="W51">
        <v>2.4502439024390235</v>
      </c>
      <c r="X51">
        <v>1.9081300813008131</v>
      </c>
      <c r="Y51">
        <f t="shared" si="1"/>
        <v>4.1424390243902449</v>
      </c>
      <c r="Z51">
        <f t="shared" si="2"/>
        <v>5.0070731707317071</v>
      </c>
      <c r="AA51">
        <f t="shared" si="3"/>
        <v>3.5268292682926825</v>
      </c>
      <c r="AB51">
        <f t="shared" si="4"/>
        <v>4.2551219512195111</v>
      </c>
      <c r="AC51">
        <f t="shared" si="5"/>
        <v>3.8586382113821136</v>
      </c>
    </row>
    <row r="52" spans="1:29" x14ac:dyDescent="0.3">
      <c r="A52" t="str">
        <v>Kyle Lowry</v>
      </c>
      <c r="B52">
        <v>-0.48991869918699188</v>
      </c>
      <c r="C52">
        <v>0.94666666666666677</v>
      </c>
      <c r="D52">
        <v>0.83073170731707324</v>
      </c>
      <c r="E52">
        <v>0.20764227642276425</v>
      </c>
      <c r="F52">
        <v>-0.20178861788617886</v>
      </c>
      <c r="G52">
        <v>1.6022764227642277</v>
      </c>
      <c r="H52">
        <v>-7.4634146341463412E-2</v>
      </c>
      <c r="I52">
        <v>-0.61804878048780487</v>
      </c>
      <c r="J52">
        <v>-0.84894308943089425</v>
      </c>
      <c r="K52">
        <v>0.40731707317073168</v>
      </c>
      <c r="L52">
        <v>2.2029268292682924</v>
      </c>
      <c r="M52">
        <v>-0.24829268292682904</v>
      </c>
      <c r="N52">
        <v>1.3539837398373982</v>
      </c>
      <c r="O52">
        <v>1.9079674796747967</v>
      </c>
      <c r="T52">
        <v>2.0990243902439021</v>
      </c>
      <c r="U52">
        <v>2.7078048780487807</v>
      </c>
      <c r="V52">
        <v>1.7317073170731709</v>
      </c>
      <c r="W52">
        <v>2.4177642276422766</v>
      </c>
      <c r="X52">
        <v>1.9079674796747967</v>
      </c>
      <c r="Y52">
        <f t="shared" si="1"/>
        <v>4.1239024390243904</v>
      </c>
      <c r="Z52">
        <f t="shared" si="2"/>
        <v>4.9939024390243905</v>
      </c>
      <c r="AA52">
        <f t="shared" si="3"/>
        <v>3.4551219512195122</v>
      </c>
      <c r="AB52">
        <f t="shared" si="4"/>
        <v>4.2226422764227642</v>
      </c>
      <c r="AC52">
        <f t="shared" si="5"/>
        <v>3.8584756097560975</v>
      </c>
    </row>
    <row r="53" spans="1:29" x14ac:dyDescent="0.3">
      <c r="A53" t="str">
        <v>Kristaps Porzingis</v>
      </c>
      <c r="B53">
        <v>-0.29869918699186992</v>
      </c>
      <c r="C53">
        <v>0.78666666666666674</v>
      </c>
      <c r="D53">
        <v>0.27609756097560972</v>
      </c>
      <c r="E53">
        <v>0.52617886178861795</v>
      </c>
      <c r="F53">
        <v>0.98699186991869925</v>
      </c>
      <c r="G53">
        <v>-0.67821138211382115</v>
      </c>
      <c r="H53">
        <v>-1.1517073170731709</v>
      </c>
      <c r="I53">
        <v>1.3019512195121952</v>
      </c>
      <c r="J53">
        <v>0.59788617886178863</v>
      </c>
      <c r="K53">
        <v>1.5604878048780488</v>
      </c>
      <c r="L53">
        <v>1.7492682926829268</v>
      </c>
      <c r="M53">
        <v>3.0253658536585366</v>
      </c>
      <c r="N53">
        <v>2.3471544715447155</v>
      </c>
      <c r="O53">
        <v>1.8455284552845528</v>
      </c>
      <c r="T53">
        <v>2.055609756097561</v>
      </c>
      <c r="U53">
        <v>2.5936585365853659</v>
      </c>
      <c r="V53">
        <v>1.7173170731707317</v>
      </c>
      <c r="W53">
        <v>2.3471544715447155</v>
      </c>
      <c r="X53">
        <v>1.8455284552845528</v>
      </c>
      <c r="Y53">
        <f t="shared" si="1"/>
        <v>4.0804878048780493</v>
      </c>
      <c r="Z53">
        <f t="shared" si="2"/>
        <v>4.8797560975609757</v>
      </c>
      <c r="AA53">
        <f t="shared" si="3"/>
        <v>3.4407317073170729</v>
      </c>
      <c r="AB53">
        <f t="shared" si="4"/>
        <v>4.1520325203252035</v>
      </c>
      <c r="AC53">
        <f t="shared" si="5"/>
        <v>3.7960365853658535</v>
      </c>
    </row>
    <row r="54" spans="1:29" x14ac:dyDescent="0.3">
      <c r="A54" t="str">
        <v>Deandre Ayton</v>
      </c>
      <c r="B54">
        <v>3.2317073170731709</v>
      </c>
      <c r="C54">
        <v>-8.439024390243903E-2</v>
      </c>
      <c r="D54">
        <v>-1.578536585365854</v>
      </c>
      <c r="E54">
        <v>0.25951219512195128</v>
      </c>
      <c r="F54">
        <v>2.2541463414634149</v>
      </c>
      <c r="G54">
        <v>-0.70146341463414641</v>
      </c>
      <c r="H54">
        <v>-0.76731707317073172</v>
      </c>
      <c r="I54">
        <v>1.4229268292682928</v>
      </c>
      <c r="J54">
        <v>8.1951219512195111E-2</v>
      </c>
      <c r="K54">
        <v>4.2029268292682929</v>
      </c>
      <c r="L54">
        <v>4.0365853658536581</v>
      </c>
      <c r="M54">
        <v>4.8199999999999994</v>
      </c>
      <c r="N54">
        <v>4.1185365853658533</v>
      </c>
      <c r="O54">
        <v>1.7912195121951222</v>
      </c>
      <c r="T54">
        <v>1.995853658536586</v>
      </c>
      <c r="U54">
        <v>2.5882926829268293</v>
      </c>
      <c r="V54">
        <v>1.7009756097560977</v>
      </c>
      <c r="W54">
        <v>2.2654471544715444</v>
      </c>
      <c r="X54">
        <v>1.7912195121951222</v>
      </c>
      <c r="Y54">
        <f t="shared" si="1"/>
        <v>4.0207317073170739</v>
      </c>
      <c r="Z54">
        <f t="shared" si="2"/>
        <v>4.8743902439024396</v>
      </c>
      <c r="AA54">
        <f t="shared" si="3"/>
        <v>3.4243902439024394</v>
      </c>
      <c r="AB54">
        <f t="shared" si="4"/>
        <v>4.0703252032520325</v>
      </c>
      <c r="AC54">
        <f t="shared" si="5"/>
        <v>3.7417276422764227</v>
      </c>
    </row>
    <row r="55" spans="1:29" x14ac:dyDescent="0.3">
      <c r="A55" t="str">
        <v>Saddiq Bey</v>
      </c>
      <c r="B55">
        <v>-0.92048780487804882</v>
      </c>
      <c r="C55">
        <v>0.78682926829268296</v>
      </c>
      <c r="D55">
        <v>1.3965853658536587</v>
      </c>
      <c r="E55">
        <v>0.26878048780487812</v>
      </c>
      <c r="F55">
        <v>0.1965853658536586</v>
      </c>
      <c r="G55">
        <v>-0.55317073170731712</v>
      </c>
      <c r="H55">
        <v>-0.11853658536585365</v>
      </c>
      <c r="I55">
        <v>-0.67170731707317077</v>
      </c>
      <c r="J55">
        <v>0.5639024390243903</v>
      </c>
      <c r="K55">
        <v>0.16195121951219515</v>
      </c>
      <c r="L55">
        <v>0.38487804878048781</v>
      </c>
      <c r="M55">
        <v>1.5019512195121953</v>
      </c>
      <c r="N55">
        <v>0.94878048780487811</v>
      </c>
      <c r="O55">
        <v>1.744878048780488</v>
      </c>
      <c r="T55">
        <v>1.9263414634146341</v>
      </c>
      <c r="U55">
        <v>2.5626829268292686</v>
      </c>
      <c r="V55">
        <v>1.6965853658536583</v>
      </c>
      <c r="W55">
        <v>2.0980487804878054</v>
      </c>
      <c r="X55">
        <v>1.744878048780488</v>
      </c>
      <c r="Y55">
        <f t="shared" si="1"/>
        <v>3.9512195121951224</v>
      </c>
      <c r="Z55">
        <f t="shared" si="2"/>
        <v>4.8487804878048788</v>
      </c>
      <c r="AA55">
        <f t="shared" si="3"/>
        <v>3.42</v>
      </c>
      <c r="AB55">
        <f t="shared" si="4"/>
        <v>3.902926829268293</v>
      </c>
      <c r="AC55">
        <f t="shared" si="5"/>
        <v>3.6953861788617886</v>
      </c>
    </row>
    <row r="56" spans="1:29" x14ac:dyDescent="0.3">
      <c r="A56" t="str">
        <v>John Collins</v>
      </c>
      <c r="B56">
        <v>2.4769105691056912</v>
      </c>
      <c r="C56">
        <v>0.68483739837398383</v>
      </c>
      <c r="D56">
        <v>-0.44829268292682933</v>
      </c>
      <c r="E56">
        <v>0.49386178861788627</v>
      </c>
      <c r="F56">
        <v>0.83455284552845532</v>
      </c>
      <c r="G56">
        <v>-0.83308943089430898</v>
      </c>
      <c r="H56">
        <v>-1.0895121951219513</v>
      </c>
      <c r="I56">
        <v>0.87207317073170731</v>
      </c>
      <c r="J56">
        <v>0.38081300813008134</v>
      </c>
      <c r="K56">
        <v>2.6873170731707319</v>
      </c>
      <c r="L56">
        <v>2.9913414634146349</v>
      </c>
      <c r="M56">
        <v>4.2052439024390251</v>
      </c>
      <c r="N56">
        <v>3.3721544715447163</v>
      </c>
      <c r="O56">
        <v>1.6976626016260166</v>
      </c>
      <c r="T56">
        <v>1.7858536585365863</v>
      </c>
      <c r="U56">
        <v>2.5248780487804874</v>
      </c>
      <c r="V56">
        <v>1.6834146341463416</v>
      </c>
      <c r="W56">
        <v>2.044146341463414</v>
      </c>
      <c r="X56">
        <v>1.6976626016260166</v>
      </c>
      <c r="Y56">
        <f t="shared" si="1"/>
        <v>3.8107317073170748</v>
      </c>
      <c r="Z56">
        <f t="shared" si="2"/>
        <v>4.8109756097560972</v>
      </c>
      <c r="AA56">
        <f t="shared" si="3"/>
        <v>3.4068292682926833</v>
      </c>
      <c r="AB56">
        <f t="shared" si="4"/>
        <v>3.8490243902439016</v>
      </c>
      <c r="AC56">
        <f t="shared" si="5"/>
        <v>3.6481707317073173</v>
      </c>
    </row>
    <row r="57" spans="1:29" x14ac:dyDescent="0.3">
      <c r="A57" t="str">
        <v>Buddy Hield</v>
      </c>
      <c r="B57">
        <v>-1.1058536585365855</v>
      </c>
      <c r="C57">
        <v>0.11951219512195123</v>
      </c>
      <c r="D57">
        <v>2.1565853658536587</v>
      </c>
      <c r="E57">
        <v>0.32439024390243909</v>
      </c>
      <c r="F57">
        <v>-0.22048780487804875</v>
      </c>
      <c r="G57">
        <v>0.31804878048780488</v>
      </c>
      <c r="H57">
        <v>-0.11853658536585365</v>
      </c>
      <c r="I57">
        <v>-0.37512195121951225</v>
      </c>
      <c r="J57">
        <v>-0.14975609756097563</v>
      </c>
      <c r="K57">
        <v>0.82926829268292668</v>
      </c>
      <c r="L57">
        <v>1.098536585365854</v>
      </c>
      <c r="M57">
        <v>0.63073170731707329</v>
      </c>
      <c r="N57">
        <v>0.94878048780487834</v>
      </c>
      <c r="O57">
        <v>1.689268292682927</v>
      </c>
      <c r="T57">
        <v>1.7178048780487802</v>
      </c>
      <c r="U57">
        <v>2.2792682926829269</v>
      </c>
      <c r="V57">
        <v>1.6756097560975611</v>
      </c>
      <c r="W57">
        <v>2.0367886178861787</v>
      </c>
      <c r="X57">
        <v>1.689268292682927</v>
      </c>
      <c r="Y57">
        <f t="shared" si="1"/>
        <v>3.7426829268292687</v>
      </c>
      <c r="Z57">
        <f t="shared" si="2"/>
        <v>4.5653658536585366</v>
      </c>
      <c r="AA57">
        <f t="shared" si="3"/>
        <v>3.3990243902439028</v>
      </c>
      <c r="AB57">
        <f t="shared" si="4"/>
        <v>3.8416666666666663</v>
      </c>
      <c r="AC57">
        <f t="shared" si="5"/>
        <v>3.6397764227642275</v>
      </c>
    </row>
    <row r="58" spans="1:29" x14ac:dyDescent="0.3">
      <c r="A58" t="str">
        <v>Kemba Walker</v>
      </c>
      <c r="B58">
        <v>-1.0218292682926828</v>
      </c>
      <c r="C58">
        <v>1.231341463414634</v>
      </c>
      <c r="D58">
        <v>0.83817073170731704</v>
      </c>
      <c r="E58">
        <v>0.39878048780487807</v>
      </c>
      <c r="F58">
        <v>-0.61768292682926829</v>
      </c>
      <c r="G58">
        <v>0.66353658536585369</v>
      </c>
      <c r="H58">
        <v>9.585365853658534E-2</v>
      </c>
      <c r="I58">
        <v>-0.63207317073170721</v>
      </c>
      <c r="J58">
        <v>-0.12329268292682924</v>
      </c>
      <c r="K58">
        <v>-0.39853658536585368</v>
      </c>
      <c r="L58">
        <v>0.95609756097560961</v>
      </c>
      <c r="M58">
        <v>0.16926829268292676</v>
      </c>
      <c r="N58">
        <v>0.83280487804878034</v>
      </c>
      <c r="O58">
        <v>1.6597560975609758</v>
      </c>
      <c r="T58">
        <v>1.6629268292682928</v>
      </c>
      <c r="U58">
        <v>2.2151219512195128</v>
      </c>
      <c r="V58">
        <v>1.6534146341463414</v>
      </c>
      <c r="W58">
        <v>1.9682926829268295</v>
      </c>
      <c r="X58">
        <v>1.6597560975609758</v>
      </c>
      <c r="Y58">
        <f t="shared" si="1"/>
        <v>3.6878048780487811</v>
      </c>
      <c r="Z58">
        <f t="shared" si="2"/>
        <v>4.5012195121951226</v>
      </c>
      <c r="AA58">
        <f t="shared" si="3"/>
        <v>3.376829268292683</v>
      </c>
      <c r="AB58">
        <f t="shared" si="4"/>
        <v>3.7731707317073173</v>
      </c>
      <c r="AC58">
        <f t="shared" si="5"/>
        <v>3.6102642276422765</v>
      </c>
    </row>
    <row r="59" spans="1:29" x14ac:dyDescent="0.3">
      <c r="A59" t="str">
        <v>Caris LeVert</v>
      </c>
      <c r="B59">
        <v>-0.65691056910569112</v>
      </c>
      <c r="C59">
        <v>0.45382113821138215</v>
      </c>
      <c r="D59">
        <v>-9.3658536585365867E-2</v>
      </c>
      <c r="E59">
        <v>0.59967479674796742</v>
      </c>
      <c r="F59">
        <v>-0.36601626016260164</v>
      </c>
      <c r="G59">
        <v>0.87869918699186988</v>
      </c>
      <c r="H59">
        <v>0.85951219512195132</v>
      </c>
      <c r="I59">
        <v>-4.8780487804878064E-2</v>
      </c>
      <c r="J59">
        <v>-0.40081300813008125</v>
      </c>
      <c r="K59">
        <v>0.77170731707317075</v>
      </c>
      <c r="L59">
        <v>1.626341463414634</v>
      </c>
      <c r="M59">
        <v>0.3468292682926829</v>
      </c>
      <c r="N59">
        <v>1.2255284552845529</v>
      </c>
      <c r="O59">
        <v>1.5783739837398376</v>
      </c>
      <c r="T59">
        <v>1.6541463414634152</v>
      </c>
      <c r="U59">
        <v>2.2029268292682924</v>
      </c>
      <c r="V59">
        <v>1.6482926829268294</v>
      </c>
      <c r="W59">
        <v>1.9138211382113828</v>
      </c>
      <c r="X59">
        <v>1.5783739837398376</v>
      </c>
      <c r="Y59">
        <f t="shared" si="1"/>
        <v>3.6790243902439035</v>
      </c>
      <c r="Z59">
        <f t="shared" si="2"/>
        <v>4.4890243902439018</v>
      </c>
      <c r="AA59">
        <f t="shared" si="3"/>
        <v>3.3717073170731711</v>
      </c>
      <c r="AB59">
        <f t="shared" si="4"/>
        <v>3.7186991869918704</v>
      </c>
      <c r="AC59">
        <f t="shared" si="5"/>
        <v>3.5288821138211381</v>
      </c>
    </row>
    <row r="60" spans="1:29" x14ac:dyDescent="0.3">
      <c r="A60" t="str">
        <v>Richaun Holmes</v>
      </c>
      <c r="B60">
        <v>3.1627642276422763</v>
      </c>
      <c r="C60">
        <v>5.105691056910569E-2</v>
      </c>
      <c r="D60">
        <v>-1.6980487804878048</v>
      </c>
      <c r="E60">
        <v>8.4715447154471574E-2</v>
      </c>
      <c r="F60">
        <v>1.2908943089430893</v>
      </c>
      <c r="G60">
        <v>-0.54894308943089432</v>
      </c>
      <c r="H60">
        <v>-0.75951219512195123</v>
      </c>
      <c r="I60">
        <v>2.2092682926829266</v>
      </c>
      <c r="J60">
        <v>0.4417886178861789</v>
      </c>
      <c r="K60">
        <v>4.1829268292682924</v>
      </c>
      <c r="L60">
        <v>3.7921951219512193</v>
      </c>
      <c r="M60">
        <v>4.7829268292682929</v>
      </c>
      <c r="N60">
        <v>4.2339837398373978</v>
      </c>
      <c r="O60">
        <v>1.5479674796747966</v>
      </c>
      <c r="T60">
        <v>1.6014634146341462</v>
      </c>
      <c r="U60">
        <v>2.1921951219512197</v>
      </c>
      <c r="V60">
        <v>1.624146341463415</v>
      </c>
      <c r="W60">
        <v>1.8226016260162603</v>
      </c>
      <c r="X60">
        <v>1.5479674796747966</v>
      </c>
      <c r="Y60">
        <f t="shared" si="1"/>
        <v>3.6263414634146347</v>
      </c>
      <c r="Z60">
        <f t="shared" si="2"/>
        <v>4.4782926829268295</v>
      </c>
      <c r="AA60">
        <f t="shared" si="3"/>
        <v>3.3475609756097562</v>
      </c>
      <c r="AB60">
        <f t="shared" si="4"/>
        <v>3.6274796747967479</v>
      </c>
      <c r="AC60">
        <f t="shared" si="5"/>
        <v>3.4984756097560972</v>
      </c>
    </row>
    <row r="61" spans="1:29" x14ac:dyDescent="0.3">
      <c r="A61" t="str">
        <v>De'Aaron Fox</v>
      </c>
      <c r="B61">
        <v>0.42792682926829267</v>
      </c>
      <c r="C61">
        <v>-1.595</v>
      </c>
      <c r="D61">
        <v>1.2926829268292694E-2</v>
      </c>
      <c r="E61">
        <v>1.6453658536585367</v>
      </c>
      <c r="F61">
        <v>-0.66634146341463407</v>
      </c>
      <c r="G61">
        <v>2.0119512195121949</v>
      </c>
      <c r="H61">
        <v>1.3623170731707317</v>
      </c>
      <c r="I61">
        <v>-0.18792682926829268</v>
      </c>
      <c r="J61">
        <v>-1.4300000000000002</v>
      </c>
      <c r="K61">
        <v>3.176219512195122</v>
      </c>
      <c r="L61">
        <v>3.011219512195122</v>
      </c>
      <c r="M61">
        <v>-0.43073170731707311</v>
      </c>
      <c r="N61">
        <v>1.5812195121951218</v>
      </c>
      <c r="O61">
        <v>1.4612195121951221</v>
      </c>
      <c r="T61">
        <v>1.5952439024390244</v>
      </c>
      <c r="U61">
        <v>2.15780487804878</v>
      </c>
      <c r="V61">
        <v>1.5985365853658535</v>
      </c>
      <c r="W61">
        <v>1.7890243902439025</v>
      </c>
      <c r="X61">
        <v>1.4612195121951221</v>
      </c>
      <c r="Y61">
        <f t="shared" si="1"/>
        <v>3.6201219512195126</v>
      </c>
      <c r="Z61">
        <f t="shared" si="2"/>
        <v>4.4439024390243897</v>
      </c>
      <c r="AA61">
        <f t="shared" si="3"/>
        <v>3.321951219512195</v>
      </c>
      <c r="AB61">
        <f t="shared" si="4"/>
        <v>3.5939024390243901</v>
      </c>
      <c r="AC61">
        <f t="shared" si="5"/>
        <v>3.4117276422764227</v>
      </c>
    </row>
    <row r="62" spans="1:29" x14ac:dyDescent="0.3">
      <c r="A62" t="str">
        <v>Myles Turner</v>
      </c>
      <c r="B62">
        <v>0.3178861788617886</v>
      </c>
      <c r="C62">
        <v>-0.23869918699186993</v>
      </c>
      <c r="D62">
        <v>-0.29317073170731711</v>
      </c>
      <c r="E62">
        <v>-0.2840650406504065</v>
      </c>
      <c r="F62">
        <v>0.4040650406504066</v>
      </c>
      <c r="G62">
        <v>-0.93528455284552847</v>
      </c>
      <c r="H62">
        <v>-0.14487804878048782</v>
      </c>
      <c r="I62">
        <v>4.8346341463414637</v>
      </c>
      <c r="J62">
        <v>0.31886178861788617</v>
      </c>
      <c r="K62">
        <v>4.2180487804878055</v>
      </c>
      <c r="L62">
        <v>3.6604878048780489</v>
      </c>
      <c r="M62">
        <v>4.9146341463414647</v>
      </c>
      <c r="N62">
        <v>3.9793495934959351</v>
      </c>
      <c r="O62">
        <v>1.4030894308943092</v>
      </c>
      <c r="T62">
        <v>1.5714634146341466</v>
      </c>
      <c r="U62">
        <v>2.1404878048780485</v>
      </c>
      <c r="V62">
        <v>1.51609756097561</v>
      </c>
      <c r="W62">
        <v>1.7535772357723571</v>
      </c>
      <c r="X62">
        <v>1.4030894308943092</v>
      </c>
      <c r="Y62">
        <f t="shared" si="1"/>
        <v>3.5963414634146349</v>
      </c>
      <c r="Z62">
        <f t="shared" si="2"/>
        <v>4.4265853658536578</v>
      </c>
      <c r="AA62">
        <f t="shared" si="3"/>
        <v>3.2395121951219514</v>
      </c>
      <c r="AB62">
        <f t="shared" si="4"/>
        <v>3.5584552845528448</v>
      </c>
      <c r="AC62">
        <f t="shared" si="5"/>
        <v>3.3535975609756097</v>
      </c>
    </row>
    <row r="63" spans="1:29" x14ac:dyDescent="0.3">
      <c r="A63" t="str">
        <v>Draymond Green</v>
      </c>
      <c r="B63">
        <v>-6.8455284552845524E-2</v>
      </c>
      <c r="C63">
        <v>8.6178861788617889E-2</v>
      </c>
      <c r="D63">
        <v>-1.2063414634146341</v>
      </c>
      <c r="E63">
        <v>-0.99528455284552841</v>
      </c>
      <c r="F63">
        <v>0.79918699186991882</v>
      </c>
      <c r="G63">
        <v>2.3398373983739837</v>
      </c>
      <c r="H63">
        <v>1.6199999999999999</v>
      </c>
      <c r="I63">
        <v>0.47951219512195131</v>
      </c>
      <c r="J63">
        <v>-1.5250406504065039</v>
      </c>
      <c r="K63">
        <v>1.4434146341463419</v>
      </c>
      <c r="L63">
        <v>3.0546341463414635</v>
      </c>
      <c r="M63">
        <v>-0.81024390243902378</v>
      </c>
      <c r="N63">
        <v>1.5295934959349595</v>
      </c>
      <c r="O63">
        <v>1.3240650406504066</v>
      </c>
      <c r="T63">
        <v>1.5604878048780488</v>
      </c>
      <c r="U63">
        <v>2.1275609756097564</v>
      </c>
      <c r="V63">
        <v>1.5019512195121953</v>
      </c>
      <c r="W63">
        <v>1.6613008130081302</v>
      </c>
      <c r="X63">
        <v>1.3240650406504066</v>
      </c>
      <c r="Y63">
        <f t="shared" si="1"/>
        <v>3.5853658536585371</v>
      </c>
      <c r="Z63">
        <f t="shared" si="2"/>
        <v>4.4136585365853662</v>
      </c>
      <c r="AA63">
        <f t="shared" si="3"/>
        <v>3.2253658536585368</v>
      </c>
      <c r="AB63">
        <f t="shared" si="4"/>
        <v>3.4661788617886176</v>
      </c>
      <c r="AC63">
        <f t="shared" si="5"/>
        <v>3.2745731707317072</v>
      </c>
    </row>
    <row r="64" spans="1:29" x14ac:dyDescent="0.3">
      <c r="A64" t="str">
        <v>DeMar DeRozan</v>
      </c>
      <c r="B64">
        <v>1.0351219512195124</v>
      </c>
      <c r="C64">
        <v>2.3439024390243901</v>
      </c>
      <c r="D64">
        <v>-1.4673170731707319</v>
      </c>
      <c r="E64">
        <v>0.84341463414634155</v>
      </c>
      <c r="F64">
        <v>-0.55414634146341468</v>
      </c>
      <c r="G64">
        <v>0.52195121951219525</v>
      </c>
      <c r="H64">
        <v>-0.37804878048780494</v>
      </c>
      <c r="I64">
        <v>-0.83853658536585363</v>
      </c>
      <c r="J64">
        <v>-0.11268292682926831</v>
      </c>
      <c r="K64">
        <v>-0.95024390243902412</v>
      </c>
      <c r="L64">
        <v>1.5063414634146342</v>
      </c>
      <c r="M64">
        <v>0.8717073170731704</v>
      </c>
      <c r="N64">
        <v>1.3936585365853658</v>
      </c>
      <c r="O64">
        <v>1.2953658536585362</v>
      </c>
      <c r="T64">
        <v>1.5257317073170735</v>
      </c>
      <c r="U64">
        <v>2.0141463414634142</v>
      </c>
      <c r="V64">
        <v>1.488780487804878</v>
      </c>
      <c r="W64">
        <v>1.6043089430894311</v>
      </c>
      <c r="X64">
        <v>1.2953658536585362</v>
      </c>
      <c r="Y64">
        <f t="shared" si="1"/>
        <v>3.550609756097562</v>
      </c>
      <c r="Z64">
        <f t="shared" si="2"/>
        <v>4.300243902439024</v>
      </c>
      <c r="AA64">
        <f t="shared" si="3"/>
        <v>3.2121951219512193</v>
      </c>
      <c r="AB64">
        <f t="shared" si="4"/>
        <v>3.4091869918699187</v>
      </c>
      <c r="AC64">
        <f t="shared" si="5"/>
        <v>3.2458739837398367</v>
      </c>
    </row>
    <row r="65" spans="1:29" x14ac:dyDescent="0.3">
      <c r="A65" t="str">
        <v>Clint Capela</v>
      </c>
      <c r="B65">
        <v>2.5683739837398374</v>
      </c>
      <c r="C65">
        <v>-2.671869918699187</v>
      </c>
      <c r="D65">
        <v>-1.7196341463414635</v>
      </c>
      <c r="E65">
        <v>0.12800813008130085</v>
      </c>
      <c r="F65">
        <v>3.7613821138211385</v>
      </c>
      <c r="G65">
        <v>-1.0160162601626017</v>
      </c>
      <c r="H65">
        <v>-0.49500000000000005</v>
      </c>
      <c r="I65">
        <v>3.1678048780487806</v>
      </c>
      <c r="J65">
        <v>0.4265447154471545</v>
      </c>
      <c r="K65">
        <v>6.8214634146341462</v>
      </c>
      <c r="L65">
        <v>3.723048780487805</v>
      </c>
      <c r="M65">
        <v>5.1656097560975613</v>
      </c>
      <c r="N65">
        <v>4.1495934959349592</v>
      </c>
      <c r="O65">
        <v>1.2815040650406504</v>
      </c>
      <c r="T65">
        <v>1.4434146341463419</v>
      </c>
      <c r="U65">
        <v>1.9874390243902444</v>
      </c>
      <c r="V65">
        <v>1.4619512195121953</v>
      </c>
      <c r="W65">
        <v>1.5904065040650401</v>
      </c>
      <c r="X65">
        <v>1.2815040650406504</v>
      </c>
      <c r="Y65">
        <f t="shared" si="1"/>
        <v>3.4682926829268301</v>
      </c>
      <c r="Z65">
        <f t="shared" si="2"/>
        <v>4.2735365853658545</v>
      </c>
      <c r="AA65">
        <f t="shared" si="3"/>
        <v>3.1853658536585368</v>
      </c>
      <c r="AB65">
        <f t="shared" si="4"/>
        <v>3.3952845528455278</v>
      </c>
      <c r="AC65">
        <f t="shared" si="5"/>
        <v>3.2320121951219507</v>
      </c>
    </row>
    <row r="66" spans="1:29" x14ac:dyDescent="0.3">
      <c r="A66" t="str">
        <v>Jerami Grant</v>
      </c>
      <c r="B66">
        <v>-0.31642276422764226</v>
      </c>
      <c r="C66">
        <v>1.5238211382113822</v>
      </c>
      <c r="D66">
        <v>0.24585365853658542</v>
      </c>
      <c r="E66">
        <v>0.81162601626016273</v>
      </c>
      <c r="F66">
        <v>-0.31382113821138213</v>
      </c>
      <c r="G66">
        <v>-0.1130081300813008</v>
      </c>
      <c r="H66">
        <v>-0.91609756097560979</v>
      </c>
      <c r="I66">
        <v>0.96682926829268301</v>
      </c>
      <c r="J66">
        <v>-0.28447154471544722</v>
      </c>
      <c r="K66">
        <v>8.0487804878048852E-2</v>
      </c>
      <c r="L66">
        <v>1.8887804878048782</v>
      </c>
      <c r="M66">
        <v>1.7173170731707317</v>
      </c>
      <c r="N66">
        <v>1.6043089430894311</v>
      </c>
      <c r="O66">
        <v>1.2791056910569103</v>
      </c>
      <c r="T66">
        <v>1.4019512195121948</v>
      </c>
      <c r="U66">
        <v>1.9309756097560982</v>
      </c>
      <c r="V66">
        <v>1.3417073170731708</v>
      </c>
      <c r="W66">
        <v>1.5812195121951218</v>
      </c>
      <c r="X66">
        <v>1.2791056910569103</v>
      </c>
      <c r="Y66">
        <f t="shared" si="1"/>
        <v>3.4268292682926829</v>
      </c>
      <c r="Z66">
        <f t="shared" si="2"/>
        <v>4.217073170731708</v>
      </c>
      <c r="AA66">
        <f t="shared" si="3"/>
        <v>3.0651219512195125</v>
      </c>
      <c r="AB66">
        <f t="shared" si="4"/>
        <v>3.3860975609756094</v>
      </c>
      <c r="AC66">
        <f t="shared" si="5"/>
        <v>3.2296138211382108</v>
      </c>
    </row>
    <row r="67" spans="1:29" x14ac:dyDescent="0.3">
      <c r="A67" t="str">
        <v>Reggie Jackson</v>
      </c>
      <c r="B67">
        <v>-0.48650406504065047</v>
      </c>
      <c r="C67">
        <v>0.34642276422764229</v>
      </c>
      <c r="D67">
        <v>0.8139024390243903</v>
      </c>
      <c r="E67">
        <v>0.16459349593495937</v>
      </c>
      <c r="F67">
        <v>-0.39105691056910574</v>
      </c>
      <c r="G67">
        <v>1.1059349593495937</v>
      </c>
      <c r="H67">
        <v>-0.19317073170731708</v>
      </c>
      <c r="I67">
        <v>-0.90231707317073173</v>
      </c>
      <c r="J67">
        <v>6.9837398373983756E-2</v>
      </c>
      <c r="K67">
        <v>0.18121951219512211</v>
      </c>
      <c r="L67">
        <v>0.45780487804878067</v>
      </c>
      <c r="M67">
        <v>-0.57829268292682934</v>
      </c>
      <c r="N67">
        <v>0.5276422764227644</v>
      </c>
      <c r="O67">
        <v>1.2220528455284556</v>
      </c>
      <c r="T67">
        <v>1.2668292682926832</v>
      </c>
      <c r="U67">
        <v>1.8887804878048782</v>
      </c>
      <c r="V67">
        <v>1.2268292682926831</v>
      </c>
      <c r="W67">
        <v>1.5295934959349595</v>
      </c>
      <c r="X67">
        <v>1.2220528455284556</v>
      </c>
      <c r="Y67">
        <f t="shared" si="1"/>
        <v>3.2917073170731714</v>
      </c>
      <c r="Z67">
        <f t="shared" si="2"/>
        <v>4.1748780487804877</v>
      </c>
      <c r="AA67">
        <f t="shared" si="3"/>
        <v>2.9502439024390243</v>
      </c>
      <c r="AB67">
        <f t="shared" si="4"/>
        <v>3.3344715447154472</v>
      </c>
      <c r="AC67">
        <f t="shared" si="5"/>
        <v>3.1725609756097564</v>
      </c>
    </row>
    <row r="68" spans="1:29" x14ac:dyDescent="0.3">
      <c r="A68" t="str">
        <v>Norman Powell</v>
      </c>
      <c r="B68">
        <v>0.11715447154471545</v>
      </c>
      <c r="C68">
        <v>1.3616666666666666</v>
      </c>
      <c r="D68">
        <v>0.66756097560975614</v>
      </c>
      <c r="E68">
        <v>0.53959349593495942</v>
      </c>
      <c r="F68">
        <v>-0.83922764227642288</v>
      </c>
      <c r="G68">
        <v>-0.51296747967479672</v>
      </c>
      <c r="H68">
        <v>0.24585365853658536</v>
      </c>
      <c r="I68">
        <v>-0.59134146341463412</v>
      </c>
      <c r="J68">
        <v>-1.2479674796747955E-2</v>
      </c>
      <c r="K68">
        <v>-0.38585365853658526</v>
      </c>
      <c r="L68">
        <v>0.98829268292682926</v>
      </c>
      <c r="M68">
        <v>1.488780487804878</v>
      </c>
      <c r="N68">
        <v>0.97581300813008132</v>
      </c>
      <c r="O68">
        <v>1.2129065040650406</v>
      </c>
      <c r="T68">
        <v>1.2626829268292685</v>
      </c>
      <c r="U68">
        <v>1.7840243902439021</v>
      </c>
      <c r="V68">
        <v>1.2119512195121951</v>
      </c>
      <c r="W68">
        <v>1.4971544715447158</v>
      </c>
      <c r="X68">
        <v>1.2129065040650406</v>
      </c>
      <c r="Y68">
        <f t="shared" ref="Y68:Y131" si="6">T68 - T$158</f>
        <v>3.2875609756097566</v>
      </c>
      <c r="Z68">
        <f t="shared" ref="Z68:Z131" si="7">U68 - U$158</f>
        <v>4.0701219512195124</v>
      </c>
      <c r="AA68">
        <f t="shared" ref="AA68:AA131" si="8">V68 - V$158</f>
        <v>2.9353658536585368</v>
      </c>
      <c r="AB68">
        <f t="shared" ref="AB68:AB131" si="9">W68 - W$158</f>
        <v>3.3020325203252034</v>
      </c>
      <c r="AC68">
        <f t="shared" ref="AC68:AC131" si="10">X68 - X$158</f>
        <v>3.1634146341463412</v>
      </c>
    </row>
    <row r="69" spans="1:29" x14ac:dyDescent="0.3">
      <c r="A69" t="str">
        <v>Kyle Anderson</v>
      </c>
      <c r="B69">
        <v>0.23605691056910569</v>
      </c>
      <c r="C69">
        <v>-2.8577235772357722E-2</v>
      </c>
      <c r="D69">
        <v>-0.38426829268292684</v>
      </c>
      <c r="E69">
        <v>-0.29272357723577236</v>
      </c>
      <c r="F69">
        <v>0.13028455284552848</v>
      </c>
      <c r="G69">
        <v>0.29191056910569102</v>
      </c>
      <c r="H69">
        <v>0.60256097560975619</v>
      </c>
      <c r="I69">
        <v>0.41475609756097565</v>
      </c>
      <c r="J69">
        <v>0.52715447154471551</v>
      </c>
      <c r="K69">
        <v>1.5257317073170735</v>
      </c>
      <c r="L69">
        <v>0.9700000000000002</v>
      </c>
      <c r="M69">
        <v>1.2052439024390249</v>
      </c>
      <c r="N69">
        <v>1.4971544715447158</v>
      </c>
      <c r="O69">
        <v>1.1717479674796749</v>
      </c>
      <c r="T69">
        <v>1.2443902439024392</v>
      </c>
      <c r="U69">
        <v>1.7492682926829268</v>
      </c>
      <c r="V69">
        <v>1.2052439024390249</v>
      </c>
      <c r="W69">
        <v>1.460569105691057</v>
      </c>
      <c r="X69">
        <v>1.1717479674796749</v>
      </c>
      <c r="Y69">
        <f t="shared" si="6"/>
        <v>3.2692682926829275</v>
      </c>
      <c r="Z69">
        <f t="shared" si="7"/>
        <v>4.0353658536585364</v>
      </c>
      <c r="AA69">
        <f t="shared" si="8"/>
        <v>2.9286585365853663</v>
      </c>
      <c r="AB69">
        <f t="shared" si="9"/>
        <v>3.2654471544715449</v>
      </c>
      <c r="AC69">
        <f t="shared" si="10"/>
        <v>3.1222560975609754</v>
      </c>
    </row>
    <row r="70" spans="1:29" x14ac:dyDescent="0.3">
      <c r="A70" t="str">
        <v>Jordan Clarkson</v>
      </c>
      <c r="B70">
        <v>-1.1015447154471545</v>
      </c>
      <c r="C70">
        <v>1.0094308943089434</v>
      </c>
      <c r="D70">
        <v>1.2926829268292686</v>
      </c>
      <c r="E70">
        <v>0.59504065040650422</v>
      </c>
      <c r="F70">
        <v>-0.46723577235772357</v>
      </c>
      <c r="G70">
        <v>-0.2032520325203252</v>
      </c>
      <c r="H70">
        <v>-8.5853658536585359E-2</v>
      </c>
      <c r="I70">
        <v>-0.98243902439024389</v>
      </c>
      <c r="J70">
        <v>-4.0813008130081319E-2</v>
      </c>
      <c r="K70">
        <v>-0.99341463414634101</v>
      </c>
      <c r="L70">
        <v>5.6829268292683643E-2</v>
      </c>
      <c r="M70">
        <v>0.21926829268292747</v>
      </c>
      <c r="N70">
        <v>1.6016260162602325E-2</v>
      </c>
      <c r="O70">
        <v>1.0580081300813016</v>
      </c>
      <c r="T70">
        <v>1.0987804878048779</v>
      </c>
      <c r="U70">
        <v>1.7092682926829263</v>
      </c>
      <c r="V70">
        <v>1.1628048780487812</v>
      </c>
      <c r="W70">
        <v>1.4162601626016262</v>
      </c>
      <c r="X70">
        <v>1.0580081300813016</v>
      </c>
      <c r="Y70">
        <f t="shared" si="6"/>
        <v>3.1236585365853662</v>
      </c>
      <c r="Z70">
        <f t="shared" si="7"/>
        <v>3.9953658536585364</v>
      </c>
      <c r="AA70">
        <f t="shared" si="8"/>
        <v>2.8862195121951224</v>
      </c>
      <c r="AB70">
        <f t="shared" si="9"/>
        <v>3.2211382113821139</v>
      </c>
      <c r="AC70">
        <f t="shared" si="10"/>
        <v>3.0085162601626019</v>
      </c>
    </row>
    <row r="71" spans="1:29" x14ac:dyDescent="0.3">
      <c r="A71" t="str">
        <v>Darius Garland</v>
      </c>
      <c r="B71">
        <v>-0.15804878048780488</v>
      </c>
      <c r="C71">
        <v>0.84317073170731704</v>
      </c>
      <c r="D71">
        <v>0.35658536585365858</v>
      </c>
      <c r="E71">
        <v>0.69243902439024396</v>
      </c>
      <c r="F71">
        <v>-1.0536585365853659</v>
      </c>
      <c r="G71">
        <v>1.5563414634146342</v>
      </c>
      <c r="H71">
        <v>0.66780487804878053</v>
      </c>
      <c r="I71">
        <v>-0.97365853658536583</v>
      </c>
      <c r="J71">
        <v>-1.4565853658536585</v>
      </c>
      <c r="K71">
        <v>-0.36878048780487782</v>
      </c>
      <c r="L71">
        <v>1.9309756097560982</v>
      </c>
      <c r="M71">
        <v>-1.0819512195121948</v>
      </c>
      <c r="N71">
        <v>0.47439024390243967</v>
      </c>
      <c r="O71">
        <v>1.0402439024390251</v>
      </c>
      <c r="T71">
        <v>1.014634146341463</v>
      </c>
      <c r="U71">
        <v>1.626341463414634</v>
      </c>
      <c r="V71">
        <v>1.137560975609756</v>
      </c>
      <c r="W71">
        <v>1.4072357723577233</v>
      </c>
      <c r="X71">
        <v>1.0402439024390251</v>
      </c>
      <c r="Y71">
        <f t="shared" si="6"/>
        <v>3.0395121951219513</v>
      </c>
      <c r="Z71">
        <f t="shared" si="7"/>
        <v>3.9124390243902436</v>
      </c>
      <c r="AA71">
        <f t="shared" si="8"/>
        <v>2.8609756097560974</v>
      </c>
      <c r="AB71">
        <f t="shared" si="9"/>
        <v>3.2121138211382112</v>
      </c>
      <c r="AC71">
        <f t="shared" si="10"/>
        <v>2.9907520325203256</v>
      </c>
    </row>
    <row r="72" spans="1:29" x14ac:dyDescent="0.3">
      <c r="A72" t="str">
        <v>Marcus Smart</v>
      </c>
      <c r="B72">
        <v>-0.84097560975609753</v>
      </c>
      <c r="C72">
        <v>0.16878048780487806</v>
      </c>
      <c r="D72">
        <v>0.10048780487804881</v>
      </c>
      <c r="E72">
        <v>-0.17829268292682923</v>
      </c>
      <c r="F72">
        <v>-0.72926829268292681</v>
      </c>
      <c r="G72">
        <v>1.2490243902439024</v>
      </c>
      <c r="H72">
        <v>1.1458536585365855</v>
      </c>
      <c r="I72">
        <v>-0.23951219512195121</v>
      </c>
      <c r="J72">
        <v>-0.23585365853658535</v>
      </c>
      <c r="K72">
        <v>0.27146341463414647</v>
      </c>
      <c r="L72">
        <v>0.67609756097561013</v>
      </c>
      <c r="M72">
        <v>-0.80878048780487766</v>
      </c>
      <c r="N72">
        <v>0.44024390243902478</v>
      </c>
      <c r="O72">
        <v>0.98048780487804921</v>
      </c>
      <c r="T72">
        <v>0.98475609756097526</v>
      </c>
      <c r="U72">
        <v>1.5063414634146342</v>
      </c>
      <c r="V72">
        <v>1.0812195121951218</v>
      </c>
      <c r="W72">
        <v>1.3936585365853658</v>
      </c>
      <c r="X72">
        <v>0.98048780487804921</v>
      </c>
      <c r="Y72">
        <f t="shared" si="6"/>
        <v>3.0096341463414635</v>
      </c>
      <c r="Z72">
        <f t="shared" si="7"/>
        <v>3.7924390243902439</v>
      </c>
      <c r="AA72">
        <f t="shared" si="8"/>
        <v>2.8046341463414635</v>
      </c>
      <c r="AB72">
        <f t="shared" si="9"/>
        <v>3.1985365853658534</v>
      </c>
      <c r="AC72">
        <f t="shared" si="10"/>
        <v>2.9309959349593497</v>
      </c>
    </row>
    <row r="73" spans="1:29" x14ac:dyDescent="0.3">
      <c r="A73" t="str">
        <v>Collin Sexton</v>
      </c>
      <c r="B73">
        <v>0.34780487804878052</v>
      </c>
      <c r="C73">
        <v>1.0045121951219511</v>
      </c>
      <c r="D73">
        <v>-0.1651219512195122</v>
      </c>
      <c r="E73">
        <v>1.3515853658536585</v>
      </c>
      <c r="F73">
        <v>-0.77317073170731709</v>
      </c>
      <c r="G73">
        <v>0.61426829268292693</v>
      </c>
      <c r="H73">
        <v>0.39195121951219519</v>
      </c>
      <c r="I73">
        <v>-0.78439024390243905</v>
      </c>
      <c r="J73">
        <v>-1.2341463414634148</v>
      </c>
      <c r="K73">
        <v>-0.25121951219512179</v>
      </c>
      <c r="L73">
        <v>1.9874390243902444</v>
      </c>
      <c r="M73">
        <v>0.13902439024390256</v>
      </c>
      <c r="N73">
        <v>0.7532926829268296</v>
      </c>
      <c r="O73">
        <v>0.97158536585365862</v>
      </c>
      <c r="T73">
        <v>0.96536585365853689</v>
      </c>
      <c r="U73">
        <v>1.4195121951219516</v>
      </c>
      <c r="V73">
        <v>1.0191463414634145</v>
      </c>
      <c r="W73">
        <v>1.3539837398373982</v>
      </c>
      <c r="X73">
        <v>0.97158536585365862</v>
      </c>
      <c r="Y73">
        <f t="shared" si="6"/>
        <v>2.9902439024390253</v>
      </c>
      <c r="Z73">
        <f t="shared" si="7"/>
        <v>3.7056097560975614</v>
      </c>
      <c r="AA73">
        <f t="shared" si="8"/>
        <v>2.7425609756097558</v>
      </c>
      <c r="AB73">
        <f t="shared" si="9"/>
        <v>3.1588617886178856</v>
      </c>
      <c r="AC73">
        <f t="shared" si="10"/>
        <v>2.9220934959349592</v>
      </c>
    </row>
    <row r="74" spans="1:29" x14ac:dyDescent="0.3">
      <c r="A74" t="str">
        <v>Pascal Siakam</v>
      </c>
      <c r="B74">
        <v>-0.19873983739837398</v>
      </c>
      <c r="C74">
        <v>0.85247967479674791</v>
      </c>
      <c r="D74">
        <v>-0.63317073170731708</v>
      </c>
      <c r="E74">
        <v>0.44382113821138208</v>
      </c>
      <c r="F74">
        <v>0.2426422764227642</v>
      </c>
      <c r="G74">
        <v>0.34577235772357723</v>
      </c>
      <c r="H74">
        <v>-7.3048780487804943E-2</v>
      </c>
      <c r="I74">
        <v>-1.4146341463414647E-2</v>
      </c>
      <c r="J74">
        <v>-0.24032520325203244</v>
      </c>
      <c r="K74">
        <v>-0.12719512195121957</v>
      </c>
      <c r="L74">
        <v>0.96560975609756083</v>
      </c>
      <c r="M74">
        <v>0.37951219512195111</v>
      </c>
      <c r="N74">
        <v>0.7252845528455284</v>
      </c>
      <c r="O74">
        <v>0.83172764227642282</v>
      </c>
      <c r="T74">
        <v>0.95865853658536559</v>
      </c>
      <c r="U74">
        <v>1.3834146341463416</v>
      </c>
      <c r="V74">
        <v>0.95829268292682901</v>
      </c>
      <c r="W74">
        <v>1.3155284552845532</v>
      </c>
      <c r="X74">
        <v>0.83172764227642282</v>
      </c>
      <c r="Y74">
        <f t="shared" si="6"/>
        <v>2.983536585365854</v>
      </c>
      <c r="Z74">
        <f t="shared" si="7"/>
        <v>3.6695121951219516</v>
      </c>
      <c r="AA74">
        <f t="shared" si="8"/>
        <v>2.6817073170731707</v>
      </c>
      <c r="AB74">
        <f t="shared" si="9"/>
        <v>3.1204065040650408</v>
      </c>
      <c r="AC74">
        <f t="shared" si="10"/>
        <v>2.7822357723577236</v>
      </c>
    </row>
    <row r="75" spans="1:29" x14ac:dyDescent="0.3">
      <c r="A75" t="str">
        <v>Joe Harris</v>
      </c>
      <c r="B75">
        <v>0.89837398373983735</v>
      </c>
      <c r="C75">
        <v>-1.9674796747967477E-2</v>
      </c>
      <c r="D75">
        <v>1.4548780487804878</v>
      </c>
      <c r="E75">
        <v>9.3739837398374007E-2</v>
      </c>
      <c r="F75">
        <v>-0.57081300813008129</v>
      </c>
      <c r="G75">
        <v>-0.46601626016260161</v>
      </c>
      <c r="H75">
        <v>-0.5356097560975609</v>
      </c>
      <c r="I75">
        <v>-0.78195121951219515</v>
      </c>
      <c r="J75">
        <v>0.8027642276422764</v>
      </c>
      <c r="K75">
        <v>0.89536585365853649</v>
      </c>
      <c r="L75">
        <v>7.2926829268292637E-2</v>
      </c>
      <c r="M75">
        <v>1.3417073170731708</v>
      </c>
      <c r="N75">
        <v>0.87569105691056903</v>
      </c>
      <c r="O75">
        <v>0.81747967479674788</v>
      </c>
      <c r="T75">
        <v>0.92207317073170758</v>
      </c>
      <c r="U75">
        <v>1.3653658536585369</v>
      </c>
      <c r="V75">
        <v>0.9321951219512199</v>
      </c>
      <c r="W75">
        <v>1.2255284552845529</v>
      </c>
      <c r="X75">
        <v>0.81747967479674788</v>
      </c>
      <c r="Y75">
        <f t="shared" si="6"/>
        <v>2.9469512195121959</v>
      </c>
      <c r="Z75">
        <f t="shared" si="7"/>
        <v>3.6514634146341467</v>
      </c>
      <c r="AA75">
        <f t="shared" si="8"/>
        <v>2.6556097560975616</v>
      </c>
      <c r="AB75">
        <f t="shared" si="9"/>
        <v>3.0304065040650405</v>
      </c>
      <c r="AC75">
        <f t="shared" si="10"/>
        <v>2.7679878048780484</v>
      </c>
    </row>
    <row r="76" spans="1:29" x14ac:dyDescent="0.3">
      <c r="A76" t="str">
        <v>Harrison Barnes</v>
      </c>
      <c r="B76">
        <v>0.6778861788617887</v>
      </c>
      <c r="C76">
        <v>0.77105691056910575</v>
      </c>
      <c r="D76">
        <v>-0.14390243902439023</v>
      </c>
      <c r="E76">
        <v>0.15495934959349597</v>
      </c>
      <c r="F76">
        <v>0.39528455284552855</v>
      </c>
      <c r="G76">
        <v>0.18861788617886177</v>
      </c>
      <c r="H76">
        <v>-0.66292682926829272</v>
      </c>
      <c r="I76">
        <v>-0.80243902439024395</v>
      </c>
      <c r="J76">
        <v>0.1432520325203252</v>
      </c>
      <c r="K76">
        <v>-4.9268292682926651E-2</v>
      </c>
      <c r="L76">
        <v>0.57853658536585395</v>
      </c>
      <c r="M76">
        <v>0.53317073170731777</v>
      </c>
      <c r="N76">
        <v>0.72178861788617921</v>
      </c>
      <c r="O76">
        <v>0.78406504065040639</v>
      </c>
      <c r="T76">
        <v>0.89536585365853649</v>
      </c>
      <c r="U76">
        <v>1.2839024390243905</v>
      </c>
      <c r="V76">
        <v>0.90597560975609759</v>
      </c>
      <c r="W76">
        <v>1.00869918699187</v>
      </c>
      <c r="X76">
        <v>0.78406504065040639</v>
      </c>
      <c r="Y76">
        <f t="shared" si="6"/>
        <v>2.920243902439025</v>
      </c>
      <c r="Z76">
        <f t="shared" si="7"/>
        <v>3.5700000000000003</v>
      </c>
      <c r="AA76">
        <f t="shared" si="8"/>
        <v>2.629390243902439</v>
      </c>
      <c r="AB76">
        <f t="shared" si="9"/>
        <v>2.8135772357723576</v>
      </c>
      <c r="AC76">
        <f t="shared" si="10"/>
        <v>2.7345731707317071</v>
      </c>
    </row>
    <row r="77" spans="1:29" x14ac:dyDescent="0.3">
      <c r="A77" t="str">
        <v>Evan Fournier</v>
      </c>
      <c r="B77">
        <v>-0.17512195121951218</v>
      </c>
      <c r="C77">
        <v>0.31390243902439025</v>
      </c>
      <c r="D77">
        <v>0.88585365853658549</v>
      </c>
      <c r="E77">
        <v>0.22292682926829271</v>
      </c>
      <c r="F77">
        <v>-0.87439024390243902</v>
      </c>
      <c r="G77">
        <v>2.6829268292683228E-3</v>
      </c>
      <c r="H77">
        <v>0.29219512195121955</v>
      </c>
      <c r="I77">
        <v>-0.21390243902439021</v>
      </c>
      <c r="J77">
        <v>2.8780487804878047E-2</v>
      </c>
      <c r="K77">
        <v>0.16902439024390264</v>
      </c>
      <c r="L77">
        <v>0.45414634146341493</v>
      </c>
      <c r="M77">
        <v>0.48024390243902471</v>
      </c>
      <c r="N77">
        <v>0.482926829268293</v>
      </c>
      <c r="O77">
        <v>0.67743902439024406</v>
      </c>
      <c r="T77">
        <v>0.82926829268292668</v>
      </c>
      <c r="U77">
        <v>1.2697560975609756</v>
      </c>
      <c r="V77">
        <v>0.88707317073170766</v>
      </c>
      <c r="W77">
        <v>0.97581300813008132</v>
      </c>
      <c r="X77">
        <v>0.67743902439024406</v>
      </c>
      <c r="Y77">
        <f t="shared" si="6"/>
        <v>2.8541463414634149</v>
      </c>
      <c r="Z77">
        <f t="shared" si="7"/>
        <v>3.5558536585365852</v>
      </c>
      <c r="AA77">
        <f t="shared" si="8"/>
        <v>2.6104878048780491</v>
      </c>
      <c r="AB77">
        <f t="shared" si="9"/>
        <v>2.7806910569105687</v>
      </c>
      <c r="AC77">
        <f t="shared" si="10"/>
        <v>2.6279471544715447</v>
      </c>
    </row>
    <row r="78" spans="1:29" x14ac:dyDescent="0.3">
      <c r="A78" t="str">
        <v>Zion Williamson</v>
      </c>
      <c r="B78">
        <v>4.7959349593495935</v>
      </c>
      <c r="C78">
        <v>-2.7235772357723578</v>
      </c>
      <c r="D78">
        <v>-1.4960975609756098</v>
      </c>
      <c r="E78">
        <v>1.9637398373983741</v>
      </c>
      <c r="F78">
        <v>0.83430894308943093</v>
      </c>
      <c r="G78">
        <v>0.63642276422764232</v>
      </c>
      <c r="H78">
        <v>0.14487804878048782</v>
      </c>
      <c r="I78">
        <v>0.26</v>
      </c>
      <c r="J78">
        <v>-1.2352845528455285</v>
      </c>
      <c r="K78">
        <v>5.9039024390243906</v>
      </c>
      <c r="L78">
        <v>4.4156097560975605</v>
      </c>
      <c r="M78">
        <v>2.5439024390243903</v>
      </c>
      <c r="N78">
        <v>3.1803252032520319</v>
      </c>
      <c r="O78">
        <v>0.65235772357723576</v>
      </c>
      <c r="T78">
        <v>0.82146341463414574</v>
      </c>
      <c r="U78">
        <v>1.098536585365854</v>
      </c>
      <c r="V78">
        <v>0.8717073170731704</v>
      </c>
      <c r="W78">
        <v>0.94878048780487834</v>
      </c>
      <c r="X78">
        <v>0.65235772357723576</v>
      </c>
      <c r="Y78">
        <f t="shared" si="6"/>
        <v>2.846341463414634</v>
      </c>
      <c r="Z78">
        <f t="shared" si="7"/>
        <v>3.3846341463414635</v>
      </c>
      <c r="AA78">
        <f t="shared" si="8"/>
        <v>2.5951219512195118</v>
      </c>
      <c r="AB78">
        <f t="shared" si="9"/>
        <v>2.7536585365853661</v>
      </c>
      <c r="AC78">
        <f t="shared" si="10"/>
        <v>2.6028658536585363</v>
      </c>
    </row>
    <row r="79" spans="1:29" x14ac:dyDescent="0.3">
      <c r="A79" t="str">
        <v>Ja Morant</v>
      </c>
      <c r="B79">
        <v>0.1074390243902439</v>
      </c>
      <c r="C79">
        <v>-0.2329268292682927</v>
      </c>
      <c r="D79">
        <v>-0.34317073170731704</v>
      </c>
      <c r="E79">
        <v>0.96878048780487824</v>
      </c>
      <c r="F79">
        <v>-0.29243902439024388</v>
      </c>
      <c r="G79">
        <v>2.3502439024390243</v>
      </c>
      <c r="H79">
        <v>0.16939024390243906</v>
      </c>
      <c r="I79">
        <v>-0.53512195121951223</v>
      </c>
      <c r="J79">
        <v>-1.7682926829268295</v>
      </c>
      <c r="K79">
        <v>0.65682926829268284</v>
      </c>
      <c r="L79">
        <v>2.1921951219512197</v>
      </c>
      <c r="M79">
        <v>-1.9263414634146341</v>
      </c>
      <c r="N79">
        <v>0.42390243902439018</v>
      </c>
      <c r="O79">
        <v>0.63774390243902435</v>
      </c>
      <c r="T79">
        <v>0.80243902439024417</v>
      </c>
      <c r="U79">
        <v>1.0707317073170728</v>
      </c>
      <c r="V79">
        <v>0.8375609756097564</v>
      </c>
      <c r="W79">
        <v>0.94878048780487811</v>
      </c>
      <c r="X79">
        <v>0.63774390243902435</v>
      </c>
      <c r="Y79">
        <f t="shared" si="6"/>
        <v>2.8273170731707324</v>
      </c>
      <c r="Z79">
        <f t="shared" si="7"/>
        <v>3.3568292682926826</v>
      </c>
      <c r="AA79">
        <f t="shared" si="8"/>
        <v>2.5609756097560981</v>
      </c>
      <c r="AB79">
        <f t="shared" si="9"/>
        <v>2.7536585365853656</v>
      </c>
      <c r="AC79">
        <f t="shared" si="10"/>
        <v>2.5882520325203249</v>
      </c>
    </row>
    <row r="80" spans="1:29" x14ac:dyDescent="0.3">
      <c r="A80" t="str">
        <v>Nickeil Alexander-Walker</v>
      </c>
      <c r="B80">
        <v>-0.5858130081300813</v>
      </c>
      <c r="C80">
        <v>-0.1056910569105691</v>
      </c>
      <c r="D80">
        <v>0.57768292682926825</v>
      </c>
      <c r="E80">
        <v>0.13345528455284555</v>
      </c>
      <c r="F80">
        <v>-0.41711382113821138</v>
      </c>
      <c r="G80">
        <v>-6.910569105690878E-4</v>
      </c>
      <c r="H80">
        <v>0.9948780487804878</v>
      </c>
      <c r="I80">
        <v>0.16707317073170735</v>
      </c>
      <c r="J80">
        <v>-0.36093495934959352</v>
      </c>
      <c r="K80">
        <v>0.508536585365854</v>
      </c>
      <c r="L80">
        <v>0.76378048780487806</v>
      </c>
      <c r="M80">
        <v>0.40353658536585374</v>
      </c>
      <c r="N80">
        <v>0.40284552845528454</v>
      </c>
      <c r="O80">
        <v>0.61221544715447151</v>
      </c>
      <c r="T80">
        <v>0.77512195121951211</v>
      </c>
      <c r="U80">
        <v>1.0175609756097561</v>
      </c>
      <c r="V80">
        <v>0.81487804878048797</v>
      </c>
      <c r="W80">
        <v>0.87569105691056903</v>
      </c>
      <c r="X80">
        <v>0.61221544715447151</v>
      </c>
      <c r="Y80">
        <f t="shared" si="6"/>
        <v>2.8000000000000003</v>
      </c>
      <c r="Z80">
        <f t="shared" si="7"/>
        <v>3.3036585365853659</v>
      </c>
      <c r="AA80">
        <f t="shared" si="8"/>
        <v>2.5382926829268295</v>
      </c>
      <c r="AB80">
        <f t="shared" si="9"/>
        <v>2.6805691056910566</v>
      </c>
      <c r="AC80">
        <f t="shared" si="10"/>
        <v>2.5627235772357722</v>
      </c>
    </row>
    <row r="81" spans="1:29" x14ac:dyDescent="0.3">
      <c r="A81" t="str">
        <v>Jonas Valanciunas</v>
      </c>
      <c r="B81">
        <v>2.2262195121951218</v>
      </c>
      <c r="C81">
        <v>-5.4878048780487805E-2</v>
      </c>
      <c r="D81">
        <v>-1.4114634146341465</v>
      </c>
      <c r="E81">
        <v>0.10524390243902443</v>
      </c>
      <c r="F81">
        <v>2.075609756097561</v>
      </c>
      <c r="G81">
        <v>-0.53414634146341466</v>
      </c>
      <c r="H81">
        <v>-1.0769512195121951</v>
      </c>
      <c r="I81">
        <v>0.68451219512195127</v>
      </c>
      <c r="J81">
        <v>3.0000000000000013E-2</v>
      </c>
      <c r="K81">
        <v>2.0990243902439021</v>
      </c>
      <c r="L81">
        <v>2.0141463414634142</v>
      </c>
      <c r="M81">
        <v>2.5782926829268291</v>
      </c>
      <c r="N81">
        <v>2.044146341463414</v>
      </c>
      <c r="O81">
        <v>0.58878048780487791</v>
      </c>
      <c r="T81">
        <v>0.77170731707317075</v>
      </c>
      <c r="U81">
        <v>0.98829268292682926</v>
      </c>
      <c r="V81">
        <v>0.7787804878048783</v>
      </c>
      <c r="W81">
        <v>0.84682926829268246</v>
      </c>
      <c r="X81">
        <v>0.58878048780487791</v>
      </c>
      <c r="Y81">
        <f t="shared" si="6"/>
        <v>2.7965853658536588</v>
      </c>
      <c r="Z81">
        <f t="shared" si="7"/>
        <v>3.274390243902439</v>
      </c>
      <c r="AA81">
        <f t="shared" si="8"/>
        <v>2.5021951219512197</v>
      </c>
      <c r="AB81">
        <f t="shared" si="9"/>
        <v>2.65170731707317</v>
      </c>
      <c r="AC81">
        <f t="shared" si="10"/>
        <v>2.5392886178861787</v>
      </c>
    </row>
    <row r="82" spans="1:29" x14ac:dyDescent="0.3">
      <c r="A82" t="str">
        <v>Kelly Olynyk</v>
      </c>
      <c r="B82">
        <v>9.5121951219512193E-3</v>
      </c>
      <c r="C82">
        <v>0.53268292682926832</v>
      </c>
      <c r="D82">
        <v>-0.1028048780487805</v>
      </c>
      <c r="E82">
        <v>-0.33097560975609752</v>
      </c>
      <c r="F82">
        <v>0.42865853658536596</v>
      </c>
      <c r="G82">
        <v>-0.12463414634146341</v>
      </c>
      <c r="H82">
        <v>0.19609756097560976</v>
      </c>
      <c r="I82">
        <v>-4.5487804878048772E-2</v>
      </c>
      <c r="J82">
        <v>-5.6097560975609806E-3</v>
      </c>
      <c r="K82">
        <v>2.4756097560975784E-2</v>
      </c>
      <c r="L82">
        <v>0.56304878048780516</v>
      </c>
      <c r="M82">
        <v>0.68207317073170759</v>
      </c>
      <c r="N82">
        <v>0.55743902439024418</v>
      </c>
      <c r="O82">
        <v>0.57542682926829292</v>
      </c>
      <c r="T82">
        <v>0.76341463414634136</v>
      </c>
      <c r="U82">
        <v>0.9700000000000002</v>
      </c>
      <c r="V82">
        <v>0.68207317073170759</v>
      </c>
      <c r="W82">
        <v>0.83280487804878034</v>
      </c>
      <c r="X82">
        <v>0.57542682926829292</v>
      </c>
      <c r="Y82">
        <f t="shared" si="6"/>
        <v>2.7882926829268295</v>
      </c>
      <c r="Z82">
        <f t="shared" si="7"/>
        <v>3.25609756097561</v>
      </c>
      <c r="AA82">
        <f t="shared" si="8"/>
        <v>2.405487804878049</v>
      </c>
      <c r="AB82">
        <f t="shared" si="9"/>
        <v>2.6376829268292679</v>
      </c>
      <c r="AC82">
        <f t="shared" si="10"/>
        <v>2.5259349593495934</v>
      </c>
    </row>
    <row r="83" spans="1:29" x14ac:dyDescent="0.3">
      <c r="A83" t="str">
        <v>T.J. McConnell</v>
      </c>
      <c r="B83">
        <v>1.3131707317073171</v>
      </c>
      <c r="C83">
        <v>-0.1678048780487805</v>
      </c>
      <c r="D83">
        <v>-1.5507317073170734</v>
      </c>
      <c r="E83">
        <v>-0.88975609756097562</v>
      </c>
      <c r="F83">
        <v>-0.6839024390243903</v>
      </c>
      <c r="G83">
        <v>1.5692682926829269</v>
      </c>
      <c r="H83">
        <v>2.1151219512195123</v>
      </c>
      <c r="I83">
        <v>-0.63463414634146342</v>
      </c>
      <c r="J83">
        <v>-0.2239024390243903</v>
      </c>
      <c r="K83">
        <v>1.014634146341463</v>
      </c>
      <c r="L83">
        <v>1.0707317073170728</v>
      </c>
      <c r="M83">
        <v>-0.72243902439024432</v>
      </c>
      <c r="N83">
        <v>0.84682926829268246</v>
      </c>
      <c r="O83">
        <v>0.50756097560975555</v>
      </c>
      <c r="T83">
        <v>0.7468292682926827</v>
      </c>
      <c r="U83">
        <v>0.96560975609756083</v>
      </c>
      <c r="V83">
        <v>0.65951219512195136</v>
      </c>
      <c r="W83">
        <v>0.81585365853658542</v>
      </c>
      <c r="X83">
        <v>0.50756097560975555</v>
      </c>
      <c r="Y83">
        <f t="shared" si="6"/>
        <v>2.771707317073171</v>
      </c>
      <c r="Z83">
        <f t="shared" si="7"/>
        <v>3.2517073170731705</v>
      </c>
      <c r="AA83">
        <f t="shared" si="8"/>
        <v>2.3829268292682926</v>
      </c>
      <c r="AB83">
        <f t="shared" si="9"/>
        <v>2.6207317073170731</v>
      </c>
      <c r="AC83">
        <f t="shared" si="10"/>
        <v>2.458069105691056</v>
      </c>
    </row>
    <row r="84" spans="1:29" x14ac:dyDescent="0.3">
      <c r="A84" t="str">
        <v>PJ Washington</v>
      </c>
      <c r="B84">
        <v>-0.26227642276422763</v>
      </c>
      <c r="C84">
        <v>-0.25398373983739841</v>
      </c>
      <c r="D84">
        <v>2.9268292682926855E-2</v>
      </c>
      <c r="E84">
        <v>-0.15398373983739833</v>
      </c>
      <c r="F84">
        <v>0.52544715447154478</v>
      </c>
      <c r="G84">
        <v>-0.2032520325203252</v>
      </c>
      <c r="H84">
        <v>0.41951219512195126</v>
      </c>
      <c r="I84">
        <v>1.2826829268292683</v>
      </c>
      <c r="J84">
        <v>-0.37471544715447158</v>
      </c>
      <c r="K84">
        <v>1.2626829268292685</v>
      </c>
      <c r="L84">
        <v>1.3834146341463416</v>
      </c>
      <c r="M84">
        <v>1.2119512195121951</v>
      </c>
      <c r="N84">
        <v>1.00869918699187</v>
      </c>
      <c r="O84">
        <v>0.49849593495934974</v>
      </c>
      <c r="T84">
        <v>0.67658536585365914</v>
      </c>
      <c r="U84">
        <v>0.95609756097560961</v>
      </c>
      <c r="V84">
        <v>0.64341463414634159</v>
      </c>
      <c r="W84">
        <v>0.77772357723577223</v>
      </c>
      <c r="X84">
        <v>0.49849593495934974</v>
      </c>
      <c r="Y84">
        <f t="shared" si="6"/>
        <v>2.7014634146341474</v>
      </c>
      <c r="Z84">
        <f t="shared" si="7"/>
        <v>3.2421951219512195</v>
      </c>
      <c r="AA84">
        <f t="shared" si="8"/>
        <v>2.3668292682926833</v>
      </c>
      <c r="AB84">
        <f t="shared" si="9"/>
        <v>2.5826016260162596</v>
      </c>
      <c r="AC84">
        <f t="shared" si="10"/>
        <v>2.4490040650406502</v>
      </c>
    </row>
    <row r="85" spans="1:29" x14ac:dyDescent="0.3">
      <c r="A85" t="str">
        <v>Devonte' Graham</v>
      </c>
      <c r="B85">
        <v>-1.7714634146341461</v>
      </c>
      <c r="C85">
        <v>0.49317073170731701</v>
      </c>
      <c r="D85">
        <v>1.244390243902439</v>
      </c>
      <c r="E85">
        <v>9.756097560975896E-4</v>
      </c>
      <c r="F85">
        <v>-0.98536585365853657</v>
      </c>
      <c r="G85">
        <v>1.0697560975609757</v>
      </c>
      <c r="H85">
        <v>-0.18585365853658536</v>
      </c>
      <c r="I85">
        <v>-0.97365853658536583</v>
      </c>
      <c r="J85">
        <v>0.23365853658536584</v>
      </c>
      <c r="K85">
        <v>-1.3675609756097558</v>
      </c>
      <c r="L85">
        <v>-1.1080487804878045</v>
      </c>
      <c r="M85">
        <v>-1.9441463414634144</v>
      </c>
      <c r="N85">
        <v>-0.87439024390243869</v>
      </c>
      <c r="O85">
        <v>0.49817073170731718</v>
      </c>
      <c r="T85">
        <v>0.67609756097560991</v>
      </c>
      <c r="U85">
        <v>0.85536585365853701</v>
      </c>
      <c r="V85">
        <v>0.64243902439024403</v>
      </c>
      <c r="W85">
        <v>0.77459349593495896</v>
      </c>
      <c r="X85">
        <v>0.49817073170731718</v>
      </c>
      <c r="Y85">
        <f t="shared" si="6"/>
        <v>2.7009756097560982</v>
      </c>
      <c r="Z85">
        <f t="shared" si="7"/>
        <v>3.1414634146341469</v>
      </c>
      <c r="AA85">
        <f t="shared" si="8"/>
        <v>2.3658536585365857</v>
      </c>
      <c r="AB85">
        <f t="shared" si="9"/>
        <v>2.5794715447154468</v>
      </c>
      <c r="AC85">
        <f t="shared" si="10"/>
        <v>2.4486788617886175</v>
      </c>
    </row>
    <row r="86" spans="1:29" x14ac:dyDescent="0.3">
      <c r="A86" t="str">
        <v>Rudy Gobert</v>
      </c>
      <c r="B86">
        <v>3.2965853658536584</v>
      </c>
      <c r="C86">
        <v>-3.3746341463414637</v>
      </c>
      <c r="D86">
        <v>-1.7268292682926831</v>
      </c>
      <c r="E86">
        <v>6.4878048780487835E-2</v>
      </c>
      <c r="F86">
        <v>3.2921951219512198</v>
      </c>
      <c r="G86">
        <v>-0.775609756097561</v>
      </c>
      <c r="H86">
        <v>-0.82292682926829275</v>
      </c>
      <c r="I86">
        <v>4.527804878048781</v>
      </c>
      <c r="J86">
        <v>-0.10341463414634147</v>
      </c>
      <c r="K86">
        <v>7.7526829268292694</v>
      </c>
      <c r="L86">
        <v>4.4814634146341463</v>
      </c>
      <c r="M86">
        <v>5.1536585365853655</v>
      </c>
      <c r="N86">
        <v>4.3780487804878048</v>
      </c>
      <c r="O86">
        <v>0.465853658536585</v>
      </c>
      <c r="T86">
        <v>0.65682926829268284</v>
      </c>
      <c r="U86">
        <v>0.84682926829268301</v>
      </c>
      <c r="V86">
        <v>0.63073170731707329</v>
      </c>
      <c r="W86">
        <v>0.7532926829268296</v>
      </c>
      <c r="X86">
        <v>0.465853658536585</v>
      </c>
      <c r="Y86">
        <f t="shared" si="6"/>
        <v>2.6817073170731711</v>
      </c>
      <c r="Z86">
        <f t="shared" si="7"/>
        <v>3.1329268292682926</v>
      </c>
      <c r="AA86">
        <f t="shared" si="8"/>
        <v>2.3541463414634149</v>
      </c>
      <c r="AB86">
        <f t="shared" si="9"/>
        <v>2.5581707317073175</v>
      </c>
      <c r="AC86">
        <f t="shared" si="10"/>
        <v>2.4163617886178854</v>
      </c>
    </row>
    <row r="87" spans="1:29" x14ac:dyDescent="0.3">
      <c r="A87" t="str">
        <v>Keldon Johnson</v>
      </c>
      <c r="B87">
        <v>0.29723577235772364</v>
      </c>
      <c r="C87">
        <v>-0.37130081300813006</v>
      </c>
      <c r="D87">
        <v>-0.33170731707317069</v>
      </c>
      <c r="E87">
        <v>0.32430894308943092</v>
      </c>
      <c r="F87">
        <v>0.48032520325203265</v>
      </c>
      <c r="G87">
        <v>-0.34764227642276424</v>
      </c>
      <c r="H87">
        <v>0.19390243902439028</v>
      </c>
      <c r="I87">
        <v>-0.30560975609756097</v>
      </c>
      <c r="J87">
        <v>0.49162601626016256</v>
      </c>
      <c r="K87">
        <v>0.80243902439024417</v>
      </c>
      <c r="L87">
        <v>-6.0487804878048473E-2</v>
      </c>
      <c r="M87">
        <v>0.7787804878048783</v>
      </c>
      <c r="N87">
        <v>0.43113821138211406</v>
      </c>
      <c r="O87">
        <v>0.43532520325203272</v>
      </c>
      <c r="T87">
        <v>0.60682926829268302</v>
      </c>
      <c r="U87">
        <v>0.76378048780487806</v>
      </c>
      <c r="V87">
        <v>0.62829268292682938</v>
      </c>
      <c r="W87">
        <v>0.75170731707317084</v>
      </c>
      <c r="X87">
        <v>0.43532520325203272</v>
      </c>
      <c r="Y87">
        <f t="shared" si="6"/>
        <v>2.6317073170731713</v>
      </c>
      <c r="Z87">
        <f t="shared" si="7"/>
        <v>3.0498780487804877</v>
      </c>
      <c r="AA87">
        <f t="shared" si="8"/>
        <v>2.3517073170731706</v>
      </c>
      <c r="AB87">
        <f t="shared" si="9"/>
        <v>2.5565853658536586</v>
      </c>
      <c r="AC87">
        <f t="shared" si="10"/>
        <v>2.3858333333333333</v>
      </c>
    </row>
    <row r="88" spans="1:29" x14ac:dyDescent="0.3">
      <c r="A88" t="str">
        <v>Jordan Poole</v>
      </c>
      <c r="B88">
        <v>-0.43373983739837396</v>
      </c>
      <c r="C88">
        <v>1.4606504065040653</v>
      </c>
      <c r="D88">
        <v>0.77829268292682929</v>
      </c>
      <c r="E88">
        <v>0.28821138211382114</v>
      </c>
      <c r="F88">
        <v>-1.0628455284552847</v>
      </c>
      <c r="G88">
        <v>-0.17617886178861786</v>
      </c>
      <c r="H88">
        <v>-0.66341463414634161</v>
      </c>
      <c r="I88">
        <v>-0.63951219512195123</v>
      </c>
      <c r="J88">
        <v>0.32918699186991873</v>
      </c>
      <c r="K88">
        <v>-1.58</v>
      </c>
      <c r="L88">
        <v>-0.44853658536585361</v>
      </c>
      <c r="M88">
        <v>5.6829268292682866E-2</v>
      </c>
      <c r="N88">
        <v>-0.11934959349593488</v>
      </c>
      <c r="O88">
        <v>0.41727642276422755</v>
      </c>
      <c r="T88">
        <v>0.508536585365854</v>
      </c>
      <c r="U88">
        <v>0.71109756097560961</v>
      </c>
      <c r="V88">
        <v>0.6073170731707318</v>
      </c>
      <c r="W88">
        <v>0.7252845528455284</v>
      </c>
      <c r="X88">
        <v>0.41727642276422755</v>
      </c>
      <c r="Y88">
        <f t="shared" si="6"/>
        <v>2.5334146341463422</v>
      </c>
      <c r="Z88">
        <f t="shared" si="7"/>
        <v>2.9971951219512194</v>
      </c>
      <c r="AA88">
        <f t="shared" si="8"/>
        <v>2.3307317073170735</v>
      </c>
      <c r="AB88">
        <f t="shared" si="9"/>
        <v>2.5301626016260159</v>
      </c>
      <c r="AC88">
        <f t="shared" si="10"/>
        <v>2.3677845528455279</v>
      </c>
    </row>
    <row r="89" spans="1:29" x14ac:dyDescent="0.3">
      <c r="A89" t="str">
        <v>Bobby Portis</v>
      </c>
      <c r="B89">
        <v>1.0409349593495933</v>
      </c>
      <c r="C89">
        <v>-0.18406504065040652</v>
      </c>
      <c r="D89">
        <v>-0.52146341463414636</v>
      </c>
      <c r="E89">
        <v>-0.22869918699186992</v>
      </c>
      <c r="F89">
        <v>1.0266260162601626</v>
      </c>
      <c r="G89">
        <v>-0.82394308943089445</v>
      </c>
      <c r="H89">
        <v>-8.3414634146341482E-2</v>
      </c>
      <c r="I89">
        <v>-0.28036585365853661</v>
      </c>
      <c r="J89">
        <v>0.82898373983739848</v>
      </c>
      <c r="K89">
        <v>0.95865853658536559</v>
      </c>
      <c r="L89">
        <v>-5.4390243902439461E-2</v>
      </c>
      <c r="M89">
        <v>1.5985365853658535</v>
      </c>
      <c r="N89">
        <v>0.77459349593495896</v>
      </c>
      <c r="O89">
        <v>0.39430894308943076</v>
      </c>
      <c r="T89">
        <v>0.50548780487804934</v>
      </c>
      <c r="U89">
        <v>0.70585365853658621</v>
      </c>
      <c r="V89">
        <v>0.53317073170731777</v>
      </c>
      <c r="W89">
        <v>0.72178861788617921</v>
      </c>
      <c r="X89">
        <v>0.39430894308943076</v>
      </c>
      <c r="Y89">
        <f t="shared" si="6"/>
        <v>2.5303658536585374</v>
      </c>
      <c r="Z89">
        <f t="shared" si="7"/>
        <v>2.9919512195121962</v>
      </c>
      <c r="AA89">
        <f t="shared" si="8"/>
        <v>2.2565853658536592</v>
      </c>
      <c r="AB89">
        <f t="shared" si="9"/>
        <v>2.5266666666666668</v>
      </c>
      <c r="AC89">
        <f t="shared" si="10"/>
        <v>2.3448170731707312</v>
      </c>
    </row>
    <row r="90" spans="1:29" x14ac:dyDescent="0.3">
      <c r="A90" t="str">
        <v>Jusuf Nurkic</v>
      </c>
      <c r="B90">
        <v>1.0370731707317074</v>
      </c>
      <c r="C90">
        <v>-0.84707317073170729</v>
      </c>
      <c r="D90">
        <v>-1.3251219512195123</v>
      </c>
      <c r="E90">
        <v>1.8048780487804922E-2</v>
      </c>
      <c r="F90">
        <v>1.678048780487805</v>
      </c>
      <c r="G90">
        <v>-1.4390243902439009E-2</v>
      </c>
      <c r="H90">
        <v>0.33487804878048788</v>
      </c>
      <c r="I90">
        <v>1.826341463414634</v>
      </c>
      <c r="J90">
        <v>-0.9187804878048782</v>
      </c>
      <c r="K90">
        <v>2.6360975609756094</v>
      </c>
      <c r="L90">
        <v>2.7078048780487807</v>
      </c>
      <c r="M90">
        <v>1.8034146341463413</v>
      </c>
      <c r="N90">
        <v>1.7890243902439025</v>
      </c>
      <c r="O90">
        <v>0.35731707317073158</v>
      </c>
      <c r="T90">
        <v>0.40731707317073168</v>
      </c>
      <c r="U90">
        <v>0.67609756097561013</v>
      </c>
      <c r="V90">
        <v>0.48024390243902471</v>
      </c>
      <c r="W90">
        <v>0.55743902439024418</v>
      </c>
      <c r="X90">
        <v>0.35731707317073158</v>
      </c>
      <c r="Y90">
        <f t="shared" si="6"/>
        <v>2.4321951219512199</v>
      </c>
      <c r="Z90">
        <f t="shared" si="7"/>
        <v>2.9621951219512201</v>
      </c>
      <c r="AA90">
        <f t="shared" si="8"/>
        <v>2.2036585365853663</v>
      </c>
      <c r="AB90">
        <f t="shared" si="9"/>
        <v>2.3623170731707317</v>
      </c>
      <c r="AC90">
        <f t="shared" si="10"/>
        <v>2.3078252032520323</v>
      </c>
    </row>
    <row r="91" spans="1:29" x14ac:dyDescent="0.3">
      <c r="A91" t="str">
        <v>Isaiah Stewart</v>
      </c>
      <c r="B91">
        <v>1.3427642276422764</v>
      </c>
      <c r="C91">
        <v>-0.37613821138211384</v>
      </c>
      <c r="D91">
        <v>-1.3080487804878052</v>
      </c>
      <c r="E91">
        <v>-0.42077235772357729</v>
      </c>
      <c r="F91">
        <v>1.5113821138211383</v>
      </c>
      <c r="G91">
        <v>-0.79650406504065052</v>
      </c>
      <c r="H91">
        <v>-0.21146341463414636</v>
      </c>
      <c r="I91">
        <v>2.0428048780487806</v>
      </c>
      <c r="J91">
        <v>0.25276422764227646</v>
      </c>
      <c r="K91">
        <v>2.4129268292682924</v>
      </c>
      <c r="L91">
        <v>1.7840243902439021</v>
      </c>
      <c r="M91">
        <v>2.833292682926829</v>
      </c>
      <c r="N91">
        <v>2.0367886178861787</v>
      </c>
      <c r="O91">
        <v>0.34400406504065006</v>
      </c>
      <c r="T91">
        <v>0.3843902439024387</v>
      </c>
      <c r="U91">
        <v>0.64000000000000012</v>
      </c>
      <c r="V91">
        <v>0.43817073170731691</v>
      </c>
      <c r="W91">
        <v>0.54268292682926833</v>
      </c>
      <c r="X91">
        <v>0.34400406504065006</v>
      </c>
      <c r="Y91">
        <f t="shared" si="6"/>
        <v>2.4092682926829267</v>
      </c>
      <c r="Z91">
        <f t="shared" si="7"/>
        <v>2.9260975609756099</v>
      </c>
      <c r="AA91">
        <f t="shared" si="8"/>
        <v>2.1615853658536581</v>
      </c>
      <c r="AB91">
        <f t="shared" si="9"/>
        <v>2.3475609756097562</v>
      </c>
      <c r="AC91">
        <f t="shared" si="10"/>
        <v>2.2945121951219507</v>
      </c>
    </row>
    <row r="92" spans="1:29" x14ac:dyDescent="0.3">
      <c r="A92" t="str">
        <v>Russell Westbrook</v>
      </c>
      <c r="B92">
        <v>0.15463414634146344</v>
      </c>
      <c r="C92">
        <v>-1.5024390243902441</v>
      </c>
      <c r="D92">
        <v>-0.61463414634146341</v>
      </c>
      <c r="E92">
        <v>0.78780487804878052</v>
      </c>
      <c r="F92">
        <v>1.1975609756097563</v>
      </c>
      <c r="G92">
        <v>2.5146341463414634</v>
      </c>
      <c r="H92">
        <v>0.73414634146341473</v>
      </c>
      <c r="I92">
        <v>-0.50487804878048781</v>
      </c>
      <c r="J92">
        <v>-2.6151219512195123</v>
      </c>
      <c r="K92">
        <v>1.6541463414634152</v>
      </c>
      <c r="L92">
        <v>2.7668292682926827</v>
      </c>
      <c r="M92">
        <v>-2.362926829268293</v>
      </c>
      <c r="N92">
        <v>0.15170731707317042</v>
      </c>
      <c r="O92">
        <v>0.32682926829268277</v>
      </c>
      <c r="T92">
        <v>0.37829268292682899</v>
      </c>
      <c r="U92">
        <v>0.63158536585365854</v>
      </c>
      <c r="V92">
        <v>0.40353658536585374</v>
      </c>
      <c r="W92">
        <v>0.5276422764227644</v>
      </c>
      <c r="X92">
        <v>0.32682926829268277</v>
      </c>
      <c r="Y92">
        <f t="shared" si="6"/>
        <v>2.4031707317073172</v>
      </c>
      <c r="Z92">
        <f t="shared" si="7"/>
        <v>2.9176829268292686</v>
      </c>
      <c r="AA92">
        <f t="shared" si="8"/>
        <v>2.1269512195121951</v>
      </c>
      <c r="AB92">
        <f t="shared" si="9"/>
        <v>2.332520325203252</v>
      </c>
      <c r="AC92">
        <f t="shared" si="10"/>
        <v>2.2773373983739833</v>
      </c>
    </row>
    <row r="93" spans="1:29" x14ac:dyDescent="0.3">
      <c r="A93" t="str">
        <v>Jakob Poeltl</v>
      </c>
      <c r="B93">
        <v>2.0523577235772357</v>
      </c>
      <c r="C93">
        <v>-1.4563008130081299</v>
      </c>
      <c r="D93">
        <v>-1.7340243902439023</v>
      </c>
      <c r="E93">
        <v>-0.57325203252032519</v>
      </c>
      <c r="F93">
        <v>1.7008130081300812</v>
      </c>
      <c r="G93">
        <v>-0.3128861788617886</v>
      </c>
      <c r="H93">
        <v>-0.2302439024390244</v>
      </c>
      <c r="I93">
        <v>3.2929268292682927</v>
      </c>
      <c r="J93">
        <v>0.23565040650406505</v>
      </c>
      <c r="K93">
        <v>4.4313414634146344</v>
      </c>
      <c r="L93">
        <v>2.7393902439024393</v>
      </c>
      <c r="M93">
        <v>3.2879268292682928</v>
      </c>
      <c r="N93">
        <v>2.9750406504065046</v>
      </c>
      <c r="O93">
        <v>0.30239837398373975</v>
      </c>
      <c r="T93">
        <v>0.27146341463414647</v>
      </c>
      <c r="U93">
        <v>0.57853658536585395</v>
      </c>
      <c r="V93">
        <v>0.38829268292682917</v>
      </c>
      <c r="W93">
        <v>0.482926829268293</v>
      </c>
      <c r="X93">
        <v>0.30239837398373975</v>
      </c>
      <c r="Y93">
        <f t="shared" si="6"/>
        <v>2.2963414634146346</v>
      </c>
      <c r="Z93">
        <f t="shared" si="7"/>
        <v>2.864634146341464</v>
      </c>
      <c r="AA93">
        <f t="shared" si="8"/>
        <v>2.1117073170731704</v>
      </c>
      <c r="AB93">
        <f t="shared" si="9"/>
        <v>2.2878048780487807</v>
      </c>
      <c r="AC93">
        <f t="shared" si="10"/>
        <v>2.2529065040650402</v>
      </c>
    </row>
    <row r="94" spans="1:29" x14ac:dyDescent="0.3">
      <c r="A94" t="str">
        <v>D'Angelo Russell</v>
      </c>
      <c r="B94">
        <v>-0.85804878048780486</v>
      </c>
      <c r="C94">
        <v>-0.40317073170731704</v>
      </c>
      <c r="D94">
        <v>1.0821951219512196</v>
      </c>
      <c r="E94">
        <v>0.70951219512195129</v>
      </c>
      <c r="F94">
        <v>-0.92560975609756091</v>
      </c>
      <c r="G94">
        <v>1.4112195121951221</v>
      </c>
      <c r="H94">
        <v>0.18975609756097561</v>
      </c>
      <c r="I94">
        <v>-0.35048780487804876</v>
      </c>
      <c r="J94">
        <v>-1.1663414634146343</v>
      </c>
      <c r="K94">
        <v>9.2195121951219927E-2</v>
      </c>
      <c r="L94">
        <v>0.85536585365853701</v>
      </c>
      <c r="M94">
        <v>-1.7221951219512195</v>
      </c>
      <c r="N94">
        <v>-0.31097560975609728</v>
      </c>
      <c r="O94">
        <v>0.29329268292682942</v>
      </c>
      <c r="T94">
        <v>0.19402439024390228</v>
      </c>
      <c r="U94">
        <v>0.56304878048780516</v>
      </c>
      <c r="V94">
        <v>0.37951219512195111</v>
      </c>
      <c r="W94">
        <v>0.47439024390243967</v>
      </c>
      <c r="X94">
        <v>0.29329268292682942</v>
      </c>
      <c r="Y94">
        <f t="shared" si="6"/>
        <v>2.2189024390243905</v>
      </c>
      <c r="Z94">
        <f t="shared" si="7"/>
        <v>2.8491463414634151</v>
      </c>
      <c r="AA94">
        <f t="shared" si="8"/>
        <v>2.1029268292682923</v>
      </c>
      <c r="AB94">
        <f t="shared" si="9"/>
        <v>2.2792682926829273</v>
      </c>
      <c r="AC94">
        <f t="shared" si="10"/>
        <v>2.2438008130081299</v>
      </c>
    </row>
    <row r="95" spans="1:29" x14ac:dyDescent="0.3">
      <c r="A95" t="str">
        <v>Danny Green</v>
      </c>
      <c r="B95">
        <v>-0.59617886178861801</v>
      </c>
      <c r="C95">
        <v>0.11601626016260164</v>
      </c>
      <c r="D95">
        <v>0.63390243902439025</v>
      </c>
      <c r="E95">
        <v>-0.65934959349593492</v>
      </c>
      <c r="F95">
        <v>-0.53040650406504064</v>
      </c>
      <c r="G95">
        <v>-0.58227642276422764</v>
      </c>
      <c r="H95">
        <v>0.75341463414634147</v>
      </c>
      <c r="I95">
        <v>0.2087804878048781</v>
      </c>
      <c r="J95">
        <v>0.71723577235772362</v>
      </c>
      <c r="K95">
        <v>-5.4878048780487854E-2</v>
      </c>
      <c r="L95">
        <v>-0.65609756097560978</v>
      </c>
      <c r="M95">
        <v>0.64341463414634159</v>
      </c>
      <c r="N95">
        <v>6.1138211382113838E-2</v>
      </c>
      <c r="O95">
        <v>0.25483739837398373</v>
      </c>
      <c r="T95">
        <v>0.18121951219512211</v>
      </c>
      <c r="U95">
        <v>0.51268292682926808</v>
      </c>
      <c r="V95">
        <v>0.3468292682926829</v>
      </c>
      <c r="W95">
        <v>0.44024390243902478</v>
      </c>
      <c r="X95">
        <v>0.25483739837398373</v>
      </c>
      <c r="Y95">
        <f t="shared" si="6"/>
        <v>2.2060975609756106</v>
      </c>
      <c r="Z95">
        <f t="shared" si="7"/>
        <v>2.7987804878048781</v>
      </c>
      <c r="AA95">
        <f t="shared" si="8"/>
        <v>2.0702439024390245</v>
      </c>
      <c r="AB95">
        <f t="shared" si="9"/>
        <v>2.2451219512195122</v>
      </c>
      <c r="AC95">
        <f t="shared" si="10"/>
        <v>2.2053455284552843</v>
      </c>
    </row>
    <row r="96" spans="1:29" x14ac:dyDescent="0.3">
      <c r="A96" t="str">
        <v>Joe Ingles</v>
      </c>
      <c r="B96">
        <v>0.44162601626016262</v>
      </c>
      <c r="C96">
        <v>0.3326016260162602</v>
      </c>
      <c r="D96">
        <v>0.84146341463414642</v>
      </c>
      <c r="E96">
        <v>-0.3434959349593496</v>
      </c>
      <c r="F96">
        <v>-0.64772357723577234</v>
      </c>
      <c r="G96">
        <v>0.84357723577235777</v>
      </c>
      <c r="H96">
        <v>-0.63634146341463416</v>
      </c>
      <c r="I96">
        <v>-0.80195121951219517</v>
      </c>
      <c r="J96">
        <v>4.308943089430875E-3</v>
      </c>
      <c r="K96">
        <v>-0.29853658536585359</v>
      </c>
      <c r="L96">
        <v>2.9756097560975747E-2</v>
      </c>
      <c r="M96">
        <v>-0.80951219512195127</v>
      </c>
      <c r="N96">
        <v>3.4065040650406622E-2</v>
      </c>
      <c r="O96">
        <v>0.21422764227642299</v>
      </c>
      <c r="T96">
        <v>0.16902439024390264</v>
      </c>
      <c r="U96">
        <v>0.49182926829268292</v>
      </c>
      <c r="V96">
        <v>0.33853658536585335</v>
      </c>
      <c r="W96">
        <v>0.43113821138211406</v>
      </c>
      <c r="X96">
        <v>0.21422764227642299</v>
      </c>
      <c r="Y96">
        <f t="shared" si="6"/>
        <v>2.1939024390243911</v>
      </c>
      <c r="Z96">
        <f t="shared" si="7"/>
        <v>2.7779268292682926</v>
      </c>
      <c r="AA96">
        <f t="shared" si="8"/>
        <v>2.0619512195121947</v>
      </c>
      <c r="AB96">
        <f t="shared" si="9"/>
        <v>2.2360162601626019</v>
      </c>
      <c r="AC96">
        <f t="shared" si="10"/>
        <v>2.1647357723577234</v>
      </c>
    </row>
    <row r="97" spans="1:29" x14ac:dyDescent="0.3">
      <c r="A97" t="str">
        <v>Miles Bridges</v>
      </c>
      <c r="B97">
        <v>0.70016260162601618</v>
      </c>
      <c r="C97">
        <v>0.68467479674796738</v>
      </c>
      <c r="D97">
        <v>3.1341463414634146E-2</v>
      </c>
      <c r="E97">
        <v>-0.22581300813008126</v>
      </c>
      <c r="F97">
        <v>0.29227642276422766</v>
      </c>
      <c r="G97">
        <v>-0.35983739837398371</v>
      </c>
      <c r="H97">
        <v>-0.85939024390243901</v>
      </c>
      <c r="I97">
        <v>0.4476829268292683</v>
      </c>
      <c r="J97">
        <v>6.662601626016261E-2</v>
      </c>
      <c r="K97">
        <v>9.3048780487804961E-2</v>
      </c>
      <c r="L97">
        <v>0.71109756097560961</v>
      </c>
      <c r="M97">
        <v>1.137560975609756</v>
      </c>
      <c r="N97">
        <v>0.77772357723577223</v>
      </c>
      <c r="O97">
        <v>0.20380081300812986</v>
      </c>
      <c r="T97">
        <v>0.16195121951219515</v>
      </c>
      <c r="U97">
        <v>0.45780487804878067</v>
      </c>
      <c r="V97">
        <v>0.23756097560975609</v>
      </c>
      <c r="W97">
        <v>0.42390243902439018</v>
      </c>
      <c r="X97">
        <v>0.20380081300812986</v>
      </c>
      <c r="Y97">
        <f t="shared" si="6"/>
        <v>2.1868292682926835</v>
      </c>
      <c r="Z97">
        <f t="shared" si="7"/>
        <v>2.7439024390243905</v>
      </c>
      <c r="AA97">
        <f t="shared" si="8"/>
        <v>1.9609756097560975</v>
      </c>
      <c r="AB97">
        <f t="shared" si="9"/>
        <v>2.2287804878048778</v>
      </c>
      <c r="AC97">
        <f t="shared" si="10"/>
        <v>2.1543089430894304</v>
      </c>
    </row>
    <row r="98" spans="1:29" x14ac:dyDescent="0.3">
      <c r="A98" t="str">
        <v>Robert Williams</v>
      </c>
      <c r="B98">
        <v>2.4445528455284551</v>
      </c>
      <c r="C98">
        <v>-0.90617886178861795</v>
      </c>
      <c r="D98">
        <v>-1.6692682926829268</v>
      </c>
      <c r="E98">
        <v>-0.72715447154471535</v>
      </c>
      <c r="F98">
        <v>0.86959349593495938</v>
      </c>
      <c r="G98">
        <v>-0.43983739837398378</v>
      </c>
      <c r="H98">
        <v>-0.11073170731707319</v>
      </c>
      <c r="I98">
        <v>2.6795121951219509</v>
      </c>
      <c r="J98">
        <v>0.59430894308943094</v>
      </c>
      <c r="K98">
        <v>3.6409756097560968</v>
      </c>
      <c r="L98">
        <v>2.1404878048780485</v>
      </c>
      <c r="M98">
        <v>3.1746341463414627</v>
      </c>
      <c r="N98">
        <v>2.7347967479674793</v>
      </c>
      <c r="O98">
        <v>0.17276422764227639</v>
      </c>
      <c r="T98">
        <v>0.1165853658536582</v>
      </c>
      <c r="U98">
        <v>0.45414634146341493</v>
      </c>
      <c r="V98">
        <v>0.21926829268292747</v>
      </c>
      <c r="W98">
        <v>0.40284552845528454</v>
      </c>
      <c r="X98">
        <v>0.17276422764227639</v>
      </c>
      <c r="Y98">
        <f t="shared" si="6"/>
        <v>2.1414634146341465</v>
      </c>
      <c r="Z98">
        <f t="shared" si="7"/>
        <v>2.7402439024390248</v>
      </c>
      <c r="AA98">
        <f t="shared" si="8"/>
        <v>1.9426829268292689</v>
      </c>
      <c r="AB98">
        <f t="shared" si="9"/>
        <v>2.2077235772357722</v>
      </c>
      <c r="AC98">
        <f t="shared" si="10"/>
        <v>2.123272357723577</v>
      </c>
    </row>
    <row r="99" spans="1:29" x14ac:dyDescent="0.3">
      <c r="A99" t="str">
        <v>Chris Boucher</v>
      </c>
      <c r="B99">
        <v>0.8183739837398375</v>
      </c>
      <c r="C99">
        <v>-1.6260162601626016E-3</v>
      </c>
      <c r="D99">
        <v>-0.40731707317073174</v>
      </c>
      <c r="E99">
        <v>-0.2840650406504065</v>
      </c>
      <c r="F99">
        <v>0.31626016260162604</v>
      </c>
      <c r="G99">
        <v>-0.93528455284552847</v>
      </c>
      <c r="H99">
        <v>-1.0317073170731708</v>
      </c>
      <c r="I99">
        <v>2.1653658536585367</v>
      </c>
      <c r="J99">
        <v>1.02130081300813</v>
      </c>
      <c r="K99">
        <v>1.6629268292682928</v>
      </c>
      <c r="L99">
        <v>0.64000000000000012</v>
      </c>
      <c r="M99">
        <v>2.5965853658536591</v>
      </c>
      <c r="N99">
        <v>1.6613008130081302</v>
      </c>
      <c r="O99">
        <v>0.16943089430894309</v>
      </c>
      <c r="T99">
        <v>9.3048780487804961E-2</v>
      </c>
      <c r="U99">
        <v>0.38487804878048781</v>
      </c>
      <c r="V99">
        <v>0.20439024390243921</v>
      </c>
      <c r="W99">
        <v>0.29951219512195093</v>
      </c>
      <c r="X99">
        <v>0.16943089430894309</v>
      </c>
      <c r="Y99">
        <f t="shared" si="6"/>
        <v>2.1179268292682933</v>
      </c>
      <c r="Z99">
        <f t="shared" si="7"/>
        <v>2.6709756097560975</v>
      </c>
      <c r="AA99">
        <f t="shared" si="8"/>
        <v>1.9278048780487806</v>
      </c>
      <c r="AB99">
        <f t="shared" si="9"/>
        <v>2.1043902439024387</v>
      </c>
      <c r="AC99">
        <f t="shared" si="10"/>
        <v>2.1199390243902436</v>
      </c>
    </row>
    <row r="100" spans="1:29" x14ac:dyDescent="0.3">
      <c r="A100" t="str">
        <v>Duncan Robinson</v>
      </c>
      <c r="B100">
        <v>-0.37837398373983738</v>
      </c>
      <c r="C100">
        <v>0.49723577235772359</v>
      </c>
      <c r="D100">
        <v>1.7468292682926829</v>
      </c>
      <c r="E100">
        <v>-0.14130081300813008</v>
      </c>
      <c r="F100">
        <v>-0.66747967479674797</v>
      </c>
      <c r="G100">
        <v>-0.55056910569105688</v>
      </c>
      <c r="H100">
        <v>-0.85902439024390242</v>
      </c>
      <c r="I100">
        <v>-0.57609756097560971</v>
      </c>
      <c r="J100">
        <v>0.61577235772357719</v>
      </c>
      <c r="K100">
        <v>-0.81024390243902444</v>
      </c>
      <c r="L100">
        <v>-0.92878048780487799</v>
      </c>
      <c r="M100">
        <v>0.23756097560975609</v>
      </c>
      <c r="N100">
        <v>-0.31300813008130079</v>
      </c>
      <c r="O100">
        <v>0.16422764227642256</v>
      </c>
      <c r="T100">
        <v>9.2195121951219927E-2</v>
      </c>
      <c r="U100">
        <v>0.28475609756097597</v>
      </c>
      <c r="V100">
        <v>0.20134146341463444</v>
      </c>
      <c r="W100">
        <v>0.15170731707317042</v>
      </c>
      <c r="X100">
        <v>0.16422764227642256</v>
      </c>
      <c r="Y100">
        <f t="shared" si="6"/>
        <v>2.1170731707317083</v>
      </c>
      <c r="Z100">
        <f t="shared" si="7"/>
        <v>2.5708536585365858</v>
      </c>
      <c r="AA100">
        <f t="shared" si="8"/>
        <v>1.9247560975609759</v>
      </c>
      <c r="AB100">
        <f t="shared" si="9"/>
        <v>1.9565853658536581</v>
      </c>
      <c r="AC100">
        <f t="shared" si="10"/>
        <v>2.1147357723577231</v>
      </c>
    </row>
    <row r="101" spans="1:29" x14ac:dyDescent="0.3">
      <c r="A101" t="str">
        <v>Brook Lopez</v>
      </c>
      <c r="B101">
        <v>0.78483739837398381</v>
      </c>
      <c r="C101">
        <v>0.53849593495934966</v>
      </c>
      <c r="D101">
        <v>-0.34768292682926832</v>
      </c>
      <c r="E101">
        <v>-0.26528455284552849</v>
      </c>
      <c r="F101">
        <v>-8.0081300813008127E-2</v>
      </c>
      <c r="G101">
        <v>-1.0800406504065041</v>
      </c>
      <c r="H101">
        <v>-0.83341463414634154</v>
      </c>
      <c r="I101">
        <v>1.9147560975609756</v>
      </c>
      <c r="J101">
        <v>0.82898373983739848</v>
      </c>
      <c r="K101">
        <v>0.92207317073170758</v>
      </c>
      <c r="L101">
        <v>0.63158536585365854</v>
      </c>
      <c r="M101">
        <v>2.5406097560975613</v>
      </c>
      <c r="N101">
        <v>1.460569105691057</v>
      </c>
      <c r="O101">
        <v>0.11077235772357719</v>
      </c>
      <c r="T101">
        <v>9.1707317073170813E-2</v>
      </c>
      <c r="U101">
        <v>7.2926829268292637E-2</v>
      </c>
      <c r="V101">
        <v>0.16926829268292676</v>
      </c>
      <c r="W101">
        <v>0.13292682926829275</v>
      </c>
      <c r="X101">
        <v>0.11077235772357719</v>
      </c>
      <c r="Y101">
        <f t="shared" si="6"/>
        <v>2.1165853658536591</v>
      </c>
      <c r="Z101">
        <f t="shared" si="7"/>
        <v>2.3590243902439023</v>
      </c>
      <c r="AA101">
        <f t="shared" si="8"/>
        <v>1.8926829268292682</v>
      </c>
      <c r="AB101">
        <f t="shared" si="9"/>
        <v>1.9378048780487804</v>
      </c>
      <c r="AC101">
        <f t="shared" si="10"/>
        <v>2.0612804878048778</v>
      </c>
    </row>
    <row r="102" spans="1:29" x14ac:dyDescent="0.3">
      <c r="A102" t="str">
        <v>Tim Hardaway Jr.</v>
      </c>
      <c r="B102">
        <v>-0.40788617886178857</v>
      </c>
      <c r="C102">
        <v>0.22455284552845525</v>
      </c>
      <c r="D102">
        <v>1.4962195121951218</v>
      </c>
      <c r="E102">
        <v>0.57235772357723569</v>
      </c>
      <c r="F102">
        <v>-0.61857723577235768</v>
      </c>
      <c r="G102">
        <v>-0.47252032520325199</v>
      </c>
      <c r="H102">
        <v>-1.2537804878048782</v>
      </c>
      <c r="I102">
        <v>-0.75426829268292683</v>
      </c>
      <c r="J102">
        <v>0.74272357723577231</v>
      </c>
      <c r="K102">
        <v>-0.69573170731707334</v>
      </c>
      <c r="L102">
        <v>-1.2139024390243902</v>
      </c>
      <c r="M102">
        <v>1.3414634146338145E-3</v>
      </c>
      <c r="N102">
        <v>-0.4711788617886179</v>
      </c>
      <c r="O102">
        <v>0.10989837398373936</v>
      </c>
      <c r="T102">
        <v>8.0487804878048852E-2</v>
      </c>
      <c r="U102">
        <v>6.451219512195161E-2</v>
      </c>
      <c r="V102">
        <v>0.13902439024390256</v>
      </c>
      <c r="W102">
        <v>7.9186991869918844E-2</v>
      </c>
      <c r="X102">
        <v>0.10989837398373936</v>
      </c>
      <c r="Y102">
        <f t="shared" si="6"/>
        <v>2.1053658536585371</v>
      </c>
      <c r="Z102">
        <f t="shared" si="7"/>
        <v>2.3506097560975614</v>
      </c>
      <c r="AA102">
        <f t="shared" si="8"/>
        <v>1.862439024390244</v>
      </c>
      <c r="AB102">
        <f t="shared" si="9"/>
        <v>1.8840650406504065</v>
      </c>
      <c r="AC102">
        <f t="shared" si="10"/>
        <v>2.0604065040650399</v>
      </c>
    </row>
    <row r="103" spans="1:29" x14ac:dyDescent="0.3">
      <c r="A103" t="str">
        <v>Chuma Okeke</v>
      </c>
      <c r="B103">
        <v>-0.41642276422764229</v>
      </c>
      <c r="C103">
        <v>-6.0325203252032521E-2</v>
      </c>
      <c r="D103">
        <v>-0.42536585365853663</v>
      </c>
      <c r="E103">
        <v>-0.61934959349593499</v>
      </c>
      <c r="F103">
        <v>-0.15869918699186991</v>
      </c>
      <c r="G103">
        <v>-0.13300813008130083</v>
      </c>
      <c r="H103">
        <v>0.9258536585365853</v>
      </c>
      <c r="I103">
        <v>5.073170731707316E-2</v>
      </c>
      <c r="J103">
        <v>0.73528455284552852</v>
      </c>
      <c r="K103">
        <v>-4.0975609756097819E-2</v>
      </c>
      <c r="L103">
        <v>-0.83658536585365861</v>
      </c>
      <c r="M103">
        <v>3.170731707317076E-2</v>
      </c>
      <c r="N103">
        <v>-0.1013008130081301</v>
      </c>
      <c r="O103">
        <v>8.1544715447154248E-2</v>
      </c>
      <c r="T103">
        <v>3.8536585365853956E-2</v>
      </c>
      <c r="U103">
        <v>5.6829268292683643E-2</v>
      </c>
      <c r="V103">
        <v>5.6829268292682866E-2</v>
      </c>
      <c r="W103">
        <v>6.1138211382113838E-2</v>
      </c>
      <c r="X103">
        <v>8.1544715447154248E-2</v>
      </c>
      <c r="Y103">
        <f t="shared" si="6"/>
        <v>2.0634146341463424</v>
      </c>
      <c r="Z103">
        <f t="shared" si="7"/>
        <v>2.3429268292682934</v>
      </c>
      <c r="AA103">
        <f t="shared" si="8"/>
        <v>1.7802439024390244</v>
      </c>
      <c r="AB103">
        <f t="shared" si="9"/>
        <v>1.8660162601626014</v>
      </c>
      <c r="AC103">
        <f t="shared" si="10"/>
        <v>2.0320528455284546</v>
      </c>
    </row>
    <row r="104" spans="1:29" x14ac:dyDescent="0.3">
      <c r="A104" t="str">
        <v>De'Andre Hunter</v>
      </c>
      <c r="B104">
        <v>0.30292682926829273</v>
      </c>
      <c r="C104">
        <v>1.1504878048780489</v>
      </c>
      <c r="D104">
        <v>-0.4031707317073171</v>
      </c>
      <c r="E104">
        <v>2.6585365853658588E-2</v>
      </c>
      <c r="F104">
        <v>-0.23414634146341459</v>
      </c>
      <c r="G104">
        <v>-0.52658536585365856</v>
      </c>
      <c r="H104">
        <v>-0.42487804878048779</v>
      </c>
      <c r="I104">
        <v>-0.19682926829268291</v>
      </c>
      <c r="J104">
        <v>0.43853658536585366</v>
      </c>
      <c r="K104">
        <v>-1.0175609756097559</v>
      </c>
      <c r="L104">
        <v>-0.30560975609756091</v>
      </c>
      <c r="M104">
        <v>0.65951219512195136</v>
      </c>
      <c r="N104">
        <v>0.13292682926829275</v>
      </c>
      <c r="O104">
        <v>7.9878048780488098E-2</v>
      </c>
      <c r="T104">
        <v>2.4756097560975784E-2</v>
      </c>
      <c r="U104">
        <v>2.9756097560975747E-2</v>
      </c>
      <c r="V104">
        <v>3.170731707317076E-2</v>
      </c>
      <c r="W104">
        <v>5.9024390243902547E-2</v>
      </c>
      <c r="X104">
        <v>7.9878048780488098E-2</v>
      </c>
      <c r="Y104">
        <f t="shared" si="6"/>
        <v>2.049634146341464</v>
      </c>
      <c r="Z104">
        <f t="shared" si="7"/>
        <v>2.3158536585365854</v>
      </c>
      <c r="AA104">
        <f t="shared" si="8"/>
        <v>1.7551219512195122</v>
      </c>
      <c r="AB104">
        <f t="shared" si="9"/>
        <v>1.8639024390243901</v>
      </c>
      <c r="AC104">
        <f t="shared" si="10"/>
        <v>2.0303861788617885</v>
      </c>
    </row>
    <row r="105" spans="1:29" x14ac:dyDescent="0.3">
      <c r="A105" t="str">
        <v>Bojan Bogdanovic</v>
      </c>
      <c r="B105">
        <v>-0.69016260162601617</v>
      </c>
      <c r="C105">
        <v>1.2930081300813008</v>
      </c>
      <c r="D105">
        <v>0.81756097560975616</v>
      </c>
      <c r="E105">
        <v>0.49325203252032518</v>
      </c>
      <c r="F105">
        <v>-0.45666666666666661</v>
      </c>
      <c r="G105">
        <v>-0.47552845528455284</v>
      </c>
      <c r="H105">
        <v>-0.80195121951219506</v>
      </c>
      <c r="I105">
        <v>-0.99121951219512194</v>
      </c>
      <c r="J105">
        <v>-0.22455284552845528</v>
      </c>
      <c r="K105">
        <v>-2.3292682926829267</v>
      </c>
      <c r="L105">
        <v>-0.81170731707317068</v>
      </c>
      <c r="M105">
        <v>-0.560731707317073</v>
      </c>
      <c r="N105">
        <v>-1.0362601626016259</v>
      </c>
      <c r="O105">
        <v>-0.19556910569105673</v>
      </c>
      <c r="T105">
        <v>-3.5853658536584954E-2</v>
      </c>
      <c r="U105">
        <v>-5.4390243902439461E-2</v>
      </c>
      <c r="V105">
        <v>1.3414634146338145E-3</v>
      </c>
      <c r="W105">
        <v>3.4065040650406622E-2</v>
      </c>
      <c r="X105">
        <v>-0.19556910569105673</v>
      </c>
      <c r="Y105">
        <f t="shared" si="6"/>
        <v>1.9890243902439033</v>
      </c>
      <c r="Z105">
        <f t="shared" si="7"/>
        <v>2.2317073170731705</v>
      </c>
      <c r="AA105">
        <f t="shared" si="8"/>
        <v>1.7247560975609753</v>
      </c>
      <c r="AB105">
        <f t="shared" si="9"/>
        <v>1.8389430894308942</v>
      </c>
      <c r="AC105">
        <f t="shared" si="10"/>
        <v>1.7549390243902439</v>
      </c>
    </row>
    <row r="106" spans="1:29" x14ac:dyDescent="0.3">
      <c r="A106" t="str">
        <v>Cade Cunningham</v>
      </c>
      <c r="B106">
        <v>-0.88495934959349598</v>
      </c>
      <c r="C106">
        <v>0.8199186991869919</v>
      </c>
      <c r="D106">
        <v>0.13756097560975616</v>
      </c>
      <c r="E106">
        <v>0.32430894308943092</v>
      </c>
      <c r="F106">
        <v>-0.16040650406504062</v>
      </c>
      <c r="G106">
        <v>0.39235772357723586</v>
      </c>
      <c r="H106">
        <v>0.72634146341463413</v>
      </c>
      <c r="I106">
        <v>6.4390243902439054E-2</v>
      </c>
      <c r="J106">
        <v>-2.044227642276423</v>
      </c>
      <c r="K106">
        <v>-1.4446341463414634</v>
      </c>
      <c r="L106">
        <v>1.4195121951219516</v>
      </c>
      <c r="M106">
        <v>-1.0170731707317073</v>
      </c>
      <c r="N106">
        <v>-0.62471544715447136</v>
      </c>
      <c r="O106">
        <v>-0.21443089430894302</v>
      </c>
      <c r="T106">
        <v>-4.0975609756097819E-2</v>
      </c>
      <c r="U106">
        <v>-6.0487804878048473E-2</v>
      </c>
      <c r="V106">
        <v>-3.8658536585365832E-2</v>
      </c>
      <c r="W106">
        <v>1.6016260162602325E-2</v>
      </c>
      <c r="X106">
        <v>-0.21443089430894302</v>
      </c>
      <c r="Y106">
        <f t="shared" si="6"/>
        <v>1.9839024390243905</v>
      </c>
      <c r="Z106">
        <f t="shared" si="7"/>
        <v>2.2256097560975614</v>
      </c>
      <c r="AA106">
        <f t="shared" si="8"/>
        <v>1.6847560975609757</v>
      </c>
      <c r="AB106">
        <f t="shared" si="9"/>
        <v>1.82089430894309</v>
      </c>
      <c r="AC106">
        <f t="shared" si="10"/>
        <v>1.7360772357723575</v>
      </c>
    </row>
    <row r="107" spans="1:29" x14ac:dyDescent="0.3">
      <c r="A107" t="str">
        <v>Kevin Porter Jr.</v>
      </c>
      <c r="B107">
        <v>-0.6531707317073171</v>
      </c>
      <c r="C107">
        <v>-0.36902439024390243</v>
      </c>
      <c r="D107">
        <v>0.25414634146341464</v>
      </c>
      <c r="E107">
        <v>0.4363414634146342</v>
      </c>
      <c r="F107">
        <v>-0.45609756097560972</v>
      </c>
      <c r="G107">
        <v>1.5648780487804879</v>
      </c>
      <c r="H107">
        <v>0.50560975609756098</v>
      </c>
      <c r="I107">
        <v>-0.43585365853658536</v>
      </c>
      <c r="J107">
        <v>-1.6358536585365853</v>
      </c>
      <c r="K107">
        <v>-0.42000000000000004</v>
      </c>
      <c r="L107">
        <v>0.84682926829268301</v>
      </c>
      <c r="M107">
        <v>-2.3539024390243899</v>
      </c>
      <c r="N107">
        <v>-0.78902439024390225</v>
      </c>
      <c r="O107">
        <v>-0.24451219512195088</v>
      </c>
      <c r="T107">
        <v>-4.9268292682926651E-2</v>
      </c>
      <c r="U107">
        <v>-0.14341463414634137</v>
      </c>
      <c r="V107">
        <v>-6.6097560975610037E-2</v>
      </c>
      <c r="W107">
        <v>1.6016260162601603E-2</v>
      </c>
      <c r="X107">
        <v>-0.24451219512195088</v>
      </c>
      <c r="Y107">
        <f t="shared" si="6"/>
        <v>1.9756097560975616</v>
      </c>
      <c r="Z107">
        <f t="shared" si="7"/>
        <v>2.1426829268292682</v>
      </c>
      <c r="AA107">
        <f t="shared" si="8"/>
        <v>1.6573170731707314</v>
      </c>
      <c r="AB107">
        <f t="shared" si="9"/>
        <v>1.8208943089430893</v>
      </c>
      <c r="AC107">
        <f t="shared" si="10"/>
        <v>1.7059959349593496</v>
      </c>
    </row>
    <row r="108" spans="1:29" x14ac:dyDescent="0.3">
      <c r="A108" t="str">
        <v>Jae'Sean Tate</v>
      </c>
      <c r="B108">
        <v>0.80341463414634151</v>
      </c>
      <c r="C108">
        <v>-0.54780487804878053</v>
      </c>
      <c r="D108">
        <v>-0.8</v>
      </c>
      <c r="E108">
        <v>-0.32439024390243898</v>
      </c>
      <c r="F108">
        <v>0.13170731707317077</v>
      </c>
      <c r="G108">
        <v>-0.1453658536585366</v>
      </c>
      <c r="H108">
        <v>0.84536585365853667</v>
      </c>
      <c r="I108">
        <v>-0.10634146341463414</v>
      </c>
      <c r="J108">
        <v>0.20243902439024392</v>
      </c>
      <c r="K108">
        <v>0.60682926829268302</v>
      </c>
      <c r="L108">
        <v>-0.14341463414634137</v>
      </c>
      <c r="M108">
        <v>0.20439024390243921</v>
      </c>
      <c r="N108">
        <v>5.9024390243902547E-2</v>
      </c>
      <c r="O108">
        <v>-0.28951219512195114</v>
      </c>
      <c r="T108">
        <v>-5.4878048780487854E-2</v>
      </c>
      <c r="U108">
        <v>-0.17756097560975603</v>
      </c>
      <c r="V108">
        <v>-0.15073170731707319</v>
      </c>
      <c r="W108">
        <v>-5.2845528455284119E-2</v>
      </c>
      <c r="X108">
        <v>-0.28951219512195114</v>
      </c>
      <c r="Y108">
        <f t="shared" si="6"/>
        <v>1.9700000000000004</v>
      </c>
      <c r="Z108">
        <f t="shared" si="7"/>
        <v>2.1085365853658535</v>
      </c>
      <c r="AA108">
        <f t="shared" si="8"/>
        <v>1.5726829268292684</v>
      </c>
      <c r="AB108">
        <f t="shared" si="9"/>
        <v>1.7520325203252036</v>
      </c>
      <c r="AC108">
        <f t="shared" si="10"/>
        <v>1.6609959349593493</v>
      </c>
    </row>
    <row r="109" spans="1:29" x14ac:dyDescent="0.3">
      <c r="A109" t="str">
        <v>Facundo Campazzo</v>
      </c>
      <c r="B109">
        <v>-0.6225609756097561</v>
      </c>
      <c r="C109">
        <v>0.48817073170731712</v>
      </c>
      <c r="D109">
        <v>-0.33426829268292685</v>
      </c>
      <c r="E109">
        <v>-0.9719512195121951</v>
      </c>
      <c r="F109">
        <v>-1.0758536585365854</v>
      </c>
      <c r="G109">
        <v>0.64097560975609758</v>
      </c>
      <c r="H109">
        <v>1.2198780487804879</v>
      </c>
      <c r="I109">
        <v>-0.69536585365853665</v>
      </c>
      <c r="J109">
        <v>0.38609756097560977</v>
      </c>
      <c r="K109">
        <v>-1.4530487804878045</v>
      </c>
      <c r="L109">
        <v>-1.3509756097560977</v>
      </c>
      <c r="M109">
        <v>-1.6058536585365855</v>
      </c>
      <c r="N109">
        <v>-0.96487804878048788</v>
      </c>
      <c r="O109">
        <v>-0.30591463414634112</v>
      </c>
      <c r="T109">
        <v>-0.12390243902439052</v>
      </c>
      <c r="U109">
        <v>-0.17963414634146369</v>
      </c>
      <c r="V109">
        <v>-0.24829268292682904</v>
      </c>
      <c r="W109">
        <v>-0.1013008130081301</v>
      </c>
      <c r="X109">
        <v>-0.30591463414634112</v>
      </c>
      <c r="Y109">
        <f t="shared" si="6"/>
        <v>1.9009756097560977</v>
      </c>
      <c r="Z109">
        <f t="shared" si="7"/>
        <v>2.1064634146341463</v>
      </c>
      <c r="AA109">
        <f t="shared" si="8"/>
        <v>1.4751219512195124</v>
      </c>
      <c r="AB109">
        <f t="shared" si="9"/>
        <v>1.7035772357723575</v>
      </c>
      <c r="AC109">
        <f t="shared" si="10"/>
        <v>1.6445934959349593</v>
      </c>
    </row>
    <row r="110" spans="1:29" x14ac:dyDescent="0.3">
      <c r="A110" t="str">
        <v>Jalen Suggs</v>
      </c>
      <c r="B110">
        <v>-0.49792682926829268</v>
      </c>
      <c r="C110">
        <v>-0.26853658536585368</v>
      </c>
      <c r="D110">
        <v>-0.3520731707317073</v>
      </c>
      <c r="E110">
        <v>0.14085365853658544</v>
      </c>
      <c r="F110">
        <v>-0.36365853658536584</v>
      </c>
      <c r="G110">
        <v>1.1751219512195121</v>
      </c>
      <c r="H110">
        <v>1.2376829268292684</v>
      </c>
      <c r="I110">
        <v>-0.57963414634146349</v>
      </c>
      <c r="J110">
        <v>-1.3498780487804876</v>
      </c>
      <c r="K110">
        <v>-0.58951219512195097</v>
      </c>
      <c r="L110">
        <v>0.49182926829268292</v>
      </c>
      <c r="M110">
        <v>-2.0331707317073167</v>
      </c>
      <c r="N110">
        <v>-0.85804878048780464</v>
      </c>
      <c r="O110">
        <v>-0.31926829268292645</v>
      </c>
      <c r="T110">
        <v>-0.12719512195121957</v>
      </c>
      <c r="U110">
        <v>-0.25439024390243903</v>
      </c>
      <c r="V110">
        <v>-0.27512195121951222</v>
      </c>
      <c r="W110">
        <v>-0.11934959349593488</v>
      </c>
      <c r="X110">
        <v>-0.31926829268292645</v>
      </c>
      <c r="Y110">
        <f t="shared" si="6"/>
        <v>1.8976829268292688</v>
      </c>
      <c r="Z110">
        <f t="shared" si="7"/>
        <v>2.0317073170731708</v>
      </c>
      <c r="AA110">
        <f t="shared" si="8"/>
        <v>1.4482926829268292</v>
      </c>
      <c r="AB110">
        <f t="shared" si="9"/>
        <v>1.6855284552845529</v>
      </c>
      <c r="AC110">
        <f t="shared" si="10"/>
        <v>1.6312398373983741</v>
      </c>
    </row>
    <row r="111" spans="1:29" x14ac:dyDescent="0.3">
      <c r="A111" t="str">
        <v>Christian Wood</v>
      </c>
      <c r="B111">
        <v>1.3102439024390244</v>
      </c>
      <c r="C111">
        <v>-2.2726829268292685</v>
      </c>
      <c r="D111">
        <v>-1.9024390243902428E-2</v>
      </c>
      <c r="E111">
        <v>0.71804878048780496</v>
      </c>
      <c r="F111">
        <v>1.3792682926829269</v>
      </c>
      <c r="G111">
        <v>-0.64609756097560977</v>
      </c>
      <c r="H111">
        <v>-0.50170731707317073</v>
      </c>
      <c r="I111">
        <v>1.0495121951219515</v>
      </c>
      <c r="J111">
        <v>-0.20170731707317074</v>
      </c>
      <c r="K111">
        <v>3.0885365853658544</v>
      </c>
      <c r="L111">
        <v>1.0175609756097561</v>
      </c>
      <c r="M111">
        <v>1.4619512195121953</v>
      </c>
      <c r="N111">
        <v>0.81585365853658542</v>
      </c>
      <c r="O111">
        <v>-0.36402439024390226</v>
      </c>
      <c r="T111">
        <v>-0.24926829268292705</v>
      </c>
      <c r="U111">
        <v>-0.30560975609756091</v>
      </c>
      <c r="V111">
        <v>-0.28048780487804903</v>
      </c>
      <c r="W111">
        <v>-0.17394308943089465</v>
      </c>
      <c r="X111">
        <v>-0.36402439024390226</v>
      </c>
      <c r="Y111">
        <f t="shared" si="6"/>
        <v>1.7756097560975612</v>
      </c>
      <c r="Z111">
        <f t="shared" si="7"/>
        <v>1.9804878048780488</v>
      </c>
      <c r="AA111">
        <f t="shared" si="8"/>
        <v>1.4429268292682924</v>
      </c>
      <c r="AB111">
        <f t="shared" si="9"/>
        <v>1.630934959349593</v>
      </c>
      <c r="AC111">
        <f t="shared" si="10"/>
        <v>1.5864837398373983</v>
      </c>
    </row>
    <row r="112" spans="1:29" x14ac:dyDescent="0.3">
      <c r="A112" t="str">
        <v>Dillon Brooks</v>
      </c>
      <c r="B112">
        <v>-1.1286178861788618</v>
      </c>
      <c r="C112">
        <v>0.52211382113821136</v>
      </c>
      <c r="D112">
        <v>0.12853658536585369</v>
      </c>
      <c r="E112">
        <v>0.41455284552845539</v>
      </c>
      <c r="F112">
        <v>-0.89138211382113819</v>
      </c>
      <c r="G112">
        <v>-0.31154471544715445</v>
      </c>
      <c r="H112">
        <v>0.65414634146341466</v>
      </c>
      <c r="I112">
        <v>-0.36878048780487804</v>
      </c>
      <c r="J112">
        <v>-0.1491056910569106</v>
      </c>
      <c r="K112">
        <v>-1.6521951219512194</v>
      </c>
      <c r="L112">
        <v>-0.98097560975609732</v>
      </c>
      <c r="M112">
        <v>-0.81853658536585361</v>
      </c>
      <c r="N112">
        <v>-1.1300813008130079</v>
      </c>
      <c r="O112">
        <v>-0.38138211382113807</v>
      </c>
      <c r="T112">
        <v>-0.25121951219512179</v>
      </c>
      <c r="U112">
        <v>-0.43024390243902433</v>
      </c>
      <c r="V112">
        <v>-0.41487804878048751</v>
      </c>
      <c r="W112">
        <v>-0.29719512195121917</v>
      </c>
      <c r="X112">
        <v>-0.38138211382113807</v>
      </c>
      <c r="Y112">
        <f t="shared" si="6"/>
        <v>1.7736585365853665</v>
      </c>
      <c r="Z112">
        <f t="shared" si="7"/>
        <v>1.8558536585365855</v>
      </c>
      <c r="AA112">
        <f t="shared" si="8"/>
        <v>1.3085365853658539</v>
      </c>
      <c r="AB112">
        <f t="shared" si="9"/>
        <v>1.5076829268292684</v>
      </c>
      <c r="AC112">
        <f t="shared" si="10"/>
        <v>1.5691260162601623</v>
      </c>
    </row>
    <row r="113" spans="1:29" x14ac:dyDescent="0.3">
      <c r="A113" t="str">
        <v>Spencer Dinwiddie</v>
      </c>
      <c r="B113">
        <v>-0.78565040650406492</v>
      </c>
      <c r="C113">
        <v>0.28398373983739839</v>
      </c>
      <c r="D113">
        <v>0.14951219512195124</v>
      </c>
      <c r="E113">
        <v>0.34288617886178874</v>
      </c>
      <c r="F113">
        <v>-0.54483739837398371</v>
      </c>
      <c r="G113">
        <v>1.7053252032520325</v>
      </c>
      <c r="H113">
        <v>-0.349390243902439</v>
      </c>
      <c r="I113">
        <v>-0.51707317073170733</v>
      </c>
      <c r="J113">
        <v>-1.3338211382113823</v>
      </c>
      <c r="K113">
        <v>-1.3330487804878048</v>
      </c>
      <c r="L113">
        <v>0.28475609756097597</v>
      </c>
      <c r="M113">
        <v>-2.7543902439024386</v>
      </c>
      <c r="N113">
        <v>-1.0490650406504063</v>
      </c>
      <c r="O113">
        <v>-0.3977032520325201</v>
      </c>
      <c r="T113">
        <v>-0.29853658536585359</v>
      </c>
      <c r="U113">
        <v>-0.44853658536585361</v>
      </c>
      <c r="V113">
        <v>-0.41658536585365857</v>
      </c>
      <c r="W113">
        <v>-0.31097560975609728</v>
      </c>
      <c r="X113">
        <v>-0.3977032520325201</v>
      </c>
      <c r="Y113">
        <f t="shared" si="6"/>
        <v>1.7263414634146348</v>
      </c>
      <c r="Z113">
        <f t="shared" si="7"/>
        <v>1.8375609756097562</v>
      </c>
      <c r="AA113">
        <f t="shared" si="8"/>
        <v>1.3068292682926828</v>
      </c>
      <c r="AB113">
        <f t="shared" si="9"/>
        <v>1.4939024390243905</v>
      </c>
      <c r="AC113">
        <f t="shared" si="10"/>
        <v>1.5528048780487804</v>
      </c>
    </row>
    <row r="114" spans="1:29" x14ac:dyDescent="0.3">
      <c r="A114" t="str">
        <v>De'Anthony Melton</v>
      </c>
      <c r="B114">
        <v>-0.37146341463414634</v>
      </c>
      <c r="C114">
        <v>5.7804878048780491E-2</v>
      </c>
      <c r="D114">
        <v>8.3414634146341482E-2</v>
      </c>
      <c r="E114">
        <v>-0.59658536585365851</v>
      </c>
      <c r="F114">
        <v>-0.68658536585365848</v>
      </c>
      <c r="G114">
        <v>-9.9756097560975587E-2</v>
      </c>
      <c r="H114">
        <v>0.65073170731707319</v>
      </c>
      <c r="I114">
        <v>0.1531707317073171</v>
      </c>
      <c r="J114">
        <v>0.25926829268292684</v>
      </c>
      <c r="K114">
        <v>-0.60780487804878025</v>
      </c>
      <c r="L114">
        <v>-0.80926829268292644</v>
      </c>
      <c r="M114">
        <v>-0.45024390243902412</v>
      </c>
      <c r="N114">
        <v>-0.5499999999999996</v>
      </c>
      <c r="O114">
        <v>-0.4408536585365852</v>
      </c>
      <c r="T114">
        <v>-0.31682926829268288</v>
      </c>
      <c r="U114">
        <v>-0.48463414634146296</v>
      </c>
      <c r="V114">
        <v>-0.43073170731707311</v>
      </c>
      <c r="W114">
        <v>-0.31300813008130079</v>
      </c>
      <c r="X114">
        <v>-0.4408536585365852</v>
      </c>
      <c r="Y114">
        <f t="shared" si="6"/>
        <v>1.7080487804878053</v>
      </c>
      <c r="Z114">
        <f t="shared" si="7"/>
        <v>1.8014634146341468</v>
      </c>
      <c r="AA114">
        <f t="shared" si="8"/>
        <v>1.2926829268292683</v>
      </c>
      <c r="AB114">
        <f t="shared" si="9"/>
        <v>1.4918699186991868</v>
      </c>
      <c r="AC114">
        <f t="shared" si="10"/>
        <v>1.5096544715447153</v>
      </c>
    </row>
    <row r="115" spans="1:29" x14ac:dyDescent="0.3">
      <c r="A115" t="str">
        <v>Matisse Thybulle</v>
      </c>
      <c r="B115">
        <v>-0.17203252032520328</v>
      </c>
      <c r="C115">
        <v>-0.29910569105691059</v>
      </c>
      <c r="D115">
        <v>-0.80097560975609761</v>
      </c>
      <c r="E115">
        <v>-1.1556910569105692</v>
      </c>
      <c r="F115">
        <v>-1.1530894308943089</v>
      </c>
      <c r="G115">
        <v>-0.85300813008130083</v>
      </c>
      <c r="H115">
        <v>1.9356097560975611</v>
      </c>
      <c r="I115">
        <v>1.4</v>
      </c>
      <c r="J115">
        <v>1.177479674796748</v>
      </c>
      <c r="K115">
        <v>0.37829268292682899</v>
      </c>
      <c r="L115">
        <v>-1.0982926829268291</v>
      </c>
      <c r="M115">
        <v>0.9321951219512199</v>
      </c>
      <c r="N115">
        <v>7.9186991869918844E-2</v>
      </c>
      <c r="O115">
        <v>-0.53479674796747956</v>
      </c>
      <c r="T115">
        <v>-0.36878048780487782</v>
      </c>
      <c r="U115">
        <v>-0.62987804878048781</v>
      </c>
      <c r="V115">
        <v>-0.45024390243902412</v>
      </c>
      <c r="W115">
        <v>-0.4711788617886179</v>
      </c>
      <c r="X115">
        <v>-0.53479674796747956</v>
      </c>
      <c r="Y115">
        <f t="shared" si="6"/>
        <v>1.6560975609756103</v>
      </c>
      <c r="Z115">
        <f t="shared" si="7"/>
        <v>1.656219512195122</v>
      </c>
      <c r="AA115">
        <f t="shared" si="8"/>
        <v>1.2731707317073173</v>
      </c>
      <c r="AB115">
        <f t="shared" si="9"/>
        <v>1.3336991869918697</v>
      </c>
      <c r="AC115">
        <f t="shared" si="10"/>
        <v>1.415711382113821</v>
      </c>
    </row>
    <row r="116" spans="1:29" x14ac:dyDescent="0.3">
      <c r="A116" t="str">
        <v>Derrick Favors</v>
      </c>
      <c r="B116">
        <v>1.6346341463414633</v>
      </c>
      <c r="C116">
        <v>-0.21365853658536588</v>
      </c>
      <c r="D116">
        <v>-1.6404878048780489</v>
      </c>
      <c r="E116">
        <v>-0.75853658536585356</v>
      </c>
      <c r="F116">
        <v>1.1829268292682928</v>
      </c>
      <c r="G116">
        <v>-0.92390243902439029</v>
      </c>
      <c r="H116">
        <v>-0.40243902439024387</v>
      </c>
      <c r="I116">
        <v>0.94390243902439019</v>
      </c>
      <c r="J116">
        <v>0.92926829268292688</v>
      </c>
      <c r="K116">
        <v>0.96536585365853689</v>
      </c>
      <c r="L116">
        <v>-0.17756097560975603</v>
      </c>
      <c r="M116">
        <v>1.6756097560975611</v>
      </c>
      <c r="N116">
        <v>0.75170731707317084</v>
      </c>
      <c r="O116">
        <v>-0.5375609756097558</v>
      </c>
      <c r="T116">
        <v>-0.38585365853658526</v>
      </c>
      <c r="U116">
        <v>-0.65609756097560978</v>
      </c>
      <c r="V116">
        <v>-0.49902439024390244</v>
      </c>
      <c r="W116">
        <v>-0.51593495934959344</v>
      </c>
      <c r="X116">
        <v>-0.5375609756097558</v>
      </c>
      <c r="Y116">
        <f t="shared" si="6"/>
        <v>1.639024390243903</v>
      </c>
      <c r="Z116">
        <f t="shared" si="7"/>
        <v>1.63</v>
      </c>
      <c r="AA116">
        <f t="shared" si="8"/>
        <v>1.224390243902439</v>
      </c>
      <c r="AB116">
        <f t="shared" si="9"/>
        <v>1.2889430894308942</v>
      </c>
      <c r="AC116">
        <f t="shared" si="10"/>
        <v>1.4129471544715448</v>
      </c>
    </row>
    <row r="117" spans="1:29" x14ac:dyDescent="0.3">
      <c r="A117" t="str">
        <v>Terance Mann</v>
      </c>
      <c r="B117">
        <v>0.39560975609756099</v>
      </c>
      <c r="C117">
        <v>0.65707317073170735</v>
      </c>
      <c r="D117">
        <v>-0.70731707317073178</v>
      </c>
      <c r="E117">
        <v>-0.39853658536585368</v>
      </c>
      <c r="F117">
        <v>0.16878048780487809</v>
      </c>
      <c r="G117">
        <v>-0.20097560975609757</v>
      </c>
      <c r="H117">
        <v>-0.76731707317073172</v>
      </c>
      <c r="I117">
        <v>-0.551219512195122</v>
      </c>
      <c r="J117">
        <v>0.78634146341463418</v>
      </c>
      <c r="K117">
        <v>-1.2746341463414637</v>
      </c>
      <c r="L117">
        <v>-1.4039024390243904</v>
      </c>
      <c r="M117">
        <v>-0.41658536585365857</v>
      </c>
      <c r="N117">
        <v>-0.6175609756097562</v>
      </c>
      <c r="O117">
        <v>-0.53975609756097565</v>
      </c>
      <c r="T117">
        <v>-0.39853658536585368</v>
      </c>
      <c r="U117">
        <v>-0.70378048780487812</v>
      </c>
      <c r="V117">
        <v>-0.53256097560975602</v>
      </c>
      <c r="W117">
        <v>-0.54910569105691054</v>
      </c>
      <c r="X117">
        <v>-0.53975609756097565</v>
      </c>
      <c r="Y117">
        <f t="shared" si="6"/>
        <v>1.6263414634146347</v>
      </c>
      <c r="Z117">
        <f t="shared" si="7"/>
        <v>1.5823170731707317</v>
      </c>
      <c r="AA117">
        <f t="shared" si="8"/>
        <v>1.1908536585365854</v>
      </c>
      <c r="AB117">
        <f t="shared" si="9"/>
        <v>1.2557723577235771</v>
      </c>
      <c r="AC117">
        <f t="shared" si="10"/>
        <v>1.4107520325203249</v>
      </c>
    </row>
    <row r="118" spans="1:29" x14ac:dyDescent="0.3">
      <c r="A118" t="str">
        <v>RJ Barrett</v>
      </c>
      <c r="B118">
        <v>-0.45906504065040654</v>
      </c>
      <c r="C118">
        <v>-0.26638211382113824</v>
      </c>
      <c r="D118">
        <v>6.3902439024390245E-2</v>
      </c>
      <c r="E118">
        <v>0.65849593495934966</v>
      </c>
      <c r="F118">
        <v>0.27662601626016259</v>
      </c>
      <c r="G118">
        <v>9.9837398373983754E-2</v>
      </c>
      <c r="H118">
        <v>-0.52243902439024392</v>
      </c>
      <c r="I118">
        <v>-0.55475609756097566</v>
      </c>
      <c r="J118">
        <v>-0.36004065040650407</v>
      </c>
      <c r="K118">
        <v>-0.79743902439024406</v>
      </c>
      <c r="L118">
        <v>-0.70378048780487812</v>
      </c>
      <c r="M118">
        <v>-1.1636585365853658</v>
      </c>
      <c r="N118">
        <v>-1.0638211382113822</v>
      </c>
      <c r="O118">
        <v>-0.55691056910569103</v>
      </c>
      <c r="T118">
        <v>-0.40585365853658528</v>
      </c>
      <c r="U118">
        <v>-0.76048780487804835</v>
      </c>
      <c r="V118">
        <v>-0.560731707317073</v>
      </c>
      <c r="W118">
        <v>-0.5499999999999996</v>
      </c>
      <c r="X118">
        <v>-0.55691056910569103</v>
      </c>
      <c r="Y118">
        <f t="shared" si="6"/>
        <v>1.619024390243903</v>
      </c>
      <c r="Z118">
        <f t="shared" si="7"/>
        <v>1.5256097560975614</v>
      </c>
      <c r="AA118">
        <f t="shared" si="8"/>
        <v>1.1626829268292684</v>
      </c>
      <c r="AB118">
        <f t="shared" si="9"/>
        <v>1.254878048780488</v>
      </c>
      <c r="AC118">
        <f t="shared" si="10"/>
        <v>1.3935975609756095</v>
      </c>
    </row>
    <row r="119" spans="1:29" x14ac:dyDescent="0.3">
      <c r="A119" t="str">
        <v>Danilo Gallinari</v>
      </c>
      <c r="B119">
        <v>-0.39422764227642282</v>
      </c>
      <c r="C119">
        <v>1.7649186991869921</v>
      </c>
      <c r="D119">
        <v>-3.8536585365853609E-2</v>
      </c>
      <c r="E119">
        <v>-0.37605691056910562</v>
      </c>
      <c r="F119">
        <v>-0.58455284552845521</v>
      </c>
      <c r="G119">
        <v>-0.7566666666666666</v>
      </c>
      <c r="H119">
        <v>-1.0017073170731707</v>
      </c>
      <c r="I119">
        <v>-0.80414634146341468</v>
      </c>
      <c r="J119">
        <v>1.0194308943089432</v>
      </c>
      <c r="K119">
        <v>-2.9364634146341455</v>
      </c>
      <c r="L119">
        <v>-2.1909756097560971</v>
      </c>
      <c r="M119">
        <v>-0.41487804878048751</v>
      </c>
      <c r="N119">
        <v>-1.1715447154471539</v>
      </c>
      <c r="O119">
        <v>-0.57235772357723547</v>
      </c>
      <c r="T119">
        <v>-0.42000000000000004</v>
      </c>
      <c r="U119">
        <v>-0.78243902439024393</v>
      </c>
      <c r="V119">
        <v>-0.57829268292682934</v>
      </c>
      <c r="W119">
        <v>-0.55739837398373893</v>
      </c>
      <c r="X119">
        <v>-0.57235772357723547</v>
      </c>
      <c r="Y119">
        <f t="shared" si="6"/>
        <v>1.6048780487804883</v>
      </c>
      <c r="Z119">
        <f t="shared" si="7"/>
        <v>1.5036585365853659</v>
      </c>
      <c r="AA119">
        <f t="shared" si="8"/>
        <v>1.1451219512195121</v>
      </c>
      <c r="AB119">
        <f t="shared" si="9"/>
        <v>1.2474796747967487</v>
      </c>
      <c r="AC119">
        <f t="shared" si="10"/>
        <v>1.3781504065040651</v>
      </c>
    </row>
    <row r="120" spans="1:29" x14ac:dyDescent="0.3">
      <c r="A120" t="str">
        <v>Dorian Finney-Smith</v>
      </c>
      <c r="B120">
        <v>0.23605691056910569</v>
      </c>
      <c r="C120">
        <v>-3.7723577235772361E-2</v>
      </c>
      <c r="D120">
        <v>0.13707317073170733</v>
      </c>
      <c r="E120">
        <v>-0.68601626016260164</v>
      </c>
      <c r="F120">
        <v>-3.4349593495934957E-2</v>
      </c>
      <c r="G120">
        <v>-0.64101626016260171</v>
      </c>
      <c r="H120">
        <v>-0.21146341463414636</v>
      </c>
      <c r="I120">
        <v>-0.42670731707317078</v>
      </c>
      <c r="J120">
        <v>0.98447154471544718</v>
      </c>
      <c r="K120">
        <v>-0.64195121951219514</v>
      </c>
      <c r="L120">
        <v>-1.6641463414634148</v>
      </c>
      <c r="M120">
        <v>-3.8658536585365832E-2</v>
      </c>
      <c r="N120">
        <v>-0.6796747967479676</v>
      </c>
      <c r="O120">
        <v>-0.58434959349593496</v>
      </c>
      <c r="T120">
        <v>-0.58951219512195097</v>
      </c>
      <c r="U120">
        <v>-0.80926829268292644</v>
      </c>
      <c r="V120">
        <v>-0.58243902439024398</v>
      </c>
      <c r="W120">
        <v>-0.56569105691056942</v>
      </c>
      <c r="X120">
        <v>-0.58434959349593496</v>
      </c>
      <c r="Y120">
        <f t="shared" si="6"/>
        <v>1.4353658536585372</v>
      </c>
      <c r="Z120">
        <f t="shared" si="7"/>
        <v>1.4768292682926834</v>
      </c>
      <c r="AA120">
        <f t="shared" si="8"/>
        <v>1.1409756097560975</v>
      </c>
      <c r="AB120">
        <f t="shared" si="9"/>
        <v>1.2391869918699183</v>
      </c>
      <c r="AC120">
        <f t="shared" si="10"/>
        <v>1.3661585365853655</v>
      </c>
    </row>
    <row r="121" spans="1:29" x14ac:dyDescent="0.3">
      <c r="A121" t="str">
        <v>Royce O'Neale</v>
      </c>
      <c r="B121">
        <v>-8.4065040650406514E-2</v>
      </c>
      <c r="C121">
        <v>0.20008130081300815</v>
      </c>
      <c r="D121">
        <v>-0.24707317073170734</v>
      </c>
      <c r="E121">
        <v>-1.0244308943089431</v>
      </c>
      <c r="F121">
        <v>0.61504065040650413</v>
      </c>
      <c r="G121">
        <v>-0.20199186991869922</v>
      </c>
      <c r="H121">
        <v>-0.33951219512195124</v>
      </c>
      <c r="I121">
        <v>-0.15231707317073173</v>
      </c>
      <c r="J121">
        <v>0.49971544715447158</v>
      </c>
      <c r="K121">
        <v>-0.93463414634146347</v>
      </c>
      <c r="L121">
        <v>-1.2342682926829269</v>
      </c>
      <c r="M121">
        <v>-0.53256097560975602</v>
      </c>
      <c r="N121">
        <v>-0.73455284552845534</v>
      </c>
      <c r="O121">
        <v>-0.61636178861788626</v>
      </c>
      <c r="T121">
        <v>-0.5992682926829267</v>
      </c>
      <c r="U121">
        <v>-0.81170731707317068</v>
      </c>
      <c r="V121">
        <v>-0.68146341463414628</v>
      </c>
      <c r="W121">
        <v>-0.6175609756097562</v>
      </c>
      <c r="X121">
        <v>-0.61636178861788626</v>
      </c>
      <c r="Y121">
        <f t="shared" si="6"/>
        <v>1.4256097560975616</v>
      </c>
      <c r="Z121">
        <f t="shared" si="7"/>
        <v>1.4743902439024392</v>
      </c>
      <c r="AA121">
        <f t="shared" si="8"/>
        <v>1.0419512195121952</v>
      </c>
      <c r="AB121">
        <f t="shared" si="9"/>
        <v>1.1873170731707314</v>
      </c>
      <c r="AC121">
        <f t="shared" si="10"/>
        <v>1.3341463414634143</v>
      </c>
    </row>
    <row r="122" spans="1:29" x14ac:dyDescent="0.3">
      <c r="A122" t="str">
        <v>Al Horford</v>
      </c>
      <c r="B122">
        <v>6.5040650406504082E-3</v>
      </c>
      <c r="C122">
        <v>0.13869918699186992</v>
      </c>
      <c r="D122">
        <v>-0.54146341463414638</v>
      </c>
      <c r="E122">
        <v>-0.61934959349593499</v>
      </c>
      <c r="F122">
        <v>-5.0894308943089439E-2</v>
      </c>
      <c r="G122">
        <v>-5.0081300813008142E-2</v>
      </c>
      <c r="H122">
        <v>-0.60000000000000009</v>
      </c>
      <c r="I122">
        <v>0.21658536585365851</v>
      </c>
      <c r="J122">
        <v>0.95089430894308946</v>
      </c>
      <c r="K122">
        <v>-0.68780487804878077</v>
      </c>
      <c r="L122">
        <v>-1.5</v>
      </c>
      <c r="M122">
        <v>-0.49902439024390244</v>
      </c>
      <c r="N122">
        <v>-0.54910569105691054</v>
      </c>
      <c r="O122">
        <v>-0.66065040650406526</v>
      </c>
      <c r="T122">
        <v>-0.60780487804878025</v>
      </c>
      <c r="U122">
        <v>-0.83658536585365861</v>
      </c>
      <c r="V122">
        <v>-0.72243902439024432</v>
      </c>
      <c r="W122">
        <v>-0.62471544715447136</v>
      </c>
      <c r="X122">
        <v>-0.66065040650406526</v>
      </c>
      <c r="Y122">
        <f t="shared" si="6"/>
        <v>1.4170731707317081</v>
      </c>
      <c r="Z122">
        <f t="shared" si="7"/>
        <v>1.4495121951219512</v>
      </c>
      <c r="AA122">
        <f t="shared" si="8"/>
        <v>1.0009756097560971</v>
      </c>
      <c r="AB122">
        <f t="shared" si="9"/>
        <v>1.1801626016260163</v>
      </c>
      <c r="AC122">
        <f t="shared" si="10"/>
        <v>1.2898577235772353</v>
      </c>
    </row>
    <row r="123" spans="1:29" x14ac:dyDescent="0.3">
      <c r="A123" t="str">
        <v>Dennis Schroder</v>
      </c>
      <c r="B123">
        <v>-0.60520325203252046</v>
      </c>
      <c r="C123">
        <v>1.0004065040650409</v>
      </c>
      <c r="D123">
        <v>-0.63853658536585367</v>
      </c>
      <c r="E123">
        <v>-9.5934959349592841E-3</v>
      </c>
      <c r="F123">
        <v>-0.76504065040650404</v>
      </c>
      <c r="G123">
        <v>1.1594308943089431</v>
      </c>
      <c r="H123">
        <v>0.19390243902439028</v>
      </c>
      <c r="I123">
        <v>-0.82</v>
      </c>
      <c r="J123">
        <v>-0.89813008130081307</v>
      </c>
      <c r="K123">
        <v>-2.3831707317073172</v>
      </c>
      <c r="L123">
        <v>-0.48463414634146296</v>
      </c>
      <c r="M123">
        <v>-2.5421951219512193</v>
      </c>
      <c r="N123">
        <v>-1.382764227642276</v>
      </c>
      <c r="O123">
        <v>-0.67016260162601604</v>
      </c>
      <c r="T123">
        <v>-0.64195121951219514</v>
      </c>
      <c r="U123">
        <v>-0.8428048780487809</v>
      </c>
      <c r="V123">
        <v>-0.75670731707317085</v>
      </c>
      <c r="W123">
        <v>-0.6796747967479676</v>
      </c>
      <c r="X123">
        <v>-0.67016260162601604</v>
      </c>
      <c r="Y123">
        <f t="shared" si="6"/>
        <v>1.382926829268293</v>
      </c>
      <c r="Z123">
        <f t="shared" si="7"/>
        <v>1.4432926829268289</v>
      </c>
      <c r="AA123">
        <f t="shared" si="8"/>
        <v>0.96670731707317059</v>
      </c>
      <c r="AB123">
        <f t="shared" si="9"/>
        <v>1.1252032520325201</v>
      </c>
      <c r="AC123">
        <f t="shared" si="10"/>
        <v>1.2803455284552845</v>
      </c>
    </row>
    <row r="124" spans="1:29" x14ac:dyDescent="0.3">
      <c r="A124" t="str">
        <v>Mitchell Robinson</v>
      </c>
      <c r="B124">
        <v>2.0030894308943088</v>
      </c>
      <c r="C124">
        <v>-1.5343495934959348</v>
      </c>
      <c r="D124">
        <v>-1.6908536585365852</v>
      </c>
      <c r="E124">
        <v>-0.78434959349593492</v>
      </c>
      <c r="F124">
        <v>1.0548373983739836</v>
      </c>
      <c r="G124">
        <v>-1.1522764227642277</v>
      </c>
      <c r="H124">
        <v>0.41475609756097559</v>
      </c>
      <c r="I124">
        <v>2.2018292682926828</v>
      </c>
      <c r="J124">
        <v>0.89455284552845526</v>
      </c>
      <c r="K124">
        <v>2.9415853658536579</v>
      </c>
      <c r="L124">
        <v>0.51268292682926808</v>
      </c>
      <c r="M124">
        <v>2.5595121951219508</v>
      </c>
      <c r="N124">
        <v>1.4072357723577233</v>
      </c>
      <c r="O124">
        <v>-0.69522357723577266</v>
      </c>
      <c r="T124">
        <v>-0.68780487804878077</v>
      </c>
      <c r="U124">
        <v>-0.92878048780487799</v>
      </c>
      <c r="V124">
        <v>-0.77951219512195102</v>
      </c>
      <c r="W124">
        <v>-0.72926829268292681</v>
      </c>
      <c r="X124">
        <v>-0.69522357723577266</v>
      </c>
      <c r="Y124">
        <f t="shared" si="6"/>
        <v>1.3370731707317076</v>
      </c>
      <c r="Z124">
        <f t="shared" si="7"/>
        <v>1.3573170731707318</v>
      </c>
      <c r="AA124">
        <f t="shared" si="8"/>
        <v>0.94390243902439042</v>
      </c>
      <c r="AB124">
        <f t="shared" si="9"/>
        <v>1.0756097560975608</v>
      </c>
      <c r="AC124">
        <f t="shared" si="10"/>
        <v>1.2552845528455279</v>
      </c>
    </row>
    <row r="125" spans="1:29" x14ac:dyDescent="0.3">
      <c r="A125" t="str">
        <v>Will Barton</v>
      </c>
      <c r="B125">
        <v>-0.64463414634146343</v>
      </c>
      <c r="C125">
        <v>8.3414634146341468E-2</v>
      </c>
      <c r="D125">
        <v>4.9268292682926845E-2</v>
      </c>
      <c r="E125">
        <v>7.7804878048780557E-2</v>
      </c>
      <c r="F125">
        <v>-0.44756097560975605</v>
      </c>
      <c r="G125">
        <v>0.13926829268292687</v>
      </c>
      <c r="H125">
        <v>-6.6341463414634122E-2</v>
      </c>
      <c r="I125">
        <v>-0.35048780487804876</v>
      </c>
      <c r="J125">
        <v>-6.512195121951217E-2</v>
      </c>
      <c r="K125">
        <v>-1.3078048780487803</v>
      </c>
      <c r="L125">
        <v>-1.1592682926829267</v>
      </c>
      <c r="M125">
        <v>-1.3636585365853655</v>
      </c>
      <c r="N125">
        <v>-1.224390243902439</v>
      </c>
      <c r="O125">
        <v>-0.72682926829268257</v>
      </c>
      <c r="T125">
        <v>-0.69573170731707334</v>
      </c>
      <c r="U125">
        <v>-0.98097560975609732</v>
      </c>
      <c r="V125">
        <v>-0.80878048780487766</v>
      </c>
      <c r="W125">
        <v>-0.73455284552845534</v>
      </c>
      <c r="X125">
        <v>-0.72682926829268257</v>
      </c>
      <c r="Y125">
        <f t="shared" si="6"/>
        <v>1.329146341463415</v>
      </c>
      <c r="Z125">
        <f t="shared" si="7"/>
        <v>1.3051219512195125</v>
      </c>
      <c r="AA125">
        <f t="shared" si="8"/>
        <v>0.91463414634146378</v>
      </c>
      <c r="AB125">
        <f t="shared" si="9"/>
        <v>1.0703252032520323</v>
      </c>
      <c r="AC125">
        <f t="shared" si="10"/>
        <v>1.2236788617886178</v>
      </c>
    </row>
    <row r="126" spans="1:29" x14ac:dyDescent="0.3">
      <c r="A126" t="str">
        <v>Terrence Ross</v>
      </c>
      <c r="B126">
        <v>-1.1130081300813008</v>
      </c>
      <c r="C126">
        <v>0.88504065040650404</v>
      </c>
      <c r="D126">
        <v>-1.9024390243902456E-2</v>
      </c>
      <c r="E126">
        <v>1.0894308943089404E-2</v>
      </c>
      <c r="F126">
        <v>-0.74747967479674804</v>
      </c>
      <c r="G126">
        <v>-0.34032520325203253</v>
      </c>
      <c r="H126">
        <v>-4.4390243902439036E-2</v>
      </c>
      <c r="I126">
        <v>-0.25609756097560976</v>
      </c>
      <c r="J126">
        <v>0.20455284552845532</v>
      </c>
      <c r="K126">
        <v>-2.3048780487804881</v>
      </c>
      <c r="L126">
        <v>-1.6243902439024394</v>
      </c>
      <c r="M126">
        <v>-1.0795121951219513</v>
      </c>
      <c r="N126">
        <v>-1.419837398373984</v>
      </c>
      <c r="O126">
        <v>-0.73528455284552863</v>
      </c>
      <c r="T126">
        <v>-0.79743902439024406</v>
      </c>
      <c r="U126">
        <v>-1.0312195121951215</v>
      </c>
      <c r="V126">
        <v>-0.80951219512195127</v>
      </c>
      <c r="W126">
        <v>-0.78902439024390225</v>
      </c>
      <c r="X126">
        <v>-0.73528455284552863</v>
      </c>
      <c r="Y126">
        <f t="shared" si="6"/>
        <v>1.2274390243902442</v>
      </c>
      <c r="Z126">
        <f t="shared" si="7"/>
        <v>1.2548780487804883</v>
      </c>
      <c r="AA126">
        <f t="shared" si="8"/>
        <v>0.91390243902439017</v>
      </c>
      <c r="AB126">
        <f t="shared" si="9"/>
        <v>1.0158536585365854</v>
      </c>
      <c r="AC126">
        <f t="shared" si="10"/>
        <v>1.215223577235772</v>
      </c>
    </row>
    <row r="127" spans="1:29" x14ac:dyDescent="0.3">
      <c r="A127" t="str">
        <v>Jarrett Allen</v>
      </c>
      <c r="B127">
        <v>2.2916260162601625</v>
      </c>
      <c r="C127">
        <v>-1.6256910569105691</v>
      </c>
      <c r="D127">
        <v>-1.6041463414634145</v>
      </c>
      <c r="E127">
        <v>-8.1788617886178833E-2</v>
      </c>
      <c r="F127">
        <v>2.0595934959349598</v>
      </c>
      <c r="G127">
        <v>-0.53715447154471541</v>
      </c>
      <c r="H127">
        <v>-1.0153658536585366</v>
      </c>
      <c r="I127">
        <v>1.8782926829268292</v>
      </c>
      <c r="J127">
        <v>-4.9837398373983766E-2</v>
      </c>
      <c r="K127">
        <v>2.9412195121951221</v>
      </c>
      <c r="L127">
        <v>1.3653658536585369</v>
      </c>
      <c r="M127">
        <v>1.8526829268292686</v>
      </c>
      <c r="N127">
        <v>1.3155284552845532</v>
      </c>
      <c r="O127">
        <v>-0.76943089430894251</v>
      </c>
      <c r="T127">
        <v>-0.81024390243902444</v>
      </c>
      <c r="U127">
        <v>-1.0982926829268291</v>
      </c>
      <c r="V127">
        <v>-0.81024390243902378</v>
      </c>
      <c r="W127">
        <v>-0.85804878048780464</v>
      </c>
      <c r="X127">
        <v>-0.76943089430894251</v>
      </c>
      <c r="Y127">
        <f t="shared" si="6"/>
        <v>1.2146341463414638</v>
      </c>
      <c r="Z127">
        <f t="shared" si="7"/>
        <v>1.1878048780487807</v>
      </c>
      <c r="AA127">
        <f t="shared" si="8"/>
        <v>0.91317073170731766</v>
      </c>
      <c r="AB127">
        <f t="shared" si="9"/>
        <v>0.94682926829268299</v>
      </c>
      <c r="AC127">
        <f t="shared" si="10"/>
        <v>1.181077235772358</v>
      </c>
    </row>
    <row r="128" spans="1:29" x14ac:dyDescent="0.3">
      <c r="A128" t="str">
        <v>Jae Crowder</v>
      </c>
      <c r="B128">
        <v>-0.80601626016260164</v>
      </c>
      <c r="C128">
        <v>-7.1869918699187005E-2</v>
      </c>
      <c r="D128">
        <v>0.65512195121951222</v>
      </c>
      <c r="E128">
        <v>-0.60894308943089426</v>
      </c>
      <c r="F128">
        <v>-0.23691056910569105</v>
      </c>
      <c r="G128">
        <v>-0.41723577235772363</v>
      </c>
      <c r="H128">
        <v>-0.39073170731707318</v>
      </c>
      <c r="I128">
        <v>-0.38097560975609757</v>
      </c>
      <c r="J128">
        <v>0.84569105691056912</v>
      </c>
      <c r="K128">
        <v>-1.3399999999999999</v>
      </c>
      <c r="L128">
        <v>-2.2575609756097559</v>
      </c>
      <c r="M128">
        <v>-0.99463414634146341</v>
      </c>
      <c r="N128">
        <v>-1.4118699186991868</v>
      </c>
      <c r="O128">
        <v>-0.81837398373983739</v>
      </c>
      <c r="T128">
        <v>-0.93463414634146347</v>
      </c>
      <c r="U128">
        <v>-1.1080487804878045</v>
      </c>
      <c r="V128">
        <v>-0.81853658536585361</v>
      </c>
      <c r="W128">
        <v>-0.87439024390243869</v>
      </c>
      <c r="X128">
        <v>-0.81837398373983739</v>
      </c>
      <c r="Y128">
        <f t="shared" si="6"/>
        <v>1.0902439024390249</v>
      </c>
      <c r="Z128">
        <f t="shared" si="7"/>
        <v>1.1780487804878053</v>
      </c>
      <c r="AA128">
        <f t="shared" si="8"/>
        <v>0.90487804878048783</v>
      </c>
      <c r="AB128">
        <f t="shared" si="9"/>
        <v>0.93048780487804894</v>
      </c>
      <c r="AC128">
        <f t="shared" si="10"/>
        <v>1.1321341463414631</v>
      </c>
    </row>
    <row r="129" spans="1:29" x14ac:dyDescent="0.3">
      <c r="A129" t="str">
        <v>Ricky Rubio</v>
      </c>
      <c r="B129">
        <v>-0.78975609756097553</v>
      </c>
      <c r="C129">
        <v>0.57853658536585373</v>
      </c>
      <c r="D129">
        <v>-0.88975609756097551</v>
      </c>
      <c r="E129">
        <v>-0.98926829268292682</v>
      </c>
      <c r="F129">
        <v>-0.92560975609756091</v>
      </c>
      <c r="G129">
        <v>1.138048780487805</v>
      </c>
      <c r="H129">
        <v>0.77024390243902441</v>
      </c>
      <c r="I129">
        <v>-0.99926829268292683</v>
      </c>
      <c r="J129">
        <v>0.34463414634146339</v>
      </c>
      <c r="K129">
        <v>-2.3407317073170728</v>
      </c>
      <c r="L129">
        <v>-2.1068292682926826</v>
      </c>
      <c r="M129">
        <v>-2.9002439024390241</v>
      </c>
      <c r="N129">
        <v>-1.7621951219512191</v>
      </c>
      <c r="O129">
        <v>-0.86768292682926795</v>
      </c>
      <c r="T129">
        <v>-0.95024390243902412</v>
      </c>
      <c r="U129">
        <v>-1.1592682926829267</v>
      </c>
      <c r="V129">
        <v>-0.82195121951219463</v>
      </c>
      <c r="W129">
        <v>-0.96487804878048788</v>
      </c>
      <c r="X129">
        <v>-0.86768292682926795</v>
      </c>
      <c r="Y129">
        <f t="shared" si="6"/>
        <v>1.0746341463414641</v>
      </c>
      <c r="Z129">
        <f t="shared" si="7"/>
        <v>1.126829268292683</v>
      </c>
      <c r="AA129">
        <f t="shared" si="8"/>
        <v>0.90146341463414681</v>
      </c>
      <c r="AB129">
        <f t="shared" si="9"/>
        <v>0.83999999999999975</v>
      </c>
      <c r="AC129">
        <f t="shared" si="10"/>
        <v>1.0828252032520327</v>
      </c>
    </row>
    <row r="130" spans="1:29" x14ac:dyDescent="0.3">
      <c r="A130" t="str">
        <v>Jonathan Isaac</v>
      </c>
      <c r="B130">
        <v>-8.6504065040650405E-2</v>
      </c>
      <c r="C130">
        <v>-9.13821138211382E-2</v>
      </c>
      <c r="D130">
        <v>-0.92390243902439018</v>
      </c>
      <c r="E130">
        <v>-0.71772357723577229</v>
      </c>
      <c r="F130">
        <v>-0.19105691056910568</v>
      </c>
      <c r="G130">
        <v>-0.89040650406504063</v>
      </c>
      <c r="H130">
        <v>0.40682926829268284</v>
      </c>
      <c r="I130">
        <v>1.7336585365853658</v>
      </c>
      <c r="J130">
        <v>0.70764227642276423</v>
      </c>
      <c r="K130">
        <v>3.8536585365853956E-2</v>
      </c>
      <c r="L130">
        <v>-0.76048780487804835</v>
      </c>
      <c r="M130">
        <v>0.8375609756097564</v>
      </c>
      <c r="N130">
        <v>-5.2845528455284119E-2</v>
      </c>
      <c r="O130">
        <v>-0.8764227642276422</v>
      </c>
      <c r="T130">
        <v>-0.99341463414634101</v>
      </c>
      <c r="U130">
        <v>-1.2139024390243902</v>
      </c>
      <c r="V130">
        <v>-0.82243902439024397</v>
      </c>
      <c r="W130">
        <v>-0.99691056910569109</v>
      </c>
      <c r="X130">
        <v>-0.8764227642276422</v>
      </c>
      <c r="Y130">
        <f t="shared" si="6"/>
        <v>1.0314634146341473</v>
      </c>
      <c r="Z130">
        <f t="shared" si="7"/>
        <v>1.0721951219512196</v>
      </c>
      <c r="AA130">
        <f t="shared" si="8"/>
        <v>0.90097560975609747</v>
      </c>
      <c r="AB130">
        <f t="shared" si="9"/>
        <v>0.80796747967479654</v>
      </c>
      <c r="AC130">
        <f t="shared" si="10"/>
        <v>1.0740853658536582</v>
      </c>
    </row>
    <row r="131" spans="1:29" x14ac:dyDescent="0.3">
      <c r="A131" t="str">
        <v>Khem Birch</v>
      </c>
      <c r="B131">
        <v>0.57699186991869922</v>
      </c>
      <c r="C131">
        <v>-0.6600813008130082</v>
      </c>
      <c r="D131">
        <v>-1.4597560975609758</v>
      </c>
      <c r="E131">
        <v>-0.62325203252032524</v>
      </c>
      <c r="F131">
        <v>0.89544715447154477</v>
      </c>
      <c r="G131">
        <v>-0.59130081300813009</v>
      </c>
      <c r="H131">
        <v>-0.15804878048780488</v>
      </c>
      <c r="I131">
        <v>1.2375609756097561</v>
      </c>
      <c r="J131">
        <v>0.79845528455284553</v>
      </c>
      <c r="K131">
        <v>0.67609756097560991</v>
      </c>
      <c r="L131">
        <v>-0.78243902439024393</v>
      </c>
      <c r="M131">
        <v>0.6073170731707318</v>
      </c>
      <c r="N131">
        <v>1.6016260162601603E-2</v>
      </c>
      <c r="O131">
        <v>-0.89126016260162666</v>
      </c>
      <c r="T131">
        <v>-1.0175609756097559</v>
      </c>
      <c r="U131">
        <v>-1.2342682926829269</v>
      </c>
      <c r="V131">
        <v>-0.82585365853658499</v>
      </c>
      <c r="W131">
        <v>-1.0052032520325205</v>
      </c>
      <c r="X131">
        <v>-0.89126016260162666</v>
      </c>
      <c r="Y131">
        <f t="shared" si="6"/>
        <v>1.0073170731707324</v>
      </c>
      <c r="Z131">
        <f t="shared" si="7"/>
        <v>1.0518292682926829</v>
      </c>
      <c r="AA131">
        <f t="shared" si="8"/>
        <v>0.89756097560975645</v>
      </c>
      <c r="AB131">
        <f t="shared" si="9"/>
        <v>0.79967479674796715</v>
      </c>
      <c r="AC131">
        <f t="shared" si="10"/>
        <v>1.0592479674796738</v>
      </c>
    </row>
    <row r="132" spans="1:29" x14ac:dyDescent="0.3">
      <c r="A132" t="str">
        <v>Malik Beasley</v>
      </c>
      <c r="B132">
        <v>-0.53386178861788625</v>
      </c>
      <c r="C132">
        <v>0.22333333333333333</v>
      </c>
      <c r="D132">
        <v>0.91536585365853662</v>
      </c>
      <c r="E132">
        <v>0.15077235772357728</v>
      </c>
      <c r="F132">
        <v>-0.66821138211382114</v>
      </c>
      <c r="G132">
        <v>-0.49422764227642274</v>
      </c>
      <c r="H132">
        <v>-0.77146341463414636</v>
      </c>
      <c r="I132">
        <v>-0.86329268292682926</v>
      </c>
      <c r="J132">
        <v>0.4269918699186992</v>
      </c>
      <c r="K132">
        <v>-1.8379268292682926</v>
      </c>
      <c r="L132">
        <v>-2.0415853658536585</v>
      </c>
      <c r="M132">
        <v>-1.1203658536585366</v>
      </c>
      <c r="N132">
        <v>-1.6145934959349593</v>
      </c>
      <c r="O132">
        <v>-0.9160162601626014</v>
      </c>
      <c r="T132">
        <v>-1.2058536585365855</v>
      </c>
      <c r="U132">
        <v>-1.2617073170731707</v>
      </c>
      <c r="V132">
        <v>-0.89414634146341465</v>
      </c>
      <c r="W132">
        <v>-1.0362601626016259</v>
      </c>
      <c r="X132">
        <v>-0.9160162601626014</v>
      </c>
      <c r="Y132">
        <f t="shared" ref="Y132:Y179" si="11">T132 - T$158</f>
        <v>0.81902439024390272</v>
      </c>
      <c r="Z132">
        <f t="shared" ref="Z132:Z179" si="12">U132 - U$158</f>
        <v>1.024390243902439</v>
      </c>
      <c r="AA132">
        <f t="shared" ref="AA132:AA179" si="13">V132 - V$158</f>
        <v>0.82926829268292679</v>
      </c>
      <c r="AB132">
        <f t="shared" ref="AB132:AB179" si="14">W132 - W$158</f>
        <v>0.76861788617886173</v>
      </c>
      <c r="AC132">
        <f t="shared" ref="AC132:AC179" si="15">X132 - X$158</f>
        <v>1.0344918699186991</v>
      </c>
    </row>
    <row r="133" spans="1:29" x14ac:dyDescent="0.3">
      <c r="A133" t="str">
        <v>Seth Curry</v>
      </c>
      <c r="B133">
        <v>7.2439024390243911E-2</v>
      </c>
      <c r="C133">
        <v>0.40780487804878046</v>
      </c>
      <c r="D133">
        <v>0.37365853658536591</v>
      </c>
      <c r="E133">
        <v>-0.27219512195121948</v>
      </c>
      <c r="F133">
        <v>-1.0792682926829267</v>
      </c>
      <c r="G133">
        <v>-0.13390243902439022</v>
      </c>
      <c r="H133">
        <v>-0.38219512195121952</v>
      </c>
      <c r="I133">
        <v>-0.97365853658536583</v>
      </c>
      <c r="J133">
        <v>0.61780487804878048</v>
      </c>
      <c r="K133">
        <v>-1.7773170731707315</v>
      </c>
      <c r="L133">
        <v>-1.9873170731707315</v>
      </c>
      <c r="M133">
        <v>-1.2356097560975607</v>
      </c>
      <c r="N133">
        <v>-1.3695121951219509</v>
      </c>
      <c r="O133">
        <v>-0.91890243902439017</v>
      </c>
      <c r="T133">
        <v>-1.2746341463414637</v>
      </c>
      <c r="U133">
        <v>-1.2663414634146342</v>
      </c>
      <c r="V133">
        <v>-0.99463414634146341</v>
      </c>
      <c r="W133">
        <v>-1.0382926829268293</v>
      </c>
      <c r="X133">
        <v>-0.91890243902439017</v>
      </c>
      <c r="Y133">
        <f t="shared" si="11"/>
        <v>0.75024390243902461</v>
      </c>
      <c r="Z133">
        <f t="shared" si="12"/>
        <v>1.0197560975609756</v>
      </c>
      <c r="AA133">
        <f t="shared" si="13"/>
        <v>0.72878048780487803</v>
      </c>
      <c r="AB133">
        <f t="shared" si="14"/>
        <v>0.76658536585365833</v>
      </c>
      <c r="AC133">
        <f t="shared" si="15"/>
        <v>1.0316056910569102</v>
      </c>
    </row>
    <row r="134" spans="1:29" x14ac:dyDescent="0.3">
      <c r="A134" t="str">
        <v>Larry Nance Jr.</v>
      </c>
      <c r="B134">
        <v>0.20552845528455285</v>
      </c>
      <c r="C134">
        <v>-0.59934959349593497</v>
      </c>
      <c r="D134">
        <v>-0.74048780487804877</v>
      </c>
      <c r="E134">
        <v>-0.91788617886178858</v>
      </c>
      <c r="F134">
        <v>9.0081300813008136E-2</v>
      </c>
      <c r="G134">
        <v>-0.18276422764227646</v>
      </c>
      <c r="H134">
        <v>1.1165853658536584</v>
      </c>
      <c r="I134">
        <v>-0.34731707317073168</v>
      </c>
      <c r="J134">
        <v>0.37040650406504072</v>
      </c>
      <c r="K134">
        <v>-0.40585365853658528</v>
      </c>
      <c r="L134">
        <v>-1.3756097560975613</v>
      </c>
      <c r="M134">
        <v>-0.82243902439024397</v>
      </c>
      <c r="N134">
        <v>-1.0052032520325205</v>
      </c>
      <c r="O134">
        <v>-0.93430894308943035</v>
      </c>
      <c r="T134">
        <v>-1.2912195121951218</v>
      </c>
      <c r="U134">
        <v>-1.3509756097560977</v>
      </c>
      <c r="V134">
        <v>-1.0170731707317073</v>
      </c>
      <c r="W134">
        <v>-1.0490650406504063</v>
      </c>
      <c r="X134">
        <v>-0.93430894308943035</v>
      </c>
      <c r="Y134">
        <f t="shared" si="11"/>
        <v>0.73365853658536651</v>
      </c>
      <c r="Z134">
        <f t="shared" si="12"/>
        <v>0.93512195121951214</v>
      </c>
      <c r="AA134">
        <f t="shared" si="13"/>
        <v>0.70634146341463411</v>
      </c>
      <c r="AB134">
        <f t="shared" si="14"/>
        <v>0.75581300813008134</v>
      </c>
      <c r="AC134">
        <f t="shared" si="15"/>
        <v>1.0161991869918703</v>
      </c>
    </row>
    <row r="135" spans="1:29" x14ac:dyDescent="0.3">
      <c r="A135" t="str">
        <v>Marcus Morris Sr.</v>
      </c>
      <c r="B135">
        <v>9.8211382113821147E-2</v>
      </c>
      <c r="C135">
        <v>0.18004065040650405</v>
      </c>
      <c r="D135">
        <v>0.6989024390243902</v>
      </c>
      <c r="E135">
        <v>-0.1176422764227642</v>
      </c>
      <c r="F135">
        <v>-0.42577235772357724</v>
      </c>
      <c r="G135">
        <v>-0.91849593495934956</v>
      </c>
      <c r="H135">
        <v>-0.849390243902439</v>
      </c>
      <c r="I135">
        <v>-0.56890243902439031</v>
      </c>
      <c r="J135">
        <v>0.70406504065040654</v>
      </c>
      <c r="K135">
        <v>-1.3790243902439023</v>
      </c>
      <c r="L135">
        <v>-1.9030487804878051</v>
      </c>
      <c r="M135">
        <v>-0.28048780487804903</v>
      </c>
      <c r="N135">
        <v>-1.1989837398373986</v>
      </c>
      <c r="O135">
        <v>-0.96363821138211381</v>
      </c>
      <c r="T135">
        <v>-1.3078048780487803</v>
      </c>
      <c r="U135">
        <v>-1.367317073170732</v>
      </c>
      <c r="V135">
        <v>-1.0795121951219513</v>
      </c>
      <c r="W135">
        <v>-1.0638211382113822</v>
      </c>
      <c r="X135">
        <v>-0.96363821138211381</v>
      </c>
      <c r="Y135">
        <f t="shared" si="11"/>
        <v>0.71707317073170795</v>
      </c>
      <c r="Z135">
        <f t="shared" si="12"/>
        <v>0.91878048780487775</v>
      </c>
      <c r="AA135">
        <f t="shared" si="13"/>
        <v>0.64390243902439015</v>
      </c>
      <c r="AB135">
        <f t="shared" si="14"/>
        <v>0.74105691056910539</v>
      </c>
      <c r="AC135">
        <f t="shared" si="15"/>
        <v>0.98686991869918672</v>
      </c>
    </row>
    <row r="136" spans="1:29" x14ac:dyDescent="0.3">
      <c r="A136" t="str">
        <v>Jalen Green</v>
      </c>
      <c r="B136">
        <v>-0.73829268292682926</v>
      </c>
      <c r="C136">
        <v>7.8658536585365854E-2</v>
      </c>
      <c r="D136">
        <v>0.60939024390243901</v>
      </c>
      <c r="E136">
        <v>0.43463414634146352</v>
      </c>
      <c r="F136">
        <v>-0.63963414634146343</v>
      </c>
      <c r="G136">
        <v>-0.25817073170731708</v>
      </c>
      <c r="H136">
        <v>0.66792682926829272</v>
      </c>
      <c r="I136">
        <v>-0.78439024390243905</v>
      </c>
      <c r="J136">
        <v>-1.1184146341463412</v>
      </c>
      <c r="K136">
        <v>-1.8269512195121949</v>
      </c>
      <c r="L136">
        <v>-0.62987804878048781</v>
      </c>
      <c r="M136">
        <v>-1.4901219512195119</v>
      </c>
      <c r="N136">
        <v>-1.748292682926829</v>
      </c>
      <c r="O136">
        <v>-0.98695121951219478</v>
      </c>
      <c r="T136">
        <v>-1.3114634146341464</v>
      </c>
      <c r="U136">
        <v>-1.3756097560975613</v>
      </c>
      <c r="V136">
        <v>-1.0819512195121948</v>
      </c>
      <c r="W136">
        <v>-1.1300813008130079</v>
      </c>
      <c r="X136">
        <v>-0.98695121951219478</v>
      </c>
      <c r="Y136">
        <f t="shared" si="11"/>
        <v>0.71341463414634188</v>
      </c>
      <c r="Z136">
        <f t="shared" si="12"/>
        <v>0.91048780487804848</v>
      </c>
      <c r="AA136">
        <f t="shared" si="13"/>
        <v>0.64146341463414669</v>
      </c>
      <c r="AB136">
        <f t="shared" si="14"/>
        <v>0.67479674796747968</v>
      </c>
      <c r="AC136">
        <f t="shared" si="15"/>
        <v>0.96355691056910575</v>
      </c>
    </row>
    <row r="137" spans="1:29" x14ac:dyDescent="0.3">
      <c r="A137" t="str">
        <v>Justin Holiday</v>
      </c>
      <c r="B137">
        <v>-0.66162601626016249</v>
      </c>
      <c r="C137">
        <v>-0.1243089430894309</v>
      </c>
      <c r="D137">
        <v>0.45609756097560977</v>
      </c>
      <c r="E137">
        <v>-0.64821138211382112</v>
      </c>
      <c r="F137">
        <v>-0.76105691056910563</v>
      </c>
      <c r="G137">
        <v>-0.65626016260162601</v>
      </c>
      <c r="H137">
        <v>-2.9268292682926855E-3</v>
      </c>
      <c r="I137">
        <v>-5.9024390243902436E-2</v>
      </c>
      <c r="J137">
        <v>1.0215447154471544</v>
      </c>
      <c r="K137">
        <v>-1.3114634146341464</v>
      </c>
      <c r="L137">
        <v>-2.4573170731707314</v>
      </c>
      <c r="M137">
        <v>-0.77951219512195102</v>
      </c>
      <c r="N137">
        <v>-1.435772357723577</v>
      </c>
      <c r="O137">
        <v>-1.0754471544715445</v>
      </c>
      <c r="T137">
        <v>-1.3330487804878048</v>
      </c>
      <c r="U137">
        <v>-1.4039024390243904</v>
      </c>
      <c r="V137">
        <v>-1.1203658536585366</v>
      </c>
      <c r="W137">
        <v>-1.1484552845528453</v>
      </c>
      <c r="X137">
        <v>-1.0754471544715445</v>
      </c>
      <c r="Y137">
        <f t="shared" si="11"/>
        <v>0.69182926829268343</v>
      </c>
      <c r="Z137">
        <f t="shared" si="12"/>
        <v>0.88219512195121941</v>
      </c>
      <c r="AA137">
        <f t="shared" si="13"/>
        <v>0.60304878048780486</v>
      </c>
      <c r="AB137">
        <f t="shared" si="14"/>
        <v>0.65642276422764234</v>
      </c>
      <c r="AC137">
        <f t="shared" si="15"/>
        <v>0.87506097560975604</v>
      </c>
    </row>
    <row r="138" spans="1:29" x14ac:dyDescent="0.3">
      <c r="A138" t="str">
        <v>Lauri Markkanen</v>
      </c>
      <c r="B138">
        <v>0.2967479674796748</v>
      </c>
      <c r="C138">
        <v>0.34601626016260162</v>
      </c>
      <c r="D138">
        <v>0.32926829268292684</v>
      </c>
      <c r="E138">
        <v>-0.18813008130081302</v>
      </c>
      <c r="F138">
        <v>-6.7479674796747963E-2</v>
      </c>
      <c r="G138">
        <v>-0.97056910569105681</v>
      </c>
      <c r="H138">
        <v>-1.1390243902439026</v>
      </c>
      <c r="I138">
        <v>-0.59609756097560984</v>
      </c>
      <c r="J138">
        <v>0.74357723577235779</v>
      </c>
      <c r="K138">
        <v>-1.5917073170731708</v>
      </c>
      <c r="L138">
        <v>-1.9892682926829268</v>
      </c>
      <c r="M138">
        <v>-0.27512195121951222</v>
      </c>
      <c r="N138">
        <v>-1.245691056910569</v>
      </c>
      <c r="O138">
        <v>-1.0960162601626016</v>
      </c>
      <c r="T138">
        <v>-1.3399999999999999</v>
      </c>
      <c r="U138">
        <v>-1.5</v>
      </c>
      <c r="V138">
        <v>-1.1253658536585365</v>
      </c>
      <c r="W138">
        <v>-1.1715447154471539</v>
      </c>
      <c r="X138">
        <v>-1.0960162601626016</v>
      </c>
      <c r="Y138">
        <f t="shared" si="11"/>
        <v>0.68487804878048841</v>
      </c>
      <c r="Z138">
        <f t="shared" si="12"/>
        <v>0.78609756097560979</v>
      </c>
      <c r="AA138">
        <f t="shared" si="13"/>
        <v>0.59804878048780497</v>
      </c>
      <c r="AB138">
        <f t="shared" si="14"/>
        <v>0.63333333333333375</v>
      </c>
      <c r="AC138">
        <f t="shared" si="15"/>
        <v>0.85449186991869897</v>
      </c>
    </row>
    <row r="139" spans="1:29" x14ac:dyDescent="0.3">
      <c r="A139" t="str">
        <v>Cameron Payne</v>
      </c>
      <c r="B139">
        <v>0.388130081300813</v>
      </c>
      <c r="C139">
        <v>0.38471544715447153</v>
      </c>
      <c r="D139">
        <v>-0.37219512195121951</v>
      </c>
      <c r="E139">
        <v>-0.64406504065040648</v>
      </c>
      <c r="F139">
        <v>-0.93056910569105689</v>
      </c>
      <c r="G139">
        <v>0.57495934959349604</v>
      </c>
      <c r="H139">
        <v>-0.61902439024390243</v>
      </c>
      <c r="I139">
        <v>-0.47756097560975608</v>
      </c>
      <c r="J139">
        <v>0.54715447154471542</v>
      </c>
      <c r="K139">
        <v>-1.5331707317073169</v>
      </c>
      <c r="L139">
        <v>-1.6956097560975607</v>
      </c>
      <c r="M139">
        <v>-1.7234146341463414</v>
      </c>
      <c r="N139">
        <v>-1.1484552845528453</v>
      </c>
      <c r="O139">
        <v>-1.103739837398374</v>
      </c>
      <c r="T139">
        <v>-1.3675609756097558</v>
      </c>
      <c r="U139">
        <v>-1.5434146341463417</v>
      </c>
      <c r="V139">
        <v>-1.138048780487805</v>
      </c>
      <c r="W139">
        <v>-1.1989837398373986</v>
      </c>
      <c r="X139">
        <v>-1.103739837398374</v>
      </c>
      <c r="Y139">
        <f t="shared" si="11"/>
        <v>0.65731707317073251</v>
      </c>
      <c r="Z139">
        <f t="shared" si="12"/>
        <v>0.74268292682926806</v>
      </c>
      <c r="AA139">
        <f t="shared" si="13"/>
        <v>0.58536585365853644</v>
      </c>
      <c r="AB139">
        <f t="shared" si="14"/>
        <v>0.60589430894308904</v>
      </c>
      <c r="AC139">
        <f t="shared" si="15"/>
        <v>0.84676829268292653</v>
      </c>
    </row>
    <row r="140" spans="1:29" x14ac:dyDescent="0.3">
      <c r="A140" t="str">
        <v>Nicolas Batum</v>
      </c>
      <c r="B140">
        <v>0.14150406504065041</v>
      </c>
      <c r="C140">
        <v>-1.0447154471544717E-2</v>
      </c>
      <c r="D140">
        <v>-0.3228048780487805</v>
      </c>
      <c r="E140">
        <v>-0.98349593495934962</v>
      </c>
      <c r="F140">
        <v>-0.3911382113821138</v>
      </c>
      <c r="G140">
        <v>-0.45959349593495935</v>
      </c>
      <c r="H140">
        <v>-0.12207317073170734</v>
      </c>
      <c r="I140">
        <v>-9.2682926829268292E-2</v>
      </c>
      <c r="J140">
        <v>1.0244308943089431</v>
      </c>
      <c r="K140">
        <v>-1.2058536585365855</v>
      </c>
      <c r="L140">
        <v>-2.2407317073170732</v>
      </c>
      <c r="M140">
        <v>-0.75670731707317085</v>
      </c>
      <c r="N140">
        <v>-1.2163008130081301</v>
      </c>
      <c r="O140">
        <v>-1.2407113821138211</v>
      </c>
      <c r="T140">
        <v>-1.3790243902439023</v>
      </c>
      <c r="U140">
        <v>-1.5663414634146342</v>
      </c>
      <c r="V140">
        <v>-1.1636585365853658</v>
      </c>
      <c r="W140">
        <v>-1.2163008130081301</v>
      </c>
      <c r="X140">
        <v>-1.2407113821138211</v>
      </c>
      <c r="Y140">
        <f t="shared" si="11"/>
        <v>0.64585365853658594</v>
      </c>
      <c r="Z140">
        <f t="shared" si="12"/>
        <v>0.71975609756097558</v>
      </c>
      <c r="AA140">
        <f t="shared" si="13"/>
        <v>0.55975609756097566</v>
      </c>
      <c r="AB140">
        <f t="shared" si="14"/>
        <v>0.58857723577235754</v>
      </c>
      <c r="AC140">
        <f t="shared" si="15"/>
        <v>0.70979674796747938</v>
      </c>
    </row>
    <row r="141" spans="1:29" x14ac:dyDescent="0.3">
      <c r="A141" t="str">
        <v>Nerlens Noel</v>
      </c>
      <c r="B141">
        <v>0.89195121951219514</v>
      </c>
      <c r="C141">
        <v>-0.23243902439024391</v>
      </c>
      <c r="D141">
        <v>-1.6836585365853658</v>
      </c>
      <c r="E141">
        <v>-1.3392682926829269</v>
      </c>
      <c r="F141">
        <v>0.25243902439024396</v>
      </c>
      <c r="G141">
        <v>-1.0814634146341464</v>
      </c>
      <c r="H141">
        <v>0.18975609756097561</v>
      </c>
      <c r="I141">
        <v>2.748292682926829</v>
      </c>
      <c r="J141">
        <v>0.79707317073170736</v>
      </c>
      <c r="K141">
        <v>0.77512195121951211</v>
      </c>
      <c r="L141">
        <v>-0.25439024390243903</v>
      </c>
      <c r="M141">
        <v>1.624146341463415</v>
      </c>
      <c r="N141">
        <v>0.54268292682926833</v>
      </c>
      <c r="O141">
        <v>-1.277439024390244</v>
      </c>
      <c r="T141">
        <v>-1.4446341463414634</v>
      </c>
      <c r="U141">
        <v>-1.6243902439024394</v>
      </c>
      <c r="V141">
        <v>-1.1819512195121953</v>
      </c>
      <c r="W141">
        <v>-1.224390243902439</v>
      </c>
      <c r="X141">
        <v>-1.277439024390244</v>
      </c>
      <c r="Y141">
        <f t="shared" si="11"/>
        <v>0.58024390243902491</v>
      </c>
      <c r="Z141">
        <f t="shared" si="12"/>
        <v>0.66170731707317043</v>
      </c>
      <c r="AA141">
        <f t="shared" si="13"/>
        <v>0.54146341463414616</v>
      </c>
      <c r="AB141">
        <f t="shared" si="14"/>
        <v>0.58048780487804863</v>
      </c>
      <c r="AC141">
        <f t="shared" si="15"/>
        <v>0.67306910569105649</v>
      </c>
    </row>
    <row r="142" spans="1:29" x14ac:dyDescent="0.3">
      <c r="A142" t="str">
        <v>Tyler Herro</v>
      </c>
      <c r="B142">
        <v>-0.40560975609756095</v>
      </c>
      <c r="C142">
        <v>0.2882926829268293</v>
      </c>
      <c r="D142">
        <v>8.3414634146341482E-2</v>
      </c>
      <c r="E142">
        <v>9.756097560975896E-4</v>
      </c>
      <c r="F142">
        <v>-0.20853658536585362</v>
      </c>
      <c r="G142">
        <v>0.11365853658536587</v>
      </c>
      <c r="H142">
        <v>-0.95414634146341459</v>
      </c>
      <c r="I142">
        <v>-0.60658536585365841</v>
      </c>
      <c r="J142">
        <v>-0.11634146341463414</v>
      </c>
      <c r="K142">
        <v>-2.0931707317073167</v>
      </c>
      <c r="L142">
        <v>-1.6885365853658534</v>
      </c>
      <c r="M142">
        <v>-1.9185365853658531</v>
      </c>
      <c r="N142">
        <v>-1.8048780487804876</v>
      </c>
      <c r="O142">
        <v>-1.2987804878048776</v>
      </c>
      <c r="T142">
        <v>-1.4530487804878045</v>
      </c>
      <c r="U142">
        <v>-1.6307317073170731</v>
      </c>
      <c r="V142">
        <v>-1.2356097560975607</v>
      </c>
      <c r="W142">
        <v>-1.245691056910569</v>
      </c>
      <c r="X142">
        <v>-1.2987804878048776</v>
      </c>
      <c r="Y142">
        <f t="shared" si="11"/>
        <v>0.57182926829268377</v>
      </c>
      <c r="Z142">
        <f t="shared" si="12"/>
        <v>0.65536585365853672</v>
      </c>
      <c r="AA142">
        <f t="shared" si="13"/>
        <v>0.4878048780487807</v>
      </c>
      <c r="AB142">
        <f t="shared" si="14"/>
        <v>0.5591869918699186</v>
      </c>
      <c r="AC142">
        <f t="shared" si="15"/>
        <v>0.65172764227642288</v>
      </c>
    </row>
    <row r="143" spans="1:29" x14ac:dyDescent="0.3">
      <c r="A143" t="str">
        <v>Ivica Zubac</v>
      </c>
      <c r="B143">
        <v>2.3057317073170731</v>
      </c>
      <c r="C143">
        <v>0.10548780487804878</v>
      </c>
      <c r="D143">
        <v>-1.7484146341463414</v>
      </c>
      <c r="E143">
        <v>-0.58085365853658533</v>
      </c>
      <c r="F143">
        <v>1.1060975609756096</v>
      </c>
      <c r="G143">
        <v>-0.71963414634146339</v>
      </c>
      <c r="H143">
        <v>-1.5429268292682927</v>
      </c>
      <c r="I143">
        <v>0.89487804878048771</v>
      </c>
      <c r="J143">
        <v>0.47914634146341462</v>
      </c>
      <c r="K143">
        <v>0.19402439024390228</v>
      </c>
      <c r="L143">
        <v>-0.17963414634146369</v>
      </c>
      <c r="M143">
        <v>1.0191463414634145</v>
      </c>
      <c r="N143">
        <v>0.29951219512195093</v>
      </c>
      <c r="O143">
        <v>-1.3007926829268297</v>
      </c>
      <c r="T143">
        <v>-1.4921951219512193</v>
      </c>
      <c r="U143">
        <v>-1.6641463414634148</v>
      </c>
      <c r="V143">
        <v>-1.2442682926829263</v>
      </c>
      <c r="W143">
        <v>-1.3695121951219509</v>
      </c>
      <c r="X143">
        <v>-1.3007926829268297</v>
      </c>
      <c r="Y143">
        <f t="shared" si="11"/>
        <v>0.53268292682926899</v>
      </c>
      <c r="Z143">
        <f t="shared" si="12"/>
        <v>0.62195121951219501</v>
      </c>
      <c r="AA143">
        <f t="shared" si="13"/>
        <v>0.47914634146341517</v>
      </c>
      <c r="AB143">
        <f t="shared" si="14"/>
        <v>0.43536585365853675</v>
      </c>
      <c r="AC143">
        <f t="shared" si="15"/>
        <v>0.64971544715447083</v>
      </c>
    </row>
    <row r="144" spans="1:29" x14ac:dyDescent="0.3">
      <c r="A144" t="str">
        <v>Derrick Rose</v>
      </c>
      <c r="B144">
        <v>0.12894308943089433</v>
      </c>
      <c r="C144">
        <v>0.75028455284552842</v>
      </c>
      <c r="D144">
        <v>-0.87085365853658547</v>
      </c>
      <c r="E144">
        <v>-0.2730081300813007</v>
      </c>
      <c r="F144">
        <v>-1.1235772357723577</v>
      </c>
      <c r="G144">
        <v>0.26589430894308941</v>
      </c>
      <c r="H144">
        <v>-0.2486585365853658</v>
      </c>
      <c r="I144">
        <v>-0.495</v>
      </c>
      <c r="J144">
        <v>0.34565040650406503</v>
      </c>
      <c r="K144">
        <v>-2.2706097560975613</v>
      </c>
      <c r="L144">
        <v>-1.8659756097560973</v>
      </c>
      <c r="M144">
        <v>-1.7862195121951219</v>
      </c>
      <c r="N144">
        <v>-1.5203252032520322</v>
      </c>
      <c r="O144">
        <v>-1.3372967479674795</v>
      </c>
      <c r="T144">
        <v>-1.5331707317073169</v>
      </c>
      <c r="U144">
        <v>-1.6885365853658534</v>
      </c>
      <c r="V144">
        <v>-1.3370731707317072</v>
      </c>
      <c r="W144">
        <v>-1.3695121951219513</v>
      </c>
      <c r="X144">
        <v>-1.3372967479674795</v>
      </c>
      <c r="Y144">
        <f t="shared" si="11"/>
        <v>0.49170731707317139</v>
      </c>
      <c r="Z144">
        <f t="shared" si="12"/>
        <v>0.59756097560975641</v>
      </c>
      <c r="AA144">
        <f t="shared" si="13"/>
        <v>0.38634146341463427</v>
      </c>
      <c r="AB144">
        <f t="shared" si="14"/>
        <v>0.43536585365853631</v>
      </c>
      <c r="AC144">
        <f t="shared" si="15"/>
        <v>0.61321138211382098</v>
      </c>
    </row>
    <row r="145" spans="1:29" x14ac:dyDescent="0.3">
      <c r="A145" t="str">
        <v>Ben Simmons</v>
      </c>
      <c r="B145">
        <v>1.6152845528455284</v>
      </c>
      <c r="C145">
        <v>-2.9627642276422761</v>
      </c>
      <c r="D145">
        <v>-1.5780487804878047</v>
      </c>
      <c r="E145">
        <v>-9.6910569105691041E-2</v>
      </c>
      <c r="F145">
        <v>0.58764227642276423</v>
      </c>
      <c r="G145">
        <v>1.7494308943089429</v>
      </c>
      <c r="H145">
        <v>1.4151219512195121</v>
      </c>
      <c r="I145">
        <v>-2.3902439024390251E-2</v>
      </c>
      <c r="J145">
        <v>-1.2632520325203251</v>
      </c>
      <c r="K145">
        <v>2.4053658536585365</v>
      </c>
      <c r="L145">
        <v>0.70585365853658621</v>
      </c>
      <c r="M145">
        <v>-2.3068292682926819</v>
      </c>
      <c r="N145">
        <v>-0.55739837398373893</v>
      </c>
      <c r="O145">
        <v>-1.353089430894308</v>
      </c>
      <c r="T145">
        <v>-1.58</v>
      </c>
      <c r="U145">
        <v>-1.6956097560975607</v>
      </c>
      <c r="V145">
        <v>-1.3551219512195118</v>
      </c>
      <c r="W145">
        <v>-1.382764227642276</v>
      </c>
      <c r="X145">
        <v>-1.353089430894308</v>
      </c>
      <c r="Y145">
        <f t="shared" si="11"/>
        <v>0.4448780487804882</v>
      </c>
      <c r="Z145">
        <f t="shared" si="12"/>
        <v>0.59048780487804908</v>
      </c>
      <c r="AA145">
        <f t="shared" si="13"/>
        <v>0.3682926829268296</v>
      </c>
      <c r="AB145">
        <f t="shared" si="14"/>
        <v>0.42211382113821161</v>
      </c>
      <c r="AC145">
        <f t="shared" si="15"/>
        <v>0.59741869918699253</v>
      </c>
    </row>
    <row r="146" spans="1:29" x14ac:dyDescent="0.3">
      <c r="A146" t="str">
        <v>Josh Hart</v>
      </c>
      <c r="B146">
        <v>-0.19658536585365854</v>
      </c>
      <c r="C146">
        <v>7.109756097560975E-2</v>
      </c>
      <c r="D146">
        <v>-0.58353658536585362</v>
      </c>
      <c r="E146">
        <v>-0.84317073170731704</v>
      </c>
      <c r="F146">
        <v>0.65695121951219515</v>
      </c>
      <c r="G146">
        <v>-0.423170731707317</v>
      </c>
      <c r="H146">
        <v>-0.5741463414634147</v>
      </c>
      <c r="I146">
        <v>-0.63207317073170721</v>
      </c>
      <c r="J146">
        <v>0.7346341463414634</v>
      </c>
      <c r="K146">
        <v>-1.8610975609756095</v>
      </c>
      <c r="L146">
        <v>-2.5246341463414632</v>
      </c>
      <c r="M146">
        <v>-1.3668292682926828</v>
      </c>
      <c r="N146">
        <v>-1.7899999999999998</v>
      </c>
      <c r="O146">
        <v>-1.3756707317073171</v>
      </c>
      <c r="T146">
        <v>-1.5917073170731708</v>
      </c>
      <c r="U146">
        <v>-1.8659756097560973</v>
      </c>
      <c r="V146">
        <v>-1.3636585365853655</v>
      </c>
      <c r="W146">
        <v>-1.4118699186991868</v>
      </c>
      <c r="X146">
        <v>-1.3756707317073171</v>
      </c>
      <c r="Y146">
        <f t="shared" si="11"/>
        <v>0.43317073170731746</v>
      </c>
      <c r="Z146">
        <f t="shared" si="12"/>
        <v>0.42012195121951246</v>
      </c>
      <c r="AA146">
        <f t="shared" si="13"/>
        <v>0.35975609756097593</v>
      </c>
      <c r="AB146">
        <f t="shared" si="14"/>
        <v>0.39300813008130087</v>
      </c>
      <c r="AC146">
        <f t="shared" si="15"/>
        <v>0.5748373983739834</v>
      </c>
    </row>
    <row r="147" spans="1:29" x14ac:dyDescent="0.3">
      <c r="A147" t="str">
        <v>Brandon Clarke</v>
      </c>
      <c r="B147">
        <v>0.77243902439024392</v>
      </c>
      <c r="C147">
        <v>-0.69341463414634152</v>
      </c>
      <c r="D147">
        <v>-1.4104878048780487</v>
      </c>
      <c r="E147">
        <v>-0.59658536585365851</v>
      </c>
      <c r="F147">
        <v>5.6097560975609806E-2</v>
      </c>
      <c r="G147">
        <v>-0.66317073170731711</v>
      </c>
      <c r="H147">
        <v>7.0243902439024397E-2</v>
      </c>
      <c r="I147">
        <v>0.57999999999999996</v>
      </c>
      <c r="J147">
        <v>1.1556097560975609</v>
      </c>
      <c r="K147">
        <v>-3.5853658536584954E-2</v>
      </c>
      <c r="L147">
        <v>-1.8848780487804877</v>
      </c>
      <c r="M147">
        <v>-6.6097560975610037E-2</v>
      </c>
      <c r="N147">
        <v>-0.72926829268292681</v>
      </c>
      <c r="O147">
        <v>-1.4054878048780488</v>
      </c>
      <c r="T147">
        <v>-1.6521951219512194</v>
      </c>
      <c r="U147">
        <v>-1.8848780487804877</v>
      </c>
      <c r="V147">
        <v>-1.3668292682926828</v>
      </c>
      <c r="W147">
        <v>-1.419837398373984</v>
      </c>
      <c r="X147">
        <v>-1.4054878048780488</v>
      </c>
      <c r="Y147">
        <f t="shared" si="11"/>
        <v>0.37268292682926885</v>
      </c>
      <c r="Z147">
        <f t="shared" si="12"/>
        <v>0.40121951219512209</v>
      </c>
      <c r="AA147">
        <f t="shared" si="13"/>
        <v>0.35658536585365863</v>
      </c>
      <c r="AB147">
        <f t="shared" si="14"/>
        <v>0.38504065040650359</v>
      </c>
      <c r="AC147">
        <f t="shared" si="15"/>
        <v>0.54502032520325172</v>
      </c>
    </row>
    <row r="148" spans="1:29" x14ac:dyDescent="0.3">
      <c r="A148" t="str">
        <v>Cameron Johnson</v>
      </c>
      <c r="B148">
        <v>-0.56016260162601628</v>
      </c>
      <c r="C148">
        <v>8.6178861788617889E-2</v>
      </c>
      <c r="D148">
        <v>0.42682926829268297</v>
      </c>
      <c r="E148">
        <v>-0.50357723577235769</v>
      </c>
      <c r="F148">
        <v>-0.55300813008130079</v>
      </c>
      <c r="G148">
        <v>-0.65430894308943088</v>
      </c>
      <c r="H148">
        <v>-0.66292682926829272</v>
      </c>
      <c r="I148">
        <v>-0.52146341463414636</v>
      </c>
      <c r="J148">
        <v>0.9510569105691058</v>
      </c>
      <c r="K148">
        <v>-2.0775609756097557</v>
      </c>
      <c r="L148">
        <v>-2.9424390243902439</v>
      </c>
      <c r="M148">
        <v>-1.3370731707317072</v>
      </c>
      <c r="N148">
        <v>-1.9913821138211381</v>
      </c>
      <c r="O148">
        <v>-1.4505691056910566</v>
      </c>
      <c r="T148">
        <v>-1.7090243902439024</v>
      </c>
      <c r="U148">
        <v>-1.9030487804878051</v>
      </c>
      <c r="V148">
        <v>-1.4278048780487804</v>
      </c>
      <c r="W148">
        <v>-1.4292682926829265</v>
      </c>
      <c r="X148">
        <v>-1.4505691056910566</v>
      </c>
      <c r="Y148">
        <f t="shared" si="11"/>
        <v>0.31585365853658587</v>
      </c>
      <c r="Z148">
        <f t="shared" si="12"/>
        <v>0.38304878048780466</v>
      </c>
      <c r="AA148">
        <f t="shared" si="13"/>
        <v>0.29560975609756102</v>
      </c>
      <c r="AB148">
        <f t="shared" si="14"/>
        <v>0.37560975609756109</v>
      </c>
      <c r="AC148">
        <f t="shared" si="15"/>
        <v>0.49993902439024396</v>
      </c>
    </row>
    <row r="149" spans="1:29" x14ac:dyDescent="0.3">
      <c r="A149" t="str">
        <v>Donte DiVincenzo</v>
      </c>
      <c r="B149">
        <v>-0.4816260162601626</v>
      </c>
      <c r="C149">
        <v>-0.1865040650406504</v>
      </c>
      <c r="D149">
        <v>-7.5121951219512206E-2</v>
      </c>
      <c r="E149">
        <v>-0.73235772357723572</v>
      </c>
      <c r="F149">
        <v>-0.14715447154471542</v>
      </c>
      <c r="G149">
        <v>-0.14406504065040648</v>
      </c>
      <c r="H149">
        <v>-2.4878048780487827E-2</v>
      </c>
      <c r="I149">
        <v>-0.80536585365853652</v>
      </c>
      <c r="J149">
        <v>0.49544715447154475</v>
      </c>
      <c r="K149">
        <v>-1.9151219512195119</v>
      </c>
      <c r="L149">
        <v>-2.5970731707317074</v>
      </c>
      <c r="M149">
        <v>-1.9575609756097561</v>
      </c>
      <c r="N149">
        <v>-2.1016260162601625</v>
      </c>
      <c r="O149">
        <v>-1.4581300813008129</v>
      </c>
      <c r="T149">
        <v>-1.7195121951219505</v>
      </c>
      <c r="U149">
        <v>-1.9873170731707315</v>
      </c>
      <c r="V149">
        <v>-1.4692682926829268</v>
      </c>
      <c r="W149">
        <v>-1.435772357723577</v>
      </c>
      <c r="X149">
        <v>-1.4581300813008129</v>
      </c>
      <c r="Y149">
        <f t="shared" si="11"/>
        <v>0.30536585365853774</v>
      </c>
      <c r="Z149">
        <f t="shared" si="12"/>
        <v>0.29878048780487831</v>
      </c>
      <c r="AA149">
        <f t="shared" si="13"/>
        <v>0.25414634146341464</v>
      </c>
      <c r="AB149">
        <f t="shared" si="14"/>
        <v>0.3691056910569106</v>
      </c>
      <c r="AC149">
        <f t="shared" si="15"/>
        <v>0.49237804878048763</v>
      </c>
    </row>
    <row r="150" spans="1:29" x14ac:dyDescent="0.3">
      <c r="A150" t="str">
        <v>Kyle Kuzma</v>
      </c>
      <c r="B150">
        <v>-0.38861788617886178</v>
      </c>
      <c r="C150">
        <v>-0.35325203252032522</v>
      </c>
      <c r="D150">
        <v>0.33609756097560978</v>
      </c>
      <c r="E150">
        <v>7.1626016260162656E-2</v>
      </c>
      <c r="F150">
        <v>0.31788617886178866</v>
      </c>
      <c r="G150">
        <v>-0.51910569105691051</v>
      </c>
      <c r="H150">
        <v>-1.1146341463414635</v>
      </c>
      <c r="I150">
        <v>1.9268292682926846E-2</v>
      </c>
      <c r="J150">
        <v>-1.3739837398374005E-2</v>
      </c>
      <c r="K150">
        <v>-1.2912195121951218</v>
      </c>
      <c r="L150">
        <v>-1.6307317073170731</v>
      </c>
      <c r="M150">
        <v>-1.1253658536585365</v>
      </c>
      <c r="N150">
        <v>-1.644471544715447</v>
      </c>
      <c r="O150">
        <v>-1.4597967479674794</v>
      </c>
      <c r="T150">
        <v>-1.7773170731707315</v>
      </c>
      <c r="U150">
        <v>-1.9892682926829268</v>
      </c>
      <c r="V150">
        <v>-1.4819512195121949</v>
      </c>
      <c r="W150">
        <v>-1.4648780487804871</v>
      </c>
      <c r="X150">
        <v>-1.4597967479674794</v>
      </c>
      <c r="Y150">
        <f t="shared" si="11"/>
        <v>0.24756097560975676</v>
      </c>
      <c r="Z150">
        <f t="shared" si="12"/>
        <v>0.29682926829268297</v>
      </c>
      <c r="AA150">
        <f t="shared" si="13"/>
        <v>0.24146341463414656</v>
      </c>
      <c r="AB150">
        <f t="shared" si="14"/>
        <v>0.34000000000000052</v>
      </c>
      <c r="AC150">
        <f t="shared" si="15"/>
        <v>0.49071138211382115</v>
      </c>
    </row>
    <row r="151" spans="1:29" x14ac:dyDescent="0.3">
      <c r="A151" t="str">
        <v>Desmond Bane</v>
      </c>
      <c r="B151">
        <v>2.7317073170731711E-2</v>
      </c>
      <c r="C151">
        <v>0.18548780487804878</v>
      </c>
      <c r="D151">
        <v>0.19097560975609756</v>
      </c>
      <c r="E151">
        <v>-0.53573170731707309</v>
      </c>
      <c r="F151">
        <v>-0.62182926829268292</v>
      </c>
      <c r="G151">
        <v>-0.46292682926829271</v>
      </c>
      <c r="H151">
        <v>-0.62292682926829268</v>
      </c>
      <c r="I151">
        <v>-0.72207317073170729</v>
      </c>
      <c r="J151">
        <v>0.6709756097560976</v>
      </c>
      <c r="K151">
        <v>-2.0762195121951219</v>
      </c>
      <c r="L151">
        <v>-2.5617073170731706</v>
      </c>
      <c r="M151">
        <v>-1.4278048780487804</v>
      </c>
      <c r="N151">
        <v>-1.8907317073170731</v>
      </c>
      <c r="O151">
        <v>-1.543353658536585</v>
      </c>
      <c r="T151">
        <v>-1.8269512195121949</v>
      </c>
      <c r="U151">
        <v>-2.0415853658536585</v>
      </c>
      <c r="V151">
        <v>-1.4901219512195119</v>
      </c>
      <c r="W151">
        <v>-1.5203252032520322</v>
      </c>
      <c r="X151">
        <v>-1.543353658536585</v>
      </c>
      <c r="Y151">
        <f t="shared" si="11"/>
        <v>0.19792682926829341</v>
      </c>
      <c r="Z151">
        <f t="shared" si="12"/>
        <v>0.24451219512195133</v>
      </c>
      <c r="AA151">
        <f t="shared" si="13"/>
        <v>0.23329268292682959</v>
      </c>
      <c r="AB151">
        <f t="shared" si="14"/>
        <v>0.28455284552845539</v>
      </c>
      <c r="AC151">
        <f t="shared" si="15"/>
        <v>0.40715447154471551</v>
      </c>
    </row>
    <row r="152" spans="1:29" x14ac:dyDescent="0.3">
      <c r="A152" t="str">
        <v>Evan Mobley</v>
      </c>
      <c r="B152">
        <v>0.26768292682926831</v>
      </c>
      <c r="C152">
        <v>-0.80268292682926834</v>
      </c>
      <c r="D152">
        <v>-1.1176829268292683</v>
      </c>
      <c r="E152">
        <v>-0.30426829268292682</v>
      </c>
      <c r="F152">
        <v>0.83817073170731726</v>
      </c>
      <c r="G152">
        <v>-0.49853658536585366</v>
      </c>
      <c r="H152">
        <v>-0.60512195121951218</v>
      </c>
      <c r="I152">
        <v>2.2869512195121953</v>
      </c>
      <c r="J152">
        <v>-0.36170731707317078</v>
      </c>
      <c r="K152">
        <v>0.50548780487804934</v>
      </c>
      <c r="L152">
        <v>6.451219512195161E-2</v>
      </c>
      <c r="M152">
        <v>0.20134146341463444</v>
      </c>
      <c r="N152">
        <v>-0.29719512195121917</v>
      </c>
      <c r="O152">
        <v>-1.574512195121951</v>
      </c>
      <c r="T152">
        <v>-1.8379268292682926</v>
      </c>
      <c r="U152">
        <v>-2.1068292682926826</v>
      </c>
      <c r="V152">
        <v>-1.5051219512195122</v>
      </c>
      <c r="W152">
        <v>-1.6145934959349593</v>
      </c>
      <c r="X152">
        <v>-1.574512195121951</v>
      </c>
      <c r="Y152">
        <f t="shared" si="11"/>
        <v>0.18695121951219562</v>
      </c>
      <c r="Z152">
        <f t="shared" si="12"/>
        <v>0.17926829268292721</v>
      </c>
      <c r="AA152">
        <f t="shared" si="13"/>
        <v>0.21829268292682924</v>
      </c>
      <c r="AB152">
        <f t="shared" si="14"/>
        <v>0.19028455284552837</v>
      </c>
      <c r="AC152">
        <f t="shared" si="15"/>
        <v>0.37599593495934958</v>
      </c>
    </row>
    <row r="153" spans="1:29" x14ac:dyDescent="0.3">
      <c r="A153" t="str">
        <v>Mason Plumlee</v>
      </c>
      <c r="B153">
        <v>1.7811382113821137</v>
      </c>
      <c r="C153">
        <v>-1.2627642276422764</v>
      </c>
      <c r="D153">
        <v>-1.6692682926829268</v>
      </c>
      <c r="E153">
        <v>-0.65252032520325198</v>
      </c>
      <c r="F153">
        <v>1.2095934959349592</v>
      </c>
      <c r="G153">
        <v>0.16552845528455284</v>
      </c>
      <c r="H153">
        <v>-0.48390243902439023</v>
      </c>
      <c r="I153">
        <v>0.48195121951219511</v>
      </c>
      <c r="J153">
        <v>-8.5691056910569052E-2</v>
      </c>
      <c r="K153">
        <v>0.7468292682926827</v>
      </c>
      <c r="L153">
        <v>-0.43024390243902433</v>
      </c>
      <c r="M153">
        <v>-0.68146341463414628</v>
      </c>
      <c r="N153">
        <v>-0.51593495934959344</v>
      </c>
      <c r="O153">
        <v>-1.647479674796748</v>
      </c>
      <c r="T153">
        <v>-1.8456097560975611</v>
      </c>
      <c r="U153">
        <v>-2.1580487804878046</v>
      </c>
      <c r="V153">
        <v>-1.5785365853658535</v>
      </c>
      <c r="W153">
        <v>-1.644471544715447</v>
      </c>
      <c r="X153">
        <v>-1.647479674796748</v>
      </c>
      <c r="Y153">
        <f t="shared" si="11"/>
        <v>0.17926829268292721</v>
      </c>
      <c r="Z153">
        <f t="shared" si="12"/>
        <v>0.12804878048780521</v>
      </c>
      <c r="AA153">
        <f t="shared" si="13"/>
        <v>0.14487804878048793</v>
      </c>
      <c r="AB153">
        <f t="shared" si="14"/>
        <v>0.16040650406504064</v>
      </c>
      <c r="AC153">
        <f t="shared" si="15"/>
        <v>0.30302845528455258</v>
      </c>
    </row>
    <row r="154" spans="1:29" x14ac:dyDescent="0.3">
      <c r="A154" t="str">
        <v>Wendell Carter Jr.</v>
      </c>
      <c r="B154">
        <v>0.74304878048780487</v>
      </c>
      <c r="C154">
        <v>-0.72146341463414632</v>
      </c>
      <c r="D154">
        <v>-1.3679268292682925</v>
      </c>
      <c r="E154">
        <v>-0.35292682926829266</v>
      </c>
      <c r="F154">
        <v>1.1798780487804876</v>
      </c>
      <c r="G154">
        <v>-0.45585365853658538</v>
      </c>
      <c r="H154">
        <v>-0.77841463414634138</v>
      </c>
      <c r="I154">
        <v>0.4873170731707317</v>
      </c>
      <c r="J154">
        <v>0.22804878048780489</v>
      </c>
      <c r="K154">
        <v>-0.31682926829268288</v>
      </c>
      <c r="L154">
        <v>-1.2663414634146342</v>
      </c>
      <c r="M154">
        <v>-0.58243902439024398</v>
      </c>
      <c r="N154">
        <v>-1.0382926829268293</v>
      </c>
      <c r="O154">
        <v>-1.6534756097560974</v>
      </c>
      <c r="T154">
        <v>-1.8610975609756095</v>
      </c>
      <c r="U154">
        <v>-2.1909756097560971</v>
      </c>
      <c r="V154">
        <v>-1.6046341463414635</v>
      </c>
      <c r="W154">
        <v>-1.7280487804878051</v>
      </c>
      <c r="X154">
        <v>-1.6534756097560974</v>
      </c>
      <c r="Y154">
        <f t="shared" si="11"/>
        <v>0.16378048780487875</v>
      </c>
      <c r="Z154">
        <f t="shared" si="12"/>
        <v>9.5121951219512724E-2</v>
      </c>
      <c r="AA154">
        <f t="shared" si="13"/>
        <v>0.11878048780487793</v>
      </c>
      <c r="AB154">
        <f t="shared" si="14"/>
        <v>7.6829268292682551E-2</v>
      </c>
      <c r="AC154">
        <f t="shared" si="15"/>
        <v>0.29703252032520311</v>
      </c>
    </row>
    <row r="155" spans="1:29" x14ac:dyDescent="0.3">
      <c r="A155" t="str">
        <v>Monte Morris</v>
      </c>
      <c r="B155">
        <v>0.2858536585365854</v>
      </c>
      <c r="C155">
        <v>0.20292682926829267</v>
      </c>
      <c r="D155">
        <v>-0.6251219512195122</v>
      </c>
      <c r="E155">
        <v>-0.53682926829268296</v>
      </c>
      <c r="F155">
        <v>-1.198780487804878</v>
      </c>
      <c r="G155">
        <v>0.13926829268292687</v>
      </c>
      <c r="H155">
        <v>-0.57000000000000006</v>
      </c>
      <c r="I155">
        <v>-0.54682926829268286</v>
      </c>
      <c r="J155">
        <v>1.0275609756097561</v>
      </c>
      <c r="K155">
        <v>-2.0248780487804883</v>
      </c>
      <c r="L155">
        <v>-2.8495121951219513</v>
      </c>
      <c r="M155">
        <v>-1.9612195121951219</v>
      </c>
      <c r="N155">
        <v>-1.8219512195121952</v>
      </c>
      <c r="O155">
        <v>-1.6914634146341461</v>
      </c>
      <c r="T155">
        <v>-1.8690243902439025</v>
      </c>
      <c r="U155">
        <v>-2.2224390243902432</v>
      </c>
      <c r="V155">
        <v>-1.6058536585365855</v>
      </c>
      <c r="W155">
        <v>-1.748292682926829</v>
      </c>
      <c r="X155">
        <v>-1.6914634146341461</v>
      </c>
      <c r="Y155">
        <f t="shared" si="11"/>
        <v>0.15585365853658573</v>
      </c>
      <c r="Z155">
        <f t="shared" si="12"/>
        <v>6.3658536585366576E-2</v>
      </c>
      <c r="AA155">
        <f t="shared" si="13"/>
        <v>0.11756097560975598</v>
      </c>
      <c r="AB155">
        <f t="shared" si="14"/>
        <v>5.6585365853658587E-2</v>
      </c>
      <c r="AC155">
        <f t="shared" si="15"/>
        <v>0.25904471544715446</v>
      </c>
    </row>
    <row r="156" spans="1:29" x14ac:dyDescent="0.3">
      <c r="A156" t="str">
        <v>Jeremy Lamb</v>
      </c>
      <c r="B156">
        <v>-0.29869918699186992</v>
      </c>
      <c r="C156">
        <v>0.57447154471544715</v>
      </c>
      <c r="D156">
        <v>-0.55073170731707322</v>
      </c>
      <c r="E156">
        <v>-0.79821138211382103</v>
      </c>
      <c r="F156">
        <v>-0.80569105691056908</v>
      </c>
      <c r="G156">
        <v>-0.7660162601626016</v>
      </c>
      <c r="H156">
        <v>-0.45658536585365861</v>
      </c>
      <c r="I156">
        <v>-4.8780487804878092E-4</v>
      </c>
      <c r="J156">
        <v>1.1978861788617885</v>
      </c>
      <c r="K156">
        <v>-2.4785365853658536</v>
      </c>
      <c r="L156">
        <v>-3.1019512195121952</v>
      </c>
      <c r="M156">
        <v>-1.138048780487805</v>
      </c>
      <c r="N156">
        <v>-1.9040650406504067</v>
      </c>
      <c r="O156">
        <v>-1.7544715447154471</v>
      </c>
      <c r="T156">
        <v>-1.8797560975609757</v>
      </c>
      <c r="U156">
        <v>-2.2407317073170732</v>
      </c>
      <c r="V156">
        <v>-1.6648780487804882</v>
      </c>
      <c r="W156">
        <v>-1.7621951219512191</v>
      </c>
      <c r="X156">
        <v>-1.7544715447154471</v>
      </c>
      <c r="Y156">
        <f t="shared" si="11"/>
        <v>0.14512195121951255</v>
      </c>
      <c r="Z156">
        <f t="shared" si="12"/>
        <v>4.5365853658536626E-2</v>
      </c>
      <c r="AA156">
        <f t="shared" si="13"/>
        <v>5.8536585365853266E-2</v>
      </c>
      <c r="AB156">
        <f t="shared" si="14"/>
        <v>4.2682926829268553E-2</v>
      </c>
      <c r="AC156">
        <f t="shared" si="15"/>
        <v>0.19603658536585344</v>
      </c>
    </row>
    <row r="157" spans="1:29" x14ac:dyDescent="0.3">
      <c r="A157" t="str">
        <v>Mo Bamba</v>
      </c>
      <c r="B157">
        <v>0.2469918699186992</v>
      </c>
      <c r="C157">
        <v>-0.44178861788617885</v>
      </c>
      <c r="D157">
        <v>-0.80682926829268298</v>
      </c>
      <c r="E157">
        <v>-0.7105691056910568</v>
      </c>
      <c r="F157">
        <v>0.49642276422764225</v>
      </c>
      <c r="G157">
        <v>-0.95398373983739826</v>
      </c>
      <c r="H157">
        <v>-1.4790243902439024</v>
      </c>
      <c r="I157">
        <v>2.2814634146341461</v>
      </c>
      <c r="J157">
        <v>0.80162601626016261</v>
      </c>
      <c r="K157">
        <v>-0.12390243902439052</v>
      </c>
      <c r="L157">
        <v>-1.367317073170732</v>
      </c>
      <c r="M157">
        <v>0.38829268292682917</v>
      </c>
      <c r="N157">
        <v>-0.56569105691056942</v>
      </c>
      <c r="O157">
        <v>-1.8299186991869916</v>
      </c>
      <c r="T157">
        <v>-1.9151219512195119</v>
      </c>
      <c r="U157">
        <v>-2.2575609756097559</v>
      </c>
      <c r="V157">
        <v>-1.7221951219512195</v>
      </c>
      <c r="W157">
        <v>-1.7899999999999998</v>
      </c>
      <c r="X157">
        <v>-1.8299186991869916</v>
      </c>
      <c r="Y157">
        <f t="shared" si="11"/>
        <v>0.10975609756097637</v>
      </c>
      <c r="Z157">
        <f t="shared" si="12"/>
        <v>2.8536585365853906E-2</v>
      </c>
      <c r="AA157">
        <f t="shared" si="13"/>
        <v>1.2195121951219523E-3</v>
      </c>
      <c r="AB157">
        <f t="shared" si="14"/>
        <v>1.4878048780487818E-2</v>
      </c>
      <c r="AC157">
        <f t="shared" si="15"/>
        <v>0.12058943089430896</v>
      </c>
    </row>
    <row r="158" spans="1:29" x14ac:dyDescent="0.3">
      <c r="A158" t="str">
        <v>Klay Thompson</v>
      </c>
      <c r="B158">
        <v>6.9105691056909474E-4</v>
      </c>
      <c r="C158">
        <v>0.12569105691056912</v>
      </c>
      <c r="D158">
        <v>0.13158536585365865</v>
      </c>
      <c r="E158">
        <v>-0.25552845528455265</v>
      </c>
      <c r="F158">
        <v>-1.0611788617886178</v>
      </c>
      <c r="G158">
        <v>-0.70260162601626019</v>
      </c>
      <c r="H158">
        <v>-0.79134146341463418</v>
      </c>
      <c r="I158">
        <v>-0.46878048780487802</v>
      </c>
      <c r="J158">
        <v>0.83691056910569106</v>
      </c>
      <c r="K158">
        <v>-2.3102439024390242</v>
      </c>
      <c r="L158">
        <v>-3.0214634146341459</v>
      </c>
      <c r="M158">
        <v>-1.4819512195121949</v>
      </c>
      <c r="N158">
        <v>-2.1845528455284549</v>
      </c>
      <c r="O158">
        <v>-1.9505081300813005</v>
      </c>
      <c r="T158">
        <v>-2.0248780487804883</v>
      </c>
      <c r="U158">
        <v>-2.2860975609756098</v>
      </c>
      <c r="V158">
        <v>-1.7234146341463414</v>
      </c>
      <c r="W158">
        <v>-1.8048780487804876</v>
      </c>
      <c r="X158">
        <v>-1.9505081300813005</v>
      </c>
      <c r="Y158">
        <f t="shared" si="11"/>
        <v>0</v>
      </c>
      <c r="Z158">
        <f t="shared" si="12"/>
        <v>0</v>
      </c>
      <c r="AA158">
        <f t="shared" si="13"/>
        <v>0</v>
      </c>
      <c r="AB158">
        <f t="shared" si="14"/>
        <v>0</v>
      </c>
      <c r="AC158">
        <f t="shared" si="15"/>
        <v>0</v>
      </c>
    </row>
    <row r="159" spans="1:29" x14ac:dyDescent="0.3">
      <c r="A159" t="str">
        <v>Trevor Ariza</v>
      </c>
      <c r="B159">
        <v>-0.20910569105691057</v>
      </c>
      <c r="C159">
        <v>3.9186991869918704E-2</v>
      </c>
      <c r="D159">
        <v>-0.41707317073170735</v>
      </c>
      <c r="E159">
        <v>-0.90130081300813014</v>
      </c>
      <c r="F159">
        <v>-0.54845528455284553</v>
      </c>
      <c r="G159">
        <v>-0.72178861788617898</v>
      </c>
      <c r="H159">
        <v>-0.39268292682926831</v>
      </c>
      <c r="I159">
        <v>-0.23121951219512196</v>
      </c>
      <c r="J159">
        <v>1.1913821138211382</v>
      </c>
      <c r="K159">
        <v>-2.2302439024390246</v>
      </c>
      <c r="L159">
        <v>-3.3824390243902442</v>
      </c>
      <c r="M159">
        <v>-1.4692682926829268</v>
      </c>
      <c r="N159">
        <v>-2.191056910569106</v>
      </c>
      <c r="O159">
        <v>-1.9708943089430897</v>
      </c>
      <c r="T159">
        <v>-2.0762195121951219</v>
      </c>
      <c r="U159">
        <v>-2.4573170731707314</v>
      </c>
      <c r="V159">
        <v>-1.7734146341463415</v>
      </c>
      <c r="W159">
        <v>-1.8219512195121952</v>
      </c>
      <c r="X159">
        <v>-1.9708943089430897</v>
      </c>
      <c r="Y159">
        <f t="shared" si="11"/>
        <v>-5.1341463414633637E-2</v>
      </c>
      <c r="Z159">
        <f t="shared" si="12"/>
        <v>-0.17121951219512166</v>
      </c>
      <c r="AA159">
        <f t="shared" si="13"/>
        <v>-5.0000000000000044E-2</v>
      </c>
      <c r="AB159">
        <f t="shared" si="14"/>
        <v>-1.7073170731707554E-2</v>
      </c>
      <c r="AC159">
        <f t="shared" si="15"/>
        <v>-2.0386178861789173E-2</v>
      </c>
    </row>
    <row r="160" spans="1:29" x14ac:dyDescent="0.3">
      <c r="A160" t="str">
        <v>Thaddeus Young</v>
      </c>
      <c r="B160">
        <v>1.4297560975609755</v>
      </c>
      <c r="C160">
        <v>-1.1202439024390245</v>
      </c>
      <c r="D160">
        <v>-1.5214634146341464</v>
      </c>
      <c r="E160">
        <v>-0.5026829268292683</v>
      </c>
      <c r="F160">
        <v>8.1707317073170804E-2</v>
      </c>
      <c r="G160">
        <v>0.40390243902439027</v>
      </c>
      <c r="H160">
        <v>7.0243902439024397E-2</v>
      </c>
      <c r="I160">
        <v>-0.10292682926829266</v>
      </c>
      <c r="J160">
        <v>-0.10780487804878053</v>
      </c>
      <c r="K160">
        <v>-0.24926829268292705</v>
      </c>
      <c r="L160">
        <v>-1.2617073170731707</v>
      </c>
      <c r="M160">
        <v>-1.7734146341463415</v>
      </c>
      <c r="N160">
        <v>-1.3695121951219513</v>
      </c>
      <c r="O160">
        <v>-2.0329268292682925</v>
      </c>
      <c r="T160">
        <v>-2.0775609756097557</v>
      </c>
      <c r="U160">
        <v>-2.5175609756097557</v>
      </c>
      <c r="V160">
        <v>-1.7819512195121949</v>
      </c>
      <c r="W160">
        <v>-1.8907317073170731</v>
      </c>
      <c r="X160">
        <v>-2.0329268292682925</v>
      </c>
      <c r="Y160">
        <f t="shared" si="11"/>
        <v>-5.2682926829267451E-2</v>
      </c>
      <c r="Z160">
        <f t="shared" si="12"/>
        <v>-0.23146341463414588</v>
      </c>
      <c r="AA160">
        <f t="shared" si="13"/>
        <v>-5.8536585365853488E-2</v>
      </c>
      <c r="AB160">
        <f t="shared" si="14"/>
        <v>-8.5853658536585442E-2</v>
      </c>
      <c r="AC160">
        <f t="shared" si="15"/>
        <v>-8.2418699186991962E-2</v>
      </c>
    </row>
    <row r="161" spans="1:29" x14ac:dyDescent="0.3">
      <c r="A161" t="str">
        <v>Serge Ibaka</v>
      </c>
      <c r="B161">
        <v>0.6356097560975611</v>
      </c>
      <c r="C161">
        <v>0.25463414634146342</v>
      </c>
      <c r="D161">
        <v>-0.8521951219512196</v>
      </c>
      <c r="E161">
        <v>-0.64926829268292674</v>
      </c>
      <c r="F161">
        <v>0.1760975609756098</v>
      </c>
      <c r="G161">
        <v>-0.6429268292682927</v>
      </c>
      <c r="H161">
        <v>-1.8385365853658535</v>
      </c>
      <c r="I161">
        <v>0.69414634146341481</v>
      </c>
      <c r="J161">
        <v>0.7575609756097561</v>
      </c>
      <c r="K161">
        <v>-1.7195121951219505</v>
      </c>
      <c r="L161">
        <v>-2.2224390243902432</v>
      </c>
      <c r="M161">
        <v>-0.82195121951219463</v>
      </c>
      <c r="N161">
        <v>-1.4648780487804871</v>
      </c>
      <c r="O161">
        <v>-2.1297560975609757</v>
      </c>
      <c r="T161">
        <v>-2.0931707317073167</v>
      </c>
      <c r="U161">
        <v>-2.5246341463414632</v>
      </c>
      <c r="V161">
        <v>-1.7862195121951219</v>
      </c>
      <c r="W161">
        <v>-1.9040650406504067</v>
      </c>
      <c r="X161">
        <v>-2.1297560975609757</v>
      </c>
      <c r="Y161">
        <f t="shared" si="11"/>
        <v>-6.8292682926828441E-2</v>
      </c>
      <c r="Z161">
        <f t="shared" si="12"/>
        <v>-0.23853658536585343</v>
      </c>
      <c r="AA161">
        <f t="shared" si="13"/>
        <v>-6.2804878048780433E-2</v>
      </c>
      <c r="AB161">
        <f t="shared" si="14"/>
        <v>-9.9186991869919083E-2</v>
      </c>
      <c r="AC161">
        <f t="shared" si="15"/>
        <v>-0.1792479674796752</v>
      </c>
    </row>
    <row r="162" spans="1:29" x14ac:dyDescent="0.3">
      <c r="A162" t="str">
        <v>Aleksej Pokusevski</v>
      </c>
      <c r="B162">
        <v>-0.55073170731707322</v>
      </c>
      <c r="C162">
        <v>-8.7317073170731715E-2</v>
      </c>
      <c r="D162">
        <v>0.15170731707317076</v>
      </c>
      <c r="E162">
        <v>-0.22097560975609754</v>
      </c>
      <c r="F162">
        <v>0.11585365853658541</v>
      </c>
      <c r="G162">
        <v>-0.18512195121951219</v>
      </c>
      <c r="H162">
        <v>-1.167560975609756</v>
      </c>
      <c r="I162">
        <v>0.91292682926829272</v>
      </c>
      <c r="J162">
        <v>-0.93585365853658553</v>
      </c>
      <c r="K162">
        <v>-1.8797560975609757</v>
      </c>
      <c r="L162">
        <v>-1.0312195121951215</v>
      </c>
      <c r="M162">
        <v>-1.7819512195121949</v>
      </c>
      <c r="N162">
        <v>-1.9670731707317071</v>
      </c>
      <c r="O162">
        <v>-2.1481707317073173</v>
      </c>
      <c r="T162">
        <v>-2.122439024390244</v>
      </c>
      <c r="U162">
        <v>-2.5617073170731706</v>
      </c>
      <c r="V162">
        <v>-1.9185365853658531</v>
      </c>
      <c r="W162">
        <v>-1.9670731707317071</v>
      </c>
      <c r="X162">
        <v>-2.1481707317073173</v>
      </c>
      <c r="Y162">
        <f t="shared" si="11"/>
        <v>-9.756097560975574E-2</v>
      </c>
      <c r="Z162">
        <f t="shared" si="12"/>
        <v>-0.27560975609756078</v>
      </c>
      <c r="AA162">
        <f t="shared" si="13"/>
        <v>-0.1951219512195117</v>
      </c>
      <c r="AB162">
        <f t="shared" si="14"/>
        <v>-0.16219512195121943</v>
      </c>
      <c r="AC162">
        <f t="shared" si="15"/>
        <v>-0.19766260162601679</v>
      </c>
    </row>
    <row r="163" spans="1:29" x14ac:dyDescent="0.3">
      <c r="A163" t="str">
        <v>Montrezl Harrell</v>
      </c>
      <c r="B163">
        <v>2.0713821138211381</v>
      </c>
      <c r="C163">
        <v>-1.1134959349593496</v>
      </c>
      <c r="D163">
        <v>-1.6692682926829268</v>
      </c>
      <c r="E163">
        <v>-0.17154471544715447</v>
      </c>
      <c r="F163">
        <v>0.42178861788617888</v>
      </c>
      <c r="G163">
        <v>-0.8461788617886179</v>
      </c>
      <c r="H163">
        <v>-0.53365853658536588</v>
      </c>
      <c r="I163">
        <v>0.27463414634146338</v>
      </c>
      <c r="J163">
        <v>0.56943089430894311</v>
      </c>
      <c r="K163">
        <v>0.1165853658536582</v>
      </c>
      <c r="L163">
        <v>-1.5663414634146342</v>
      </c>
      <c r="M163">
        <v>-0.15073170731707319</v>
      </c>
      <c r="N163">
        <v>-0.99691056910569109</v>
      </c>
      <c r="O163">
        <v>-2.1699186991869919</v>
      </c>
      <c r="T163">
        <v>-2.1858536585365851</v>
      </c>
      <c r="U163">
        <v>-2.5970731707317074</v>
      </c>
      <c r="V163">
        <v>-1.9263414634146341</v>
      </c>
      <c r="W163">
        <v>-1.9913821138211381</v>
      </c>
      <c r="X163">
        <v>-2.1699186991869919</v>
      </c>
      <c r="Y163">
        <f t="shared" si="11"/>
        <v>-0.16097560975609682</v>
      </c>
      <c r="Z163">
        <f t="shared" si="12"/>
        <v>-0.31097560975609762</v>
      </c>
      <c r="AA163">
        <f t="shared" si="13"/>
        <v>-0.20292682926829264</v>
      </c>
      <c r="AB163">
        <f t="shared" si="14"/>
        <v>-0.18650406504065042</v>
      </c>
      <c r="AC163">
        <f t="shared" si="15"/>
        <v>-0.21941056910569134</v>
      </c>
    </row>
    <row r="164" spans="1:29" x14ac:dyDescent="0.3">
      <c r="A164" t="str">
        <v>Daniel Theis</v>
      </c>
      <c r="B164">
        <v>1.0797560975609757</v>
      </c>
      <c r="C164">
        <v>-0.83</v>
      </c>
      <c r="D164">
        <v>-0.94097560975609751</v>
      </c>
      <c r="E164">
        <v>-0.65634146341463406</v>
      </c>
      <c r="F164">
        <v>5.6097560975609806E-2</v>
      </c>
      <c r="G164">
        <v>-0.60341463414634144</v>
      </c>
      <c r="H164">
        <v>-0.86024390243902438</v>
      </c>
      <c r="I164">
        <v>0.59707317073170729</v>
      </c>
      <c r="J164">
        <v>0.72878048780487803</v>
      </c>
      <c r="K164">
        <v>-0.5992682926829267</v>
      </c>
      <c r="L164">
        <v>-2.1580487804878046</v>
      </c>
      <c r="M164">
        <v>-0.82585365853658499</v>
      </c>
      <c r="N164">
        <v>-1.4292682926829265</v>
      </c>
      <c r="O164">
        <v>-2.2676829268292682</v>
      </c>
      <c r="T164">
        <v>-2.2302439024390246</v>
      </c>
      <c r="U164">
        <v>-2.7687804878048783</v>
      </c>
      <c r="V164">
        <v>-1.9441463414634144</v>
      </c>
      <c r="W164">
        <v>-2.0609756097560976</v>
      </c>
      <c r="X164">
        <v>-2.2676829268292682</v>
      </c>
      <c r="Y164">
        <f t="shared" si="11"/>
        <v>-0.20536585365853632</v>
      </c>
      <c r="Z164">
        <f t="shared" si="12"/>
        <v>-0.4826829268292685</v>
      </c>
      <c r="AA164">
        <f t="shared" si="13"/>
        <v>-0.22073170731707292</v>
      </c>
      <c r="AB164">
        <f t="shared" si="14"/>
        <v>-0.25609756097560998</v>
      </c>
      <c r="AC164">
        <f t="shared" si="15"/>
        <v>-0.31717479674796767</v>
      </c>
    </row>
    <row r="165" spans="1:29" x14ac:dyDescent="0.3">
      <c r="A165" t="str">
        <v>Patrick Williams</v>
      </c>
      <c r="B165">
        <v>0.39682926829268295</v>
      </c>
      <c r="C165">
        <v>-0.3519512195121951</v>
      </c>
      <c r="D165">
        <v>-0.88975609756097551</v>
      </c>
      <c r="E165">
        <v>-0.63926829268292673</v>
      </c>
      <c r="F165">
        <v>-0.17439024390243898</v>
      </c>
      <c r="G165">
        <v>-0.70585365853658544</v>
      </c>
      <c r="H165">
        <v>1.9512195121951514E-3</v>
      </c>
      <c r="I165">
        <v>7.6341463414634173E-2</v>
      </c>
      <c r="J165">
        <v>0.2251219512195122</v>
      </c>
      <c r="K165">
        <v>-1.7090243902439024</v>
      </c>
      <c r="L165">
        <v>-2.2860975609756098</v>
      </c>
      <c r="M165">
        <v>-1.3551219512195118</v>
      </c>
      <c r="N165">
        <v>-2.0609756097560976</v>
      </c>
      <c r="O165">
        <v>-2.2975609756097559</v>
      </c>
      <c r="T165">
        <v>-2.2706097560975613</v>
      </c>
      <c r="U165">
        <v>-2.8495121951219513</v>
      </c>
      <c r="V165">
        <v>-1.9575609756097561</v>
      </c>
      <c r="W165">
        <v>-2.1016260162601625</v>
      </c>
      <c r="X165">
        <v>-2.2975609756097559</v>
      </c>
      <c r="Y165">
        <f t="shared" si="11"/>
        <v>-0.24573170731707306</v>
      </c>
      <c r="Z165">
        <f t="shared" si="12"/>
        <v>-0.56341463414634152</v>
      </c>
      <c r="AA165">
        <f t="shared" si="13"/>
        <v>-0.23414634146341462</v>
      </c>
      <c r="AB165">
        <f t="shared" si="14"/>
        <v>-0.29674796747967491</v>
      </c>
      <c r="AC165">
        <f t="shared" si="15"/>
        <v>-0.34705284552845539</v>
      </c>
    </row>
    <row r="166" spans="1:29" x14ac:dyDescent="0.3">
      <c r="A166" t="str">
        <v>Andrew Wiggins</v>
      </c>
      <c r="B166">
        <v>0.27268292682926831</v>
      </c>
      <c r="C166">
        <v>-0.6326829268292683</v>
      </c>
      <c r="D166">
        <v>-0.33024390243902435</v>
      </c>
      <c r="E166">
        <v>-0.16097560975609754</v>
      </c>
      <c r="F166">
        <v>-0.62048780487804878</v>
      </c>
      <c r="G166">
        <v>-0.54634146341463419</v>
      </c>
      <c r="H166">
        <v>-0.71951219512195119</v>
      </c>
      <c r="I166">
        <v>0.22000000000000003</v>
      </c>
      <c r="J166">
        <v>0.39268292682926831</v>
      </c>
      <c r="K166">
        <v>-1.4921951219512193</v>
      </c>
      <c r="L166">
        <v>-2.5175609756097557</v>
      </c>
      <c r="M166">
        <v>-1.5785365853658535</v>
      </c>
      <c r="N166">
        <v>-2.1248780487804875</v>
      </c>
      <c r="O166">
        <v>-2.3712195121951223</v>
      </c>
      <c r="T166">
        <v>-2.3048780487804881</v>
      </c>
      <c r="U166">
        <v>-2.9424390243902439</v>
      </c>
      <c r="V166">
        <v>-1.9612195121951219</v>
      </c>
      <c r="W166">
        <v>-2.1248780487804875</v>
      </c>
      <c r="X166">
        <v>-2.3712195121951223</v>
      </c>
      <c r="Y166">
        <f t="shared" si="11"/>
        <v>-0.2799999999999998</v>
      </c>
      <c r="Z166">
        <f t="shared" si="12"/>
        <v>-0.65634146341463406</v>
      </c>
      <c r="AA166">
        <f t="shared" si="13"/>
        <v>-0.23780487804878048</v>
      </c>
      <c r="AB166">
        <f t="shared" si="14"/>
        <v>-0.31999999999999984</v>
      </c>
      <c r="AC166">
        <f t="shared" si="15"/>
        <v>-0.42071138211382175</v>
      </c>
    </row>
    <row r="167" spans="1:29" x14ac:dyDescent="0.3">
      <c r="A167" t="str">
        <v>Daniel Gafford</v>
      </c>
      <c r="B167">
        <v>2.3109349593495931</v>
      </c>
      <c r="C167">
        <v>-1.2727235772357723</v>
      </c>
      <c r="D167">
        <v>-1.6764634146341462</v>
      </c>
      <c r="E167">
        <v>-0.70052845528455276</v>
      </c>
      <c r="F167">
        <v>6.943089430894317E-2</v>
      </c>
      <c r="G167">
        <v>-1.079918699186992</v>
      </c>
      <c r="H167">
        <v>-0.72804878048780486</v>
      </c>
      <c r="I167">
        <v>2.2345121951219511</v>
      </c>
      <c r="J167">
        <v>0.66886178861788625</v>
      </c>
      <c r="K167">
        <v>1.0987804878048779</v>
      </c>
      <c r="L167">
        <v>-0.8428048780487809</v>
      </c>
      <c r="M167">
        <v>0.90597560975609759</v>
      </c>
      <c r="N167">
        <v>-0.17394308943089465</v>
      </c>
      <c r="O167">
        <v>-2.4466666666666663</v>
      </c>
      <c r="T167">
        <v>-2.3102439024390242</v>
      </c>
      <c r="U167">
        <v>-2.9626829268292685</v>
      </c>
      <c r="V167">
        <v>-2.0331707317073167</v>
      </c>
      <c r="W167">
        <v>-2.1658536585365842</v>
      </c>
      <c r="X167">
        <v>-2.4466666666666663</v>
      </c>
      <c r="Y167">
        <f t="shared" si="11"/>
        <v>-0.28536585365853595</v>
      </c>
      <c r="Z167">
        <f t="shared" si="12"/>
        <v>-0.67658536585365869</v>
      </c>
      <c r="AA167">
        <f t="shared" si="13"/>
        <v>-0.30975609756097522</v>
      </c>
      <c r="AB167">
        <f t="shared" si="14"/>
        <v>-0.36097560975609655</v>
      </c>
      <c r="AC167">
        <f t="shared" si="15"/>
        <v>-0.49615853658536579</v>
      </c>
    </row>
    <row r="168" spans="1:29" x14ac:dyDescent="0.3">
      <c r="A168" t="str">
        <v>Oshae Brissett</v>
      </c>
      <c r="B168">
        <v>0.27203252032520325</v>
      </c>
      <c r="C168">
        <v>-5.479674796747968E-2</v>
      </c>
      <c r="D168">
        <v>-0.63853658536585367</v>
      </c>
      <c r="E168">
        <v>-0.92260162601626017</v>
      </c>
      <c r="F168">
        <v>-0.56422764227642275</v>
      </c>
      <c r="G168">
        <v>-1.0586991869918698</v>
      </c>
      <c r="H168">
        <v>-0.80048780487804883</v>
      </c>
      <c r="I168">
        <v>0.1678048780487805</v>
      </c>
      <c r="J168">
        <v>1.3588617886178862</v>
      </c>
      <c r="K168">
        <v>-2.1858536585365851</v>
      </c>
      <c r="L168">
        <v>-3.5995121951219513</v>
      </c>
      <c r="M168">
        <v>-1.1819512195121953</v>
      </c>
      <c r="N168">
        <v>-2.2406504065040651</v>
      </c>
      <c r="O168">
        <v>-2.4605691056910568</v>
      </c>
      <c r="T168">
        <v>-2.3292682926829267</v>
      </c>
      <c r="U168">
        <v>-3.0214634146341459</v>
      </c>
      <c r="V168">
        <v>-2.1160975609756099</v>
      </c>
      <c r="W168">
        <v>-2.1845528455284549</v>
      </c>
      <c r="X168">
        <v>-2.4605691056910568</v>
      </c>
      <c r="Y168">
        <f t="shared" si="11"/>
        <v>-0.30439024390243841</v>
      </c>
      <c r="Z168">
        <f t="shared" si="12"/>
        <v>-0.73536585365853613</v>
      </c>
      <c r="AA168">
        <f t="shared" si="13"/>
        <v>-0.39268292682926842</v>
      </c>
      <c r="AB168">
        <f t="shared" si="14"/>
        <v>-0.37967479674796722</v>
      </c>
      <c r="AC168">
        <f t="shared" si="15"/>
        <v>-0.51006097560975627</v>
      </c>
    </row>
    <row r="169" spans="1:29" x14ac:dyDescent="0.3">
      <c r="A169" t="str">
        <v>Alperen Sengun</v>
      </c>
      <c r="B169">
        <v>0.99439024390243891</v>
      </c>
      <c r="C169">
        <v>0.1175609756097561</v>
      </c>
      <c r="D169">
        <v>-1.2141463414634146</v>
      </c>
      <c r="E169">
        <v>-0.57097560975609751</v>
      </c>
      <c r="F169">
        <v>0.33780487804878057</v>
      </c>
      <c r="G169">
        <v>-0.83390243902439032</v>
      </c>
      <c r="H169">
        <v>-0.86024390243902438</v>
      </c>
      <c r="I169">
        <v>0.48609756097560974</v>
      </c>
      <c r="J169">
        <v>-0.18463414634146341</v>
      </c>
      <c r="K169">
        <v>-1.8456097560975611</v>
      </c>
      <c r="L169">
        <v>-1.5434146341463417</v>
      </c>
      <c r="M169">
        <v>-0.89414634146341465</v>
      </c>
      <c r="N169">
        <v>-1.7280487804878051</v>
      </c>
      <c r="O169">
        <v>-2.4682926829268292</v>
      </c>
      <c r="T169">
        <v>-2.3407317073170728</v>
      </c>
      <c r="U169">
        <v>-3.1019512195121952</v>
      </c>
      <c r="V169">
        <v>-2.2331707317073173</v>
      </c>
      <c r="W169">
        <v>-2.191056910569106</v>
      </c>
      <c r="X169">
        <v>-2.4682926829268292</v>
      </c>
      <c r="Y169">
        <f t="shared" si="11"/>
        <v>-0.31585365853658454</v>
      </c>
      <c r="Z169">
        <f t="shared" si="12"/>
        <v>-0.81585365853658542</v>
      </c>
      <c r="AA169">
        <f t="shared" si="13"/>
        <v>-0.50975609756097584</v>
      </c>
      <c r="AB169">
        <f t="shared" si="14"/>
        <v>-0.38617886178861838</v>
      </c>
      <c r="AC169">
        <f t="shared" si="15"/>
        <v>-0.51778455284552871</v>
      </c>
    </row>
    <row r="170" spans="1:29" x14ac:dyDescent="0.3">
      <c r="A170" t="str">
        <v>Juan Toscano-Anderson</v>
      </c>
      <c r="B170">
        <v>0.67821138211382115</v>
      </c>
      <c r="C170">
        <v>-0.11008130081300813</v>
      </c>
      <c r="D170">
        <v>-1.0307317073170732</v>
      </c>
      <c r="E170">
        <v>-1.2081300813008129</v>
      </c>
      <c r="F170">
        <v>-0.36601626016260164</v>
      </c>
      <c r="G170">
        <v>-0.11642276422764231</v>
      </c>
      <c r="H170">
        <v>-0.41756097560975614</v>
      </c>
      <c r="I170">
        <v>-0.19804878048780489</v>
      </c>
      <c r="J170">
        <v>0.53626016260162612</v>
      </c>
      <c r="K170">
        <v>-2.122439024390244</v>
      </c>
      <c r="L170">
        <v>-2.7687804878048783</v>
      </c>
      <c r="M170">
        <v>-2.1160975609756099</v>
      </c>
      <c r="N170">
        <v>-2.2325203252032519</v>
      </c>
      <c r="O170">
        <v>-2.4726016260162602</v>
      </c>
      <c r="T170">
        <v>-2.3831707317073172</v>
      </c>
      <c r="U170">
        <v>-3.2518292682926817</v>
      </c>
      <c r="V170">
        <v>-2.3068292682926819</v>
      </c>
      <c r="W170">
        <v>-2.2325203252032519</v>
      </c>
      <c r="X170">
        <v>-2.4726016260162602</v>
      </c>
      <c r="Y170">
        <f t="shared" si="11"/>
        <v>-0.35829268292682892</v>
      </c>
      <c r="Z170">
        <f t="shared" si="12"/>
        <v>-0.96573170731707192</v>
      </c>
      <c r="AA170">
        <f t="shared" si="13"/>
        <v>-0.58341463414634043</v>
      </c>
      <c r="AB170">
        <f t="shared" si="14"/>
        <v>-0.42764227642276431</v>
      </c>
      <c r="AC170">
        <f t="shared" si="15"/>
        <v>-0.52209349593495968</v>
      </c>
    </row>
    <row r="171" spans="1:29" x14ac:dyDescent="0.3">
      <c r="A171" t="str">
        <v>LaMarcus Aldridge</v>
      </c>
      <c r="B171">
        <v>0.44439024390243909</v>
      </c>
      <c r="C171">
        <v>0.31085365853658536</v>
      </c>
      <c r="D171">
        <v>-1.0458536585365854</v>
      </c>
      <c r="E171">
        <v>-0.63987804878048782</v>
      </c>
      <c r="F171">
        <v>-0.55731707317073165</v>
      </c>
      <c r="G171">
        <v>-0.77658536585365856</v>
      </c>
      <c r="H171">
        <v>-1.3785365853658538</v>
      </c>
      <c r="I171">
        <v>0.38731707317073172</v>
      </c>
      <c r="J171">
        <v>0.97390243902439033</v>
      </c>
      <c r="K171">
        <v>-2.5925609756097558</v>
      </c>
      <c r="L171">
        <v>-3.2556097560975616</v>
      </c>
      <c r="M171">
        <v>-1.5051219512195122</v>
      </c>
      <c r="N171">
        <v>-2.2817073170731712</v>
      </c>
      <c r="O171">
        <v>-2.6975609756097558</v>
      </c>
      <c r="T171">
        <v>-2.4785365853658536</v>
      </c>
      <c r="U171">
        <v>-3.2556097560975616</v>
      </c>
      <c r="V171">
        <v>-2.3539024390243899</v>
      </c>
      <c r="W171">
        <v>-2.2406504065040651</v>
      </c>
      <c r="X171">
        <v>-2.6975609756097558</v>
      </c>
      <c r="Y171">
        <f t="shared" si="11"/>
        <v>-0.45365853658536537</v>
      </c>
      <c r="Z171">
        <f t="shared" si="12"/>
        <v>-0.96951219512195186</v>
      </c>
      <c r="AA171">
        <f t="shared" si="13"/>
        <v>-0.63048780487804845</v>
      </c>
      <c r="AB171">
        <f t="shared" si="14"/>
        <v>-0.43577235772357747</v>
      </c>
      <c r="AC171">
        <f t="shared" si="15"/>
        <v>-0.7470528455284553</v>
      </c>
    </row>
    <row r="172" spans="1:29" x14ac:dyDescent="0.3">
      <c r="A172" t="str">
        <v>Marvin Bagley III</v>
      </c>
      <c r="B172">
        <v>0.71674796747967484</v>
      </c>
      <c r="C172">
        <v>-0.66861788617886186</v>
      </c>
      <c r="D172">
        <v>-0.89268292682926842</v>
      </c>
      <c r="E172">
        <v>-0.22642276422764224</v>
      </c>
      <c r="F172">
        <v>0.49081300813008139</v>
      </c>
      <c r="G172">
        <v>-0.9330081300813009</v>
      </c>
      <c r="H172">
        <v>-1.1814634146341465</v>
      </c>
      <c r="I172">
        <v>-0.26804878048780484</v>
      </c>
      <c r="J172">
        <v>0.42504065040650407</v>
      </c>
      <c r="K172">
        <v>-1.8690243902439025</v>
      </c>
      <c r="L172">
        <v>-2.9626829268292685</v>
      </c>
      <c r="M172">
        <v>-1.6046341463414635</v>
      </c>
      <c r="N172">
        <v>-2.5376422764227646</v>
      </c>
      <c r="O172">
        <v>-2.7619918699186989</v>
      </c>
      <c r="T172">
        <v>-2.5814634146341455</v>
      </c>
      <c r="U172">
        <v>-3.3824390243902442</v>
      </c>
      <c r="V172">
        <v>-2.362926829268293</v>
      </c>
      <c r="W172">
        <v>-2.2817073170731712</v>
      </c>
      <c r="X172">
        <v>-2.7619918699186989</v>
      </c>
      <c r="Y172">
        <f t="shared" si="11"/>
        <v>-0.55658536585365725</v>
      </c>
      <c r="Z172">
        <f t="shared" si="12"/>
        <v>-1.0963414634146345</v>
      </c>
      <c r="AA172">
        <f t="shared" si="13"/>
        <v>-0.63951219512195157</v>
      </c>
      <c r="AB172">
        <f t="shared" si="14"/>
        <v>-0.47682926829268357</v>
      </c>
      <c r="AC172">
        <f t="shared" si="15"/>
        <v>-0.81148373983739841</v>
      </c>
    </row>
    <row r="173" spans="1:29" x14ac:dyDescent="0.3">
      <c r="A173" t="str">
        <v>Enes Kanter</v>
      </c>
      <c r="B173">
        <v>1.2159349593495934</v>
      </c>
      <c r="C173">
        <v>-3.5772357723577236E-3</v>
      </c>
      <c r="D173">
        <v>-1.6117073170731708</v>
      </c>
      <c r="E173">
        <v>-0.9957723577235772</v>
      </c>
      <c r="F173">
        <v>0.50406504065040658</v>
      </c>
      <c r="G173">
        <v>-1.0074796747967478</v>
      </c>
      <c r="H173">
        <v>-1.495609756097561</v>
      </c>
      <c r="I173">
        <v>-0.30048780487804877</v>
      </c>
      <c r="J173">
        <v>1.0222764227642276</v>
      </c>
      <c r="K173">
        <v>-2.6687804878048782</v>
      </c>
      <c r="L173">
        <v>-3.6946341463414636</v>
      </c>
      <c r="M173">
        <v>-1.6648780487804882</v>
      </c>
      <c r="N173">
        <v>-2.6723577235772362</v>
      </c>
      <c r="O173">
        <v>-3.1300813008130079</v>
      </c>
      <c r="T173">
        <v>-2.5925609756097558</v>
      </c>
      <c r="U173">
        <v>-3.5995121951219513</v>
      </c>
      <c r="V173">
        <v>-2.4112195121951214</v>
      </c>
      <c r="W173">
        <v>-2.5376422764227646</v>
      </c>
      <c r="X173">
        <v>-3.1300813008130079</v>
      </c>
      <c r="Y173">
        <f t="shared" si="11"/>
        <v>-0.56768292682926758</v>
      </c>
      <c r="Z173">
        <f t="shared" si="12"/>
        <v>-1.3134146341463415</v>
      </c>
      <c r="AA173">
        <f t="shared" si="13"/>
        <v>-0.68780487804877999</v>
      </c>
      <c r="AB173">
        <f t="shared" si="14"/>
        <v>-0.732764227642277</v>
      </c>
      <c r="AC173">
        <f t="shared" si="15"/>
        <v>-1.1795731707317074</v>
      </c>
    </row>
    <row r="174" spans="1:29" x14ac:dyDescent="0.3">
      <c r="A174" t="str">
        <v>Victor Oladipo</v>
      </c>
      <c r="B174">
        <v>-0.4113008130081301</v>
      </c>
      <c r="C174">
        <v>-0.11434959349593496</v>
      </c>
      <c r="D174">
        <v>-0.55682926829268287</v>
      </c>
      <c r="E174">
        <v>-0.64069105691056893</v>
      </c>
      <c r="F174">
        <v>-0.95833333333333326</v>
      </c>
      <c r="G174">
        <v>-0.34447154471544716</v>
      </c>
      <c r="H174">
        <v>-0.642560975609756</v>
      </c>
      <c r="I174">
        <v>-0.6962195121951219</v>
      </c>
      <c r="J174">
        <v>0.48406504065040645</v>
      </c>
      <c r="K174">
        <v>-3.7663414634146339</v>
      </c>
      <c r="L174">
        <v>-4.364756097560976</v>
      </c>
      <c r="M174">
        <v>-3.5362195121951219</v>
      </c>
      <c r="N174">
        <v>-3.8806910569105697</v>
      </c>
      <c r="O174">
        <v>-3.3269308943089433</v>
      </c>
      <c r="T174">
        <v>-2.6687804878048782</v>
      </c>
      <c r="U174">
        <v>-3.6946341463414636</v>
      </c>
      <c r="V174">
        <v>-2.5421951219512193</v>
      </c>
      <c r="W174">
        <v>-2.6723577235772362</v>
      </c>
      <c r="X174">
        <v>-3.3269308943089433</v>
      </c>
      <c r="Y174">
        <f t="shared" si="11"/>
        <v>-0.64390243902438993</v>
      </c>
      <c r="Z174">
        <f t="shared" si="12"/>
        <v>-1.4085365853658538</v>
      </c>
      <c r="AA174">
        <f t="shared" si="13"/>
        <v>-0.81878048780487789</v>
      </c>
      <c r="AB174">
        <f t="shared" si="14"/>
        <v>-0.86747967479674859</v>
      </c>
      <c r="AC174">
        <f t="shared" si="15"/>
        <v>-1.3764227642276428</v>
      </c>
    </row>
    <row r="175" spans="1:29" x14ac:dyDescent="0.3">
      <c r="A175" t="str">
        <v>T.J. Warren</v>
      </c>
      <c r="B175">
        <v>0.85902439024390242</v>
      </c>
      <c r="C175">
        <v>0.10048780487804879</v>
      </c>
      <c r="D175">
        <v>-0.90682926829268284</v>
      </c>
      <c r="E175">
        <v>-0.44536585365853643</v>
      </c>
      <c r="F175">
        <v>-1.0024390243902437</v>
      </c>
      <c r="G175">
        <v>-0.87902439024390233</v>
      </c>
      <c r="H175">
        <v>-1.3468292682926828</v>
      </c>
      <c r="I175">
        <v>-0.58585365853658533</v>
      </c>
      <c r="J175">
        <v>0.91658536585365846</v>
      </c>
      <c r="K175">
        <v>-3.3907317073170735</v>
      </c>
      <c r="L175">
        <v>-4.2068292682926822</v>
      </c>
      <c r="M175">
        <v>-2.4112195121951214</v>
      </c>
      <c r="N175">
        <v>-3.2902439024390238</v>
      </c>
      <c r="O175">
        <v>-3.4268292682926824</v>
      </c>
      <c r="T175">
        <v>-2.9364634146341455</v>
      </c>
      <c r="U175">
        <v>-4.0778048780487808</v>
      </c>
      <c r="V175">
        <v>-2.7543902439024386</v>
      </c>
      <c r="W175">
        <v>-3.0983739837398376</v>
      </c>
      <c r="X175">
        <v>-3.4268292682926824</v>
      </c>
      <c r="Y175">
        <f t="shared" si="11"/>
        <v>-0.91158536585365724</v>
      </c>
      <c r="Z175">
        <f t="shared" si="12"/>
        <v>-1.791707317073171</v>
      </c>
      <c r="AA175">
        <f t="shared" si="13"/>
        <v>-1.0309756097560971</v>
      </c>
      <c r="AB175">
        <f t="shared" si="14"/>
        <v>-1.29349593495935</v>
      </c>
      <c r="AC175">
        <f t="shared" si="15"/>
        <v>-1.4763211382113819</v>
      </c>
    </row>
    <row r="176" spans="1:29" x14ac:dyDescent="0.3">
      <c r="A176" t="str">
        <v>Nicolas Claxton</v>
      </c>
      <c r="B176">
        <v>1.437560975609756</v>
      </c>
      <c r="C176">
        <v>-2.2575609756097559</v>
      </c>
      <c r="D176">
        <v>-1.6620731707317071</v>
      </c>
      <c r="E176">
        <v>-0.99841463414634146</v>
      </c>
      <c r="F176">
        <v>6.0487804878048806E-2</v>
      </c>
      <c r="G176">
        <v>-0.92158536585365858</v>
      </c>
      <c r="H176">
        <v>-0.47609756097560973</v>
      </c>
      <c r="I176">
        <v>1.5658536585365854</v>
      </c>
      <c r="J176">
        <v>1.0859756097560975</v>
      </c>
      <c r="K176">
        <v>9.1707317073170813E-2</v>
      </c>
      <c r="L176">
        <v>-3.2518292682926817</v>
      </c>
      <c r="M176">
        <v>-1.2442682926829263</v>
      </c>
      <c r="N176">
        <v>-2.1658536585365842</v>
      </c>
      <c r="O176">
        <v>-3.6675609756097547</v>
      </c>
      <c r="T176">
        <v>-3.3907317073170735</v>
      </c>
      <c r="U176">
        <v>-4.2068292682926822</v>
      </c>
      <c r="V176">
        <v>-2.9002439024390241</v>
      </c>
      <c r="W176">
        <v>-3.2902439024390238</v>
      </c>
      <c r="X176">
        <v>-3.6675609756097547</v>
      </c>
      <c r="Y176">
        <f t="shared" si="11"/>
        <v>-1.3658536585365852</v>
      </c>
      <c r="Z176">
        <f t="shared" si="12"/>
        <v>-1.9207317073170724</v>
      </c>
      <c r="AA176">
        <f t="shared" si="13"/>
        <v>-1.1768292682926826</v>
      </c>
      <c r="AB176">
        <f t="shared" si="14"/>
        <v>-1.4853658536585361</v>
      </c>
      <c r="AC176">
        <f t="shared" si="15"/>
        <v>-1.7170528455284542</v>
      </c>
    </row>
    <row r="177" spans="1:29" x14ac:dyDescent="0.3">
      <c r="A177" t="str">
        <v>Thomas Bryant</v>
      </c>
      <c r="B177">
        <v>1.5062601626016261</v>
      </c>
      <c r="C177">
        <v>-0.51691056910569122</v>
      </c>
      <c r="D177">
        <v>-1.0502439024390244</v>
      </c>
      <c r="E177">
        <v>-0.77081300813008125</v>
      </c>
      <c r="F177">
        <v>-0.60821138211382109</v>
      </c>
      <c r="G177">
        <v>-0.86520325203252035</v>
      </c>
      <c r="H177">
        <v>-1.5319512195121954</v>
      </c>
      <c r="I177">
        <v>-0.24073170731707316</v>
      </c>
      <c r="J177">
        <v>0.97943089430894315</v>
      </c>
      <c r="K177">
        <v>-2.5814634146341455</v>
      </c>
      <c r="L177">
        <v>-4.0778048780487808</v>
      </c>
      <c r="M177">
        <v>-2.2331707317073173</v>
      </c>
      <c r="N177">
        <v>-3.0983739837398376</v>
      </c>
      <c r="O177">
        <v>-3.7311382113821141</v>
      </c>
      <c r="T177">
        <v>-3.7663414634146339</v>
      </c>
      <c r="U177">
        <v>-4.364756097560976</v>
      </c>
      <c r="V177">
        <v>-3.5362195121951219</v>
      </c>
      <c r="W177">
        <v>-3.8806910569105697</v>
      </c>
      <c r="X177">
        <v>-3.7311382113821141</v>
      </c>
      <c r="Y177">
        <f t="shared" si="11"/>
        <v>-1.7414634146341457</v>
      </c>
      <c r="Z177">
        <f t="shared" si="12"/>
        <v>-2.0786585365853663</v>
      </c>
      <c r="AA177">
        <f t="shared" si="13"/>
        <v>-1.8128048780487804</v>
      </c>
      <c r="AB177">
        <f t="shared" si="14"/>
        <v>-2.0758130081300821</v>
      </c>
      <c r="AC177">
        <f t="shared" si="15"/>
        <v>-1.7806300813008136</v>
      </c>
    </row>
    <row r="178" spans="1:29" x14ac:dyDescent="0.3">
      <c r="A178" t="str">
        <v>Jamal Murray</v>
      </c>
      <c r="B178">
        <v>8.975609756097562E-2</v>
      </c>
      <c r="C178">
        <v>0.22609756097560976</v>
      </c>
      <c r="D178">
        <v>-0.78378048780487808</v>
      </c>
      <c r="E178">
        <v>-0.9384146341463413</v>
      </c>
      <c r="F178">
        <v>-1.2098780487804877</v>
      </c>
      <c r="G178">
        <v>-0.61573170731707316</v>
      </c>
      <c r="H178">
        <v>-1.1403658536585368</v>
      </c>
      <c r="I178">
        <v>-0.78756097560975613</v>
      </c>
      <c r="J178">
        <v>0.90219512195121954</v>
      </c>
      <c r="K178">
        <v>-4.4837804878048768</v>
      </c>
      <c r="L178">
        <v>-5.1598780487804881</v>
      </c>
      <c r="M178">
        <v>-3.6419512195121952</v>
      </c>
      <c r="N178">
        <v>-4.2576829268292684</v>
      </c>
      <c r="O178">
        <v>-3.9087804878048784</v>
      </c>
      <c r="T178">
        <v>-4.4837804878048768</v>
      </c>
      <c r="U178">
        <v>-5.1598780487804881</v>
      </c>
      <c r="V178">
        <v>-3.6419512195121952</v>
      </c>
      <c r="W178">
        <v>-4.2576829268292684</v>
      </c>
      <c r="X178">
        <v>-3.9087804878048784</v>
      </c>
      <c r="Y178">
        <f t="shared" si="11"/>
        <v>-2.4589024390243885</v>
      </c>
      <c r="Z178">
        <f t="shared" si="12"/>
        <v>-2.8737804878048783</v>
      </c>
      <c r="AA178">
        <f t="shared" si="13"/>
        <v>-1.9185365853658538</v>
      </c>
      <c r="AB178">
        <f t="shared" si="14"/>
        <v>-2.4528048780487808</v>
      </c>
      <c r="AC178">
        <f t="shared" si="15"/>
        <v>-1.9582723577235779</v>
      </c>
    </row>
    <row r="179" spans="1:29" x14ac:dyDescent="0.3">
      <c r="A179" t="str">
        <v>Kawhi Leonard</v>
      </c>
      <c r="B179">
        <v>0.11756097560975609</v>
      </c>
      <c r="C179">
        <v>0.1126829268292683</v>
      </c>
      <c r="D179">
        <v>-1.0739024390243903</v>
      </c>
      <c r="E179">
        <v>-1.1356097560975607</v>
      </c>
      <c r="F179">
        <v>-1.2060975609756095</v>
      </c>
      <c r="G179">
        <v>-0.78756097560975613</v>
      </c>
      <c r="H179">
        <v>-1.3199999999999998</v>
      </c>
      <c r="I179">
        <v>-0.78951219512195114</v>
      </c>
      <c r="J179">
        <v>1.0653658536585366</v>
      </c>
      <c r="K179">
        <v>-5.1297560975609757</v>
      </c>
      <c r="L179">
        <v>-6.0824390243902426</v>
      </c>
      <c r="M179">
        <v>-4.2295121951219503</v>
      </c>
      <c r="N179">
        <v>-5.017073170731706</v>
      </c>
      <c r="O179">
        <v>-4.6810975609756094</v>
      </c>
      <c r="T179">
        <v>-5.1297560975609757</v>
      </c>
      <c r="U179">
        <v>-6.0824390243902426</v>
      </c>
      <c r="V179">
        <v>-4.2295121951219503</v>
      </c>
      <c r="W179">
        <v>-5.017073170731706</v>
      </c>
      <c r="X179">
        <v>-4.6810975609756094</v>
      </c>
      <c r="Y179">
        <f t="shared" si="11"/>
        <v>-3.1048780487804875</v>
      </c>
      <c r="Z179">
        <f t="shared" si="12"/>
        <v>-3.7963414634146329</v>
      </c>
      <c r="AA179">
        <f t="shared" si="13"/>
        <v>-2.5060975609756087</v>
      </c>
      <c r="AB179">
        <f t="shared" si="14"/>
        <v>-3.2121951219512184</v>
      </c>
      <c r="AC179">
        <f t="shared" si="15"/>
        <v>-2.7305894308943088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workbookViewId="0">
      <selection activeCell="E5" sqref="E5"/>
    </sheetView>
    <sheetView workbookViewId="1"/>
    <sheetView workbookViewId="2"/>
  </sheetViews>
  <sheetFormatPr defaultRowHeight="14.4" x14ac:dyDescent="0.3"/>
  <sheetData>
    <row r="1" spans="1:201" x14ac:dyDescent="0.3">
      <c r="A1" t="str">
        <f>raw!O2</f>
        <v>Punt</v>
      </c>
      <c r="B1">
        <f>raw!O3</f>
        <v>10.105813008130081</v>
      </c>
      <c r="C1">
        <f>raw!O4</f>
        <v>8.6054268292682927</v>
      </c>
      <c r="D1">
        <f>raw!O5</f>
        <v>8.0269308943089452</v>
      </c>
      <c r="E1">
        <f>raw!O6</f>
        <v>8.2743902439024382</v>
      </c>
      <c r="F1">
        <f>raw!O7</f>
        <v>5.6001626016260175</v>
      </c>
      <c r="G1">
        <f>raw!O8</f>
        <v>5.0115447154471529</v>
      </c>
      <c r="H1">
        <f>raw!O9</f>
        <v>6.3929268292682941</v>
      </c>
      <c r="I1">
        <f>raw!O10</f>
        <v>6.4376829268292681</v>
      </c>
      <c r="J1">
        <f>raw!O11</f>
        <v>2.6463008130081302</v>
      </c>
      <c r="K1">
        <f>raw!O12</f>
        <v>5.2227642276422745</v>
      </c>
      <c r="L1">
        <f>raw!O13</f>
        <v>4.5068292682926829</v>
      </c>
      <c r="M1">
        <f>raw!O14</f>
        <v>2.9849796747967483</v>
      </c>
      <c r="N1">
        <f>raw!O15</f>
        <v>2.8570731707317076</v>
      </c>
      <c r="O1">
        <f>raw!O16</f>
        <v>5.2445121951219518</v>
      </c>
      <c r="P1">
        <f>raw!O17</f>
        <v>0.465853658536585</v>
      </c>
      <c r="Q1">
        <f>raw!O18</f>
        <v>4.300650406504066</v>
      </c>
      <c r="R1">
        <f>raw!O19</f>
        <v>3.1691056910569113</v>
      </c>
      <c r="S1">
        <f>raw!O20</f>
        <v>1.5479674796747966</v>
      </c>
      <c r="T1">
        <f>raw!O21</f>
        <v>3.3302845528455287</v>
      </c>
      <c r="U1">
        <f>raw!O22</f>
        <v>1.2815040650406504</v>
      </c>
      <c r="V1">
        <f>raw!O23</f>
        <v>1.7912195121951222</v>
      </c>
      <c r="W1">
        <f>raw!O24</f>
        <v>4.8363821138211378</v>
      </c>
      <c r="X1">
        <f>raw!O25</f>
        <v>1.4030894308943092</v>
      </c>
      <c r="Y1">
        <f>raw!O26</f>
        <v>3.8879674796747974</v>
      </c>
      <c r="Z1">
        <f>raw!O27</f>
        <v>3.6366869918699183</v>
      </c>
      <c r="AA1">
        <f>raw!O28</f>
        <v>3.1591869918699187</v>
      </c>
      <c r="AB1">
        <f>raw!O29</f>
        <v>2.3292682926829267</v>
      </c>
      <c r="AC1">
        <f>raw!O30</f>
        <v>2.6320731707317075</v>
      </c>
      <c r="AD1">
        <f>raw!O31</f>
        <v>3.2721544715447157</v>
      </c>
      <c r="AE1">
        <f>raw!O32</f>
        <v>2.4345528455284553</v>
      </c>
      <c r="AF1">
        <f>raw!O33</f>
        <v>1.6976626016260166</v>
      </c>
      <c r="AG1">
        <f>raw!O34</f>
        <v>2.5050406504065039</v>
      </c>
      <c r="AH1">
        <f>raw!O35</f>
        <v>2.4487804878048776</v>
      </c>
      <c r="AI1">
        <f>raw!O36</f>
        <v>0.65235772357723576</v>
      </c>
      <c r="AJ1">
        <f>raw!O37</f>
        <v>3.4375609756097569</v>
      </c>
      <c r="AK1">
        <f>raw!O38</f>
        <v>3.045853658536585</v>
      </c>
      <c r="AL1">
        <f>raw!O39</f>
        <v>3.3304065040650408</v>
      </c>
      <c r="AM1">
        <f>raw!O40</f>
        <v>2.1995934959349603</v>
      </c>
      <c r="AN1">
        <f>raw!O41</f>
        <v>3.3348577235772363</v>
      </c>
      <c r="AO1">
        <f>raw!O42</f>
        <v>0.30239837398373975</v>
      </c>
      <c r="AP1">
        <f>raw!O43</f>
        <v>2.597235772357724</v>
      </c>
      <c r="AQ1">
        <f>raw!O44</f>
        <v>2.8694308943089437</v>
      </c>
      <c r="AR1">
        <f>raw!O45</f>
        <v>3.1852032520325197</v>
      </c>
      <c r="AS1">
        <f>raw!O46</f>
        <v>2.531382113821139</v>
      </c>
      <c r="AT1">
        <f>raw!O47</f>
        <v>3.5586991869918707</v>
      </c>
      <c r="AU1">
        <f>raw!O48</f>
        <v>0.17276422764227639</v>
      </c>
      <c r="AV1">
        <f>raw!O49</f>
        <v>3.2644715447154473</v>
      </c>
      <c r="AW1">
        <f>raw!O50</f>
        <v>2.3676829268292687</v>
      </c>
      <c r="AX1">
        <f>raw!O51</f>
        <v>2.4585365853658532</v>
      </c>
      <c r="AY1">
        <f>raw!O52</f>
        <v>2.3244308943089429</v>
      </c>
      <c r="AZ1">
        <f>raw!O53</f>
        <v>1.8455284552845528</v>
      </c>
      <c r="BA1">
        <f>raw!O54</f>
        <v>2.7815040650406506</v>
      </c>
      <c r="BB1">
        <f>raw!O55</f>
        <v>1.9163414634146345</v>
      </c>
      <c r="BC1">
        <f>raw!O56</f>
        <v>0.58878048780487791</v>
      </c>
      <c r="BD1">
        <f>raw!O57</f>
        <v>0.34400406504065006</v>
      </c>
      <c r="BE1">
        <f>raw!O58</f>
        <v>2.4146341463414629</v>
      </c>
      <c r="BF1">
        <f>raw!O59</f>
        <v>2.0800813008130081</v>
      </c>
      <c r="BG1">
        <f>raw!O60</f>
        <v>1.955691056910569</v>
      </c>
      <c r="BH1">
        <f>raw!O61</f>
        <v>0.35731707317073158</v>
      </c>
      <c r="BI1">
        <f>raw!O62</f>
        <v>2.3049593495934957</v>
      </c>
      <c r="BJ1">
        <f>raw!O63</f>
        <v>0.16943089430894309</v>
      </c>
      <c r="BK1">
        <f>raw!O64</f>
        <v>1.2791056910569103</v>
      </c>
      <c r="BL1">
        <f>raw!O65</f>
        <v>2.1547154471544712</v>
      </c>
      <c r="BM1">
        <f>raw!O66</f>
        <v>1.4612195121951221</v>
      </c>
      <c r="BN1">
        <f>raw!O67</f>
        <v>1.3240650406504066</v>
      </c>
      <c r="BO1">
        <f>raw!O68</f>
        <v>1.1717479674796749</v>
      </c>
      <c r="BP1">
        <f>raw!O69</f>
        <v>0.11077235772357719</v>
      </c>
      <c r="BQ1">
        <f>raw!O70</f>
        <v>1.9081300813008131</v>
      </c>
      <c r="BR1">
        <f>raw!O71</f>
        <v>-0.69522357723577266</v>
      </c>
      <c r="BS1">
        <f>raw!O72</f>
        <v>1.2953658536585362</v>
      </c>
      <c r="BT1">
        <f>raw!O73</f>
        <v>1.9079674796747967</v>
      </c>
      <c r="BU1">
        <f>raw!O74</f>
        <v>-0.76943089430894251</v>
      </c>
      <c r="BV1">
        <f>raw!O75</f>
        <v>1.5783739837398376</v>
      </c>
      <c r="BW1">
        <f>raw!O76</f>
        <v>0.49849593495934974</v>
      </c>
      <c r="BX1">
        <f>raw!O77</f>
        <v>1.2129065040650406</v>
      </c>
      <c r="BY1">
        <f>raw!O78</f>
        <v>1.689268292682927</v>
      </c>
      <c r="BZ1">
        <f>raw!O79</f>
        <v>1.744878048780488</v>
      </c>
      <c r="CA1">
        <f>raw!O80</f>
        <v>0.81747967479674788</v>
      </c>
      <c r="CB1">
        <f>raw!O81</f>
        <v>0.50756097560975555</v>
      </c>
      <c r="CC1">
        <f>raw!O82</f>
        <v>1.6597560975609758</v>
      </c>
      <c r="CD1">
        <f>raw!O83</f>
        <v>-0.36402439024390226</v>
      </c>
      <c r="CE1">
        <f>raw!O84</f>
        <v>0.20380081300812986</v>
      </c>
      <c r="CF1">
        <f>raw!O85</f>
        <v>0.39430894308943076</v>
      </c>
      <c r="CG1">
        <f>raw!O86</f>
        <v>0.97158536585365862</v>
      </c>
      <c r="CH1">
        <f>raw!O87</f>
        <v>-0.5375609756097558</v>
      </c>
      <c r="CI1">
        <f>raw!O88</f>
        <v>0.83172764227642282</v>
      </c>
      <c r="CJ1">
        <f>raw!O89</f>
        <v>0.78406504065040639</v>
      </c>
      <c r="CK1">
        <f>raw!O90</f>
        <v>0.57542682926829292</v>
      </c>
      <c r="CL1">
        <f>raw!O91</f>
        <v>-1.277439024390244</v>
      </c>
      <c r="CM1">
        <f>raw!O92</f>
        <v>1.2220528455284556</v>
      </c>
      <c r="CN1">
        <f>raw!O93</f>
        <v>0.67743902439024406</v>
      </c>
      <c r="CO1">
        <f>raw!O94</f>
        <v>1.0402439024390251</v>
      </c>
      <c r="CP1">
        <f>raw!O95</f>
        <v>0.98048780487804921</v>
      </c>
      <c r="CQ1">
        <f>raw!O96</f>
        <v>0.43532520325203272</v>
      </c>
      <c r="CR1">
        <f>raw!O97</f>
        <v>0.63774390243902435</v>
      </c>
      <c r="CS1">
        <f>raw!O98</f>
        <v>0.61221544715447151</v>
      </c>
      <c r="CT1">
        <f>raw!O99</f>
        <v>-1.3007926829268297</v>
      </c>
      <c r="CU1">
        <f>raw!O100</f>
        <v>0.32682926829268277</v>
      </c>
      <c r="CV1">
        <f>raw!O101</f>
        <v>7.9878048780488098E-2</v>
      </c>
      <c r="CW1">
        <f>raw!O102</f>
        <v>-0.53479674796747956</v>
      </c>
      <c r="CX1">
        <f>raw!O103</f>
        <v>0.25483739837398373</v>
      </c>
      <c r="CY1">
        <f>raw!O104</f>
        <v>-0.28951219512195114</v>
      </c>
      <c r="CZ1">
        <f>raw!O105</f>
        <v>0.21422764227642299</v>
      </c>
      <c r="DA1">
        <f>raw!O106</f>
        <v>1.0580081300813016</v>
      </c>
      <c r="DB1">
        <f>raw!O107</f>
        <v>-0.89126016260162666</v>
      </c>
      <c r="DC1">
        <f>raw!O108</f>
        <v>-0.8764227642276422</v>
      </c>
      <c r="DD1">
        <f>raw!O109</f>
        <v>8.1544715447154248E-2</v>
      </c>
      <c r="DE1">
        <f>raw!O110</f>
        <v>0.41727642276422755</v>
      </c>
      <c r="DF1">
        <f>raw!O111</f>
        <v>-2.4466666666666663</v>
      </c>
      <c r="DG1">
        <f>raw!O112</f>
        <v>-1.574512195121951</v>
      </c>
      <c r="DH1">
        <f>raw!O113</f>
        <v>0.29329268292682942</v>
      </c>
      <c r="DI1">
        <f>raw!O114</f>
        <v>0.16422764227642256</v>
      </c>
      <c r="DJ1">
        <f>raw!O115</f>
        <v>0.10989837398373936</v>
      </c>
      <c r="DK1">
        <f>raw!O116</f>
        <v>-1.647479674796748</v>
      </c>
      <c r="DL1">
        <f>raw!O117</f>
        <v>-0.66065040650406526</v>
      </c>
      <c r="DM1">
        <f>raw!O118</f>
        <v>-0.4408536585365852</v>
      </c>
      <c r="DN1">
        <f>raw!O119</f>
        <v>-1.353089430894308</v>
      </c>
      <c r="DO1">
        <f>raw!O120</f>
        <v>-1.8299186991869916</v>
      </c>
      <c r="DP1">
        <f>raw!O121</f>
        <v>-0.53975609756097565</v>
      </c>
      <c r="DQ1">
        <f>raw!O122</f>
        <v>-0.21443089430894302</v>
      </c>
      <c r="DR1">
        <f>raw!O123</f>
        <v>-0.58434959349593496</v>
      </c>
      <c r="DS1">
        <f>raw!O124</f>
        <v>-1.4054878048780488</v>
      </c>
      <c r="DT1">
        <f>raw!O125</f>
        <v>-0.61636178861788626</v>
      </c>
      <c r="DU1">
        <f>raw!O126</f>
        <v>-0.24451219512195088</v>
      </c>
      <c r="DV1">
        <f>raw!O127</f>
        <v>-0.31926829268292645</v>
      </c>
      <c r="DW1">
        <f>raw!O128</f>
        <v>0.49817073170731718</v>
      </c>
      <c r="DX1">
        <f>raw!O129</f>
        <v>-0.30591463414634112</v>
      </c>
      <c r="DY1">
        <f>raw!O130</f>
        <v>-2.1699186991869919</v>
      </c>
      <c r="DZ1">
        <f>raw!O131</f>
        <v>-0.93430894308943035</v>
      </c>
      <c r="EA1">
        <f>raw!O132</f>
        <v>-0.19556910569105673</v>
      </c>
      <c r="EB1">
        <f>raw!O133</f>
        <v>-1.6534756097560974</v>
      </c>
      <c r="EC1">
        <f>raw!O134</f>
        <v>-0.3977032520325201</v>
      </c>
      <c r="ED1">
        <f>raw!O135</f>
        <v>-0.55691056910569103</v>
      </c>
      <c r="EE1">
        <f>raw!O136</f>
        <v>-0.38138211382113807</v>
      </c>
      <c r="EF1">
        <f>raw!O137</f>
        <v>-1.103739837398374</v>
      </c>
      <c r="EG1">
        <f>raw!O138</f>
        <v>-0.57235772357723547</v>
      </c>
      <c r="EH1">
        <f>raw!O139</f>
        <v>-0.96363821138211381</v>
      </c>
      <c r="EI1">
        <f>raw!O140</f>
        <v>-1.2407113821138211</v>
      </c>
      <c r="EJ1">
        <f>raw!O141</f>
        <v>-0.72682926829268257</v>
      </c>
      <c r="EK1">
        <f>raw!O142</f>
        <v>-1.0960162601626016</v>
      </c>
      <c r="EL1">
        <f>raw!O143</f>
        <v>-0.91890243902439017</v>
      </c>
      <c r="EM1">
        <f>raw!O144</f>
        <v>-2.0329268292682925</v>
      </c>
      <c r="EN1">
        <f>raw!O145</f>
        <v>-0.67016260162601604</v>
      </c>
      <c r="EO1">
        <f>raw!O146</f>
        <v>-0.81837398373983739</v>
      </c>
      <c r="EP1">
        <f>raw!O147</f>
        <v>-0.73528455284552863</v>
      </c>
      <c r="EQ1">
        <f>raw!O148</f>
        <v>-2.2676829268292682</v>
      </c>
      <c r="ER1">
        <f>raw!O149</f>
        <v>-1.0754471544715445</v>
      </c>
      <c r="ES1">
        <f>raw!O150</f>
        <v>-2.1297560975609757</v>
      </c>
      <c r="ET1">
        <f>raw!O151</f>
        <v>-1.3372967479674795</v>
      </c>
      <c r="EU1">
        <f>raw!O152</f>
        <v>-0.9160162601626014</v>
      </c>
      <c r="EV1">
        <f>raw!O153</f>
        <v>-1.4597967479674794</v>
      </c>
      <c r="EW1">
        <f>raw!O154</f>
        <v>-2.4682926829268292</v>
      </c>
      <c r="EX1">
        <f>raw!O155</f>
        <v>-0.98695121951219478</v>
      </c>
      <c r="EY1">
        <f>raw!O156</f>
        <v>-0.86768292682926795</v>
      </c>
      <c r="EZ1">
        <f>raw!O157</f>
        <v>-1.3756707317073171</v>
      </c>
      <c r="FA1">
        <f>raw!O158</f>
        <v>-1.2987804878048776</v>
      </c>
      <c r="FB1">
        <f>raw!O159</f>
        <v>-1.6914634146341461</v>
      </c>
      <c r="FC1">
        <f>raw!O160</f>
        <v>-1.543353658536585</v>
      </c>
      <c r="FD1">
        <f>raw!O161</f>
        <v>-1.7544715447154471</v>
      </c>
      <c r="FE1">
        <f>raw!O162</f>
        <v>-2.1481707317073173</v>
      </c>
      <c r="FF1">
        <f>raw!O163</f>
        <v>-1.4505691056910566</v>
      </c>
      <c r="FG1">
        <f>raw!O164</f>
        <v>-2.2975609756097559</v>
      </c>
      <c r="FH1">
        <f>raw!O165</f>
        <v>-1.4581300813008129</v>
      </c>
      <c r="FI1">
        <f>raw!O166</f>
        <v>-2.3712195121951223</v>
      </c>
      <c r="FJ1">
        <f>raw!O167</f>
        <v>-3.6675609756097547</v>
      </c>
      <c r="FK1">
        <f>raw!O168</f>
        <v>-1.9505081300813005</v>
      </c>
      <c r="FL1">
        <f>raw!O169</f>
        <v>-1.9708943089430897</v>
      </c>
      <c r="FM1">
        <f>raw!O170</f>
        <v>-2.4726016260162602</v>
      </c>
      <c r="FN1">
        <f>raw!O171</f>
        <v>-2.4605691056910568</v>
      </c>
      <c r="FO1">
        <f>raw!O172</f>
        <v>-2.6975609756097558</v>
      </c>
      <c r="FP1">
        <f>raw!O173</f>
        <v>-2.7619918699186989</v>
      </c>
      <c r="FQ1">
        <f>raw!O174</f>
        <v>-3.1300813008130079</v>
      </c>
      <c r="FR1">
        <f>raw!O175</f>
        <v>-3.7311382113821141</v>
      </c>
      <c r="FS1">
        <f>raw!O176</f>
        <v>-3.4268292682926824</v>
      </c>
      <c r="FT1">
        <f>raw!O177</f>
        <v>-3.3269308943089433</v>
      </c>
      <c r="FU1">
        <f>raw!O178</f>
        <v>-3.9087804878048784</v>
      </c>
      <c r="FV1">
        <f>raw!O179</f>
        <v>-4.6810975609756094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12.130528455284551</v>
      </c>
      <c r="C2">
        <f>raw!N4</f>
        <v>8.3559756097560989</v>
      </c>
      <c r="D2">
        <f>raw!N5</f>
        <v>8.3386178861788629</v>
      </c>
      <c r="E2">
        <f>raw!N6</f>
        <v>7.7795121951219519</v>
      </c>
      <c r="F2">
        <f>raw!N7</f>
        <v>6.6837398373983747</v>
      </c>
      <c r="G2">
        <f>raw!N8</f>
        <v>6.5743089430894308</v>
      </c>
      <c r="H2">
        <f>raw!N9</f>
        <v>6.3892682926829281</v>
      </c>
      <c r="I2">
        <f>raw!N10</f>
        <v>6.3173170731707309</v>
      </c>
      <c r="J2">
        <f>raw!N11</f>
        <v>5.0877235772357716</v>
      </c>
      <c r="K2">
        <f>raw!N12</f>
        <v>5.0065040650406489</v>
      </c>
      <c r="L2">
        <f>raw!N13</f>
        <v>4.9156097560975613</v>
      </c>
      <c r="M2">
        <f>raw!N14</f>
        <v>4.8411788617886176</v>
      </c>
      <c r="N2">
        <f>raw!N15</f>
        <v>4.5726829268292679</v>
      </c>
      <c r="O2">
        <f>raw!N16</f>
        <v>4.4268292682926829</v>
      </c>
      <c r="P2">
        <f>raw!N17</f>
        <v>4.3780487804878048</v>
      </c>
      <c r="Q2">
        <f>raw!N18</f>
        <v>4.3656910569105696</v>
      </c>
      <c r="R2">
        <f>raw!N19</f>
        <v>4.2979674796747975</v>
      </c>
      <c r="S2">
        <f>raw!N20</f>
        <v>4.2339837398373978</v>
      </c>
      <c r="T2">
        <f>raw!N21</f>
        <v>4.2319105691056906</v>
      </c>
      <c r="U2">
        <f>raw!N22</f>
        <v>4.1495934959349592</v>
      </c>
      <c r="V2">
        <f>raw!N23</f>
        <v>4.1185365853658533</v>
      </c>
      <c r="W2">
        <f>raw!N24</f>
        <v>4.0527642276422764</v>
      </c>
      <c r="X2">
        <f>raw!N25</f>
        <v>3.9793495934959351</v>
      </c>
      <c r="Y2">
        <f>raw!N26</f>
        <v>3.8652032520325204</v>
      </c>
      <c r="Z2">
        <f>raw!N27</f>
        <v>3.8477642276422768</v>
      </c>
      <c r="AA2">
        <f>raw!N28</f>
        <v>3.6369105691056909</v>
      </c>
      <c r="AB2">
        <f>raw!N29</f>
        <v>3.5817073170731706</v>
      </c>
      <c r="AC2">
        <f>raw!N30</f>
        <v>3.578170731707317</v>
      </c>
      <c r="AD2">
        <f>raw!N31</f>
        <v>3.5686991869918705</v>
      </c>
      <c r="AE2">
        <f>raw!N32</f>
        <v>3.5105691056910571</v>
      </c>
      <c r="AF2">
        <f>raw!N33</f>
        <v>3.3721544715447163</v>
      </c>
      <c r="AG2">
        <f>raw!N34</f>
        <v>3.3295934959349598</v>
      </c>
      <c r="AH2">
        <f>raw!N35</f>
        <v>3.2231707317073175</v>
      </c>
      <c r="AI2">
        <f>raw!N36</f>
        <v>3.1803252032520319</v>
      </c>
      <c r="AJ2">
        <f>raw!N37</f>
        <v>3.0768292682926841</v>
      </c>
      <c r="AK2">
        <f>raw!N38</f>
        <v>3.0768292682926828</v>
      </c>
      <c r="AL2">
        <f>raw!N39</f>
        <v>3.0398373983739835</v>
      </c>
      <c r="AM2">
        <f>raw!N40</f>
        <v>3.0211382113821146</v>
      </c>
      <c r="AN2">
        <f>raw!N41</f>
        <v>3.0154471544715453</v>
      </c>
      <c r="AO2">
        <f>raw!N42</f>
        <v>2.9750406504065046</v>
      </c>
      <c r="AP2">
        <f>raw!N43</f>
        <v>2.9520325203252034</v>
      </c>
      <c r="AQ2">
        <f>raw!N44</f>
        <v>2.9344715447154472</v>
      </c>
      <c r="AR2">
        <f>raw!N45</f>
        <v>2.8999186991869923</v>
      </c>
      <c r="AS2">
        <f>raw!N46</f>
        <v>2.8730081300813008</v>
      </c>
      <c r="AT2">
        <f>raw!N47</f>
        <v>2.8554471544715447</v>
      </c>
      <c r="AU2">
        <f>raw!N48</f>
        <v>2.7347967479674793</v>
      </c>
      <c r="AV2">
        <f>raw!N49</f>
        <v>2.6782113821138211</v>
      </c>
      <c r="AW2">
        <f>raw!N50</f>
        <v>2.5914634146341466</v>
      </c>
      <c r="AX2">
        <f>raw!N51</f>
        <v>2.4502439024390235</v>
      </c>
      <c r="AY2">
        <f>raw!N52</f>
        <v>2.4177642276422766</v>
      </c>
      <c r="AZ2">
        <f>raw!N53</f>
        <v>2.3471544715447155</v>
      </c>
      <c r="BA2">
        <f>raw!N54</f>
        <v>2.2654471544715444</v>
      </c>
      <c r="BB2">
        <f>raw!N55</f>
        <v>2.0980487804878054</v>
      </c>
      <c r="BC2">
        <f>raw!N56</f>
        <v>2.044146341463414</v>
      </c>
      <c r="BD2">
        <f>raw!N57</f>
        <v>2.0367886178861787</v>
      </c>
      <c r="BE2">
        <f>raw!N58</f>
        <v>1.9682926829268295</v>
      </c>
      <c r="BF2">
        <f>raw!N59</f>
        <v>1.9138211382113828</v>
      </c>
      <c r="BG2">
        <f>raw!N60</f>
        <v>1.8226016260162603</v>
      </c>
      <c r="BH2">
        <f>raw!N61</f>
        <v>1.7890243902439025</v>
      </c>
      <c r="BI2">
        <f>raw!N62</f>
        <v>1.7535772357723571</v>
      </c>
      <c r="BJ2">
        <f>raw!N63</f>
        <v>1.6613008130081302</v>
      </c>
      <c r="BK2">
        <f>raw!N64</f>
        <v>1.6043089430894311</v>
      </c>
      <c r="BL2">
        <f>raw!N65</f>
        <v>1.5904065040650401</v>
      </c>
      <c r="BM2">
        <f>raw!N66</f>
        <v>1.5812195121951218</v>
      </c>
      <c r="BN2">
        <f>raw!N67</f>
        <v>1.5295934959349595</v>
      </c>
      <c r="BO2">
        <f>raw!N68</f>
        <v>1.4971544715447158</v>
      </c>
      <c r="BP2">
        <f>raw!N69</f>
        <v>1.460569105691057</v>
      </c>
      <c r="BQ2">
        <f>raw!N70</f>
        <v>1.4162601626016262</v>
      </c>
      <c r="BR2">
        <f>raw!N71</f>
        <v>1.4072357723577233</v>
      </c>
      <c r="BS2">
        <f>raw!N72</f>
        <v>1.3936585365853658</v>
      </c>
      <c r="BT2">
        <f>raw!N73</f>
        <v>1.3539837398373982</v>
      </c>
      <c r="BU2">
        <f>raw!N74</f>
        <v>1.3155284552845532</v>
      </c>
      <c r="BV2">
        <f>raw!N75</f>
        <v>1.2255284552845529</v>
      </c>
      <c r="BW2">
        <f>raw!N76</f>
        <v>1.00869918699187</v>
      </c>
      <c r="BX2">
        <f>raw!N77</f>
        <v>0.97581300813008132</v>
      </c>
      <c r="BY2">
        <f>raw!N78</f>
        <v>0.94878048780487834</v>
      </c>
      <c r="BZ2">
        <f>raw!N79</f>
        <v>0.94878048780487811</v>
      </c>
      <c r="CA2">
        <f>raw!N80</f>
        <v>0.87569105691056903</v>
      </c>
      <c r="CB2">
        <f>raw!N81</f>
        <v>0.84682926829268246</v>
      </c>
      <c r="CC2">
        <f>raw!N82</f>
        <v>0.83280487804878034</v>
      </c>
      <c r="CD2">
        <f>raw!N83</f>
        <v>0.81585365853658542</v>
      </c>
      <c r="CE2">
        <f>raw!N84</f>
        <v>0.77772357723577223</v>
      </c>
      <c r="CF2">
        <f>raw!N85</f>
        <v>0.77459349593495896</v>
      </c>
      <c r="CG2">
        <f>raw!N86</f>
        <v>0.7532926829268296</v>
      </c>
      <c r="CH2">
        <f>raw!N87</f>
        <v>0.75170731707317084</v>
      </c>
      <c r="CI2">
        <f>raw!N88</f>
        <v>0.7252845528455284</v>
      </c>
      <c r="CJ2">
        <f>raw!N89</f>
        <v>0.72178861788617921</v>
      </c>
      <c r="CK2">
        <f>raw!N90</f>
        <v>0.55743902439024418</v>
      </c>
      <c r="CL2">
        <f>raw!N91</f>
        <v>0.54268292682926833</v>
      </c>
      <c r="CM2">
        <f>raw!N92</f>
        <v>0.5276422764227644</v>
      </c>
      <c r="CN2">
        <f>raw!N93</f>
        <v>0.482926829268293</v>
      </c>
      <c r="CO2">
        <f>raw!N94</f>
        <v>0.47439024390243967</v>
      </c>
      <c r="CP2">
        <f>raw!N95</f>
        <v>0.44024390243902478</v>
      </c>
      <c r="CQ2">
        <f>raw!N96</f>
        <v>0.43113821138211406</v>
      </c>
      <c r="CR2">
        <f>raw!N97</f>
        <v>0.42390243902439018</v>
      </c>
      <c r="CS2">
        <f>raw!N98</f>
        <v>0.40284552845528454</v>
      </c>
      <c r="CT2">
        <f>raw!N99</f>
        <v>0.29951219512195093</v>
      </c>
      <c r="CU2">
        <f>raw!N100</f>
        <v>0.15170731707317042</v>
      </c>
      <c r="CV2">
        <f>raw!N101</f>
        <v>0.13292682926829275</v>
      </c>
      <c r="CW2">
        <f>raw!N102</f>
        <v>7.9186991869918844E-2</v>
      </c>
      <c r="CX2">
        <f>raw!N103</f>
        <v>6.1138211382113838E-2</v>
      </c>
      <c r="CY2">
        <f>raw!N104</f>
        <v>5.9024390243902547E-2</v>
      </c>
      <c r="CZ2">
        <f>raw!N105</f>
        <v>3.4065040650406622E-2</v>
      </c>
      <c r="DA2">
        <f>raw!N106</f>
        <v>1.6016260162602325E-2</v>
      </c>
      <c r="DB2">
        <f>raw!N107</f>
        <v>1.6016260162601603E-2</v>
      </c>
      <c r="DC2">
        <f>raw!N108</f>
        <v>-5.2845528455284119E-2</v>
      </c>
      <c r="DD2">
        <f>raw!N109</f>
        <v>-0.1013008130081301</v>
      </c>
      <c r="DE2">
        <f>raw!N110</f>
        <v>-0.11934959349593488</v>
      </c>
      <c r="DF2">
        <f>raw!N111</f>
        <v>-0.17394308943089465</v>
      </c>
      <c r="DG2">
        <f>raw!N112</f>
        <v>-0.29719512195121917</v>
      </c>
      <c r="DH2">
        <f>raw!N113</f>
        <v>-0.31097560975609728</v>
      </c>
      <c r="DI2">
        <f>raw!N114</f>
        <v>-0.31300813008130079</v>
      </c>
      <c r="DJ2">
        <f>raw!N115</f>
        <v>-0.4711788617886179</v>
      </c>
      <c r="DK2">
        <f>raw!N116</f>
        <v>-0.51593495934959344</v>
      </c>
      <c r="DL2">
        <f>raw!N117</f>
        <v>-0.54910569105691054</v>
      </c>
      <c r="DM2">
        <f>raw!N118</f>
        <v>-0.5499999999999996</v>
      </c>
      <c r="DN2">
        <f>raw!N119</f>
        <v>-0.55739837398373893</v>
      </c>
      <c r="DO2">
        <f>raw!N120</f>
        <v>-0.56569105691056942</v>
      </c>
      <c r="DP2">
        <f>raw!N121</f>
        <v>-0.6175609756097562</v>
      </c>
      <c r="DQ2">
        <f>raw!N122</f>
        <v>-0.62471544715447136</v>
      </c>
      <c r="DR2">
        <f>raw!N123</f>
        <v>-0.6796747967479676</v>
      </c>
      <c r="DS2">
        <f>raw!N124</f>
        <v>-0.72926829268292681</v>
      </c>
      <c r="DT2">
        <f>raw!N125</f>
        <v>-0.73455284552845534</v>
      </c>
      <c r="DU2">
        <f>raw!N126</f>
        <v>-0.78902439024390225</v>
      </c>
      <c r="DV2">
        <f>raw!N127</f>
        <v>-0.85804878048780464</v>
      </c>
      <c r="DW2">
        <f>raw!N128</f>
        <v>-0.87439024390243869</v>
      </c>
      <c r="DX2">
        <f>raw!N129</f>
        <v>-0.96487804878048788</v>
      </c>
      <c r="DY2">
        <f>raw!N130</f>
        <v>-0.99691056910569109</v>
      </c>
      <c r="DZ2">
        <f>raw!N131</f>
        <v>-1.0052032520325205</v>
      </c>
      <c r="EA2">
        <f>raw!N132</f>
        <v>-1.0362601626016259</v>
      </c>
      <c r="EB2">
        <f>raw!N133</f>
        <v>-1.0382926829268293</v>
      </c>
      <c r="EC2">
        <f>raw!N134</f>
        <v>-1.0490650406504063</v>
      </c>
      <c r="ED2">
        <f>raw!N135</f>
        <v>-1.0638211382113822</v>
      </c>
      <c r="EE2">
        <f>raw!N136</f>
        <v>-1.1300813008130079</v>
      </c>
      <c r="EF2">
        <f>raw!N137</f>
        <v>-1.1484552845528453</v>
      </c>
      <c r="EG2">
        <f>raw!N138</f>
        <v>-1.1715447154471539</v>
      </c>
      <c r="EH2">
        <f>raw!N139</f>
        <v>-1.1989837398373986</v>
      </c>
      <c r="EI2">
        <f>raw!N140</f>
        <v>-1.2163008130081301</v>
      </c>
      <c r="EJ2">
        <f>raw!N141</f>
        <v>-1.224390243902439</v>
      </c>
      <c r="EK2">
        <f>raw!N142</f>
        <v>-1.245691056910569</v>
      </c>
      <c r="EL2">
        <f>raw!N143</f>
        <v>-1.3695121951219509</v>
      </c>
      <c r="EM2">
        <f>raw!N144</f>
        <v>-1.3695121951219513</v>
      </c>
      <c r="EN2">
        <f>raw!N145</f>
        <v>-1.382764227642276</v>
      </c>
      <c r="EO2">
        <f>raw!N146</f>
        <v>-1.4118699186991868</v>
      </c>
      <c r="EP2">
        <f>raw!N147</f>
        <v>-1.419837398373984</v>
      </c>
      <c r="EQ2">
        <f>raw!N148</f>
        <v>-1.4292682926829265</v>
      </c>
      <c r="ER2">
        <f>raw!N149</f>
        <v>-1.435772357723577</v>
      </c>
      <c r="ES2">
        <f>raw!N150</f>
        <v>-1.4648780487804871</v>
      </c>
      <c r="ET2">
        <f>raw!N151</f>
        <v>-1.5203252032520322</v>
      </c>
      <c r="EU2">
        <f>raw!N152</f>
        <v>-1.6145934959349593</v>
      </c>
      <c r="EV2">
        <f>raw!N153</f>
        <v>-1.644471544715447</v>
      </c>
      <c r="EW2">
        <f>raw!N154</f>
        <v>-1.7280487804878051</v>
      </c>
      <c r="EX2">
        <f>raw!N155</f>
        <v>-1.748292682926829</v>
      </c>
      <c r="EY2">
        <f>raw!N156</f>
        <v>-1.7621951219512191</v>
      </c>
      <c r="EZ2">
        <f>raw!N157</f>
        <v>-1.7899999999999998</v>
      </c>
      <c r="FA2">
        <f>raw!N158</f>
        <v>-1.8048780487804876</v>
      </c>
      <c r="FB2">
        <f>raw!N159</f>
        <v>-1.8219512195121952</v>
      </c>
      <c r="FC2">
        <f>raw!N160</f>
        <v>-1.8907317073170731</v>
      </c>
      <c r="FD2">
        <f>raw!N161</f>
        <v>-1.9040650406504067</v>
      </c>
      <c r="FE2">
        <f>raw!N162</f>
        <v>-1.9670731707317071</v>
      </c>
      <c r="FF2">
        <f>raw!N163</f>
        <v>-1.9913821138211381</v>
      </c>
      <c r="FG2">
        <f>raw!N164</f>
        <v>-2.0609756097560976</v>
      </c>
      <c r="FH2">
        <f>raw!N165</f>
        <v>-2.1016260162601625</v>
      </c>
      <c r="FI2">
        <f>raw!N166</f>
        <v>-2.1248780487804875</v>
      </c>
      <c r="FJ2">
        <f>raw!N167</f>
        <v>-2.1658536585365842</v>
      </c>
      <c r="FK2">
        <f>raw!N168</f>
        <v>-2.1845528455284549</v>
      </c>
      <c r="FL2">
        <f>raw!N169</f>
        <v>-2.191056910569106</v>
      </c>
      <c r="FM2">
        <f>raw!N170</f>
        <v>-2.2325203252032519</v>
      </c>
      <c r="FN2">
        <f>raw!N171</f>
        <v>-2.2406504065040651</v>
      </c>
      <c r="FO2">
        <f>raw!N172</f>
        <v>-2.2817073170731712</v>
      </c>
      <c r="FP2">
        <f>raw!N173</f>
        <v>-2.5376422764227646</v>
      </c>
      <c r="FQ2">
        <f>raw!N174</f>
        <v>-2.6723577235772362</v>
      </c>
      <c r="FR2">
        <f>raw!N175</f>
        <v>-3.0983739837398376</v>
      </c>
      <c r="FS2">
        <f>raw!N176</f>
        <v>-3.2902439024390238</v>
      </c>
      <c r="FT2">
        <f>raw!N177</f>
        <v>-3.8806910569105697</v>
      </c>
      <c r="FU2">
        <f>raw!N178</f>
        <v>-4.2576829268292684</v>
      </c>
      <c r="FV2">
        <f>raw!N179</f>
        <v>-5.017073170731706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9.5606097560975591</v>
      </c>
      <c r="C3">
        <f>raw!M4</f>
        <v>7.0028048780487824</v>
      </c>
      <c r="D3">
        <f>raw!M5</f>
        <v>4.6076829268292681</v>
      </c>
      <c r="E3">
        <f>raw!M6</f>
        <v>5.580000000000001</v>
      </c>
      <c r="F3">
        <f>raw!M7</f>
        <v>5.9595121951219516</v>
      </c>
      <c r="G3">
        <f>raw!M8</f>
        <v>5.7204878048780481</v>
      </c>
      <c r="H3">
        <f>raw!M9</f>
        <v>5.5151219512195135</v>
      </c>
      <c r="I3">
        <f>raw!M10</f>
        <v>4.9285365853658547</v>
      </c>
      <c r="J3">
        <f>raw!M11</f>
        <v>3.6485365853658536</v>
      </c>
      <c r="K3">
        <f>raw!M12</f>
        <v>3.8109756097560967</v>
      </c>
      <c r="L3">
        <f>raw!M13</f>
        <v>4.894146341463415</v>
      </c>
      <c r="M3">
        <f>raw!M14</f>
        <v>5.3152439024390246</v>
      </c>
      <c r="N3">
        <f>raw!M15</f>
        <v>3.9395121951219512</v>
      </c>
      <c r="O3">
        <f>raw!M16</f>
        <v>3.0668292682926834</v>
      </c>
      <c r="P3">
        <f>raw!M17</f>
        <v>5.1536585365853655</v>
      </c>
      <c r="Q3">
        <f>raw!M18</f>
        <v>3.7380487804878051</v>
      </c>
      <c r="R3">
        <f>raw!M19</f>
        <v>4.515609756097561</v>
      </c>
      <c r="S3">
        <f>raw!M20</f>
        <v>4.7829268292682929</v>
      </c>
      <c r="T3">
        <f>raw!M21</f>
        <v>3.94</v>
      </c>
      <c r="U3">
        <f>raw!M22</f>
        <v>5.1656097560975613</v>
      </c>
      <c r="V3">
        <f>raw!M23</f>
        <v>4.8199999999999994</v>
      </c>
      <c r="W3">
        <f>raw!M24</f>
        <v>0.62829268292682938</v>
      </c>
      <c r="X3">
        <f>raw!M25</f>
        <v>4.9146341463414647</v>
      </c>
      <c r="Y3">
        <f>raw!M26</f>
        <v>1.2268292682926831</v>
      </c>
      <c r="Z3">
        <f>raw!M27</f>
        <v>0.95829268292682901</v>
      </c>
      <c r="AA3">
        <f>raw!M28</f>
        <v>2.192682926829268</v>
      </c>
      <c r="AB3">
        <f>raw!M29</f>
        <v>4.347317073170732</v>
      </c>
      <c r="AC3">
        <f>raw!M30</f>
        <v>4.4262195121951216</v>
      </c>
      <c r="AD3">
        <f>raw!M31</f>
        <v>2.6369512195121954</v>
      </c>
      <c r="AE3">
        <f>raw!M32</f>
        <v>3.8719512195121952</v>
      </c>
      <c r="AF3">
        <f>raw!M33</f>
        <v>4.2052439024390251</v>
      </c>
      <c r="AG3">
        <f>raw!M34</f>
        <v>1.7009756097560977</v>
      </c>
      <c r="AH3">
        <f>raw!M35</f>
        <v>1.8717073170731706</v>
      </c>
      <c r="AI3">
        <f>raw!M36</f>
        <v>2.5439024390243903</v>
      </c>
      <c r="AJ3">
        <f>raw!M37</f>
        <v>1.1628048780487812</v>
      </c>
      <c r="AK3">
        <f>raw!M38</f>
        <v>2.1242682926829266</v>
      </c>
      <c r="AL3">
        <f>raw!M39</f>
        <v>2.2629268292682925</v>
      </c>
      <c r="AM3">
        <f>raw!M40</f>
        <v>0.88707317073170766</v>
      </c>
      <c r="AN3">
        <f>raw!M41</f>
        <v>1.8089024390243909</v>
      </c>
      <c r="AO3">
        <f>raw!M42</f>
        <v>3.2879268292682928</v>
      </c>
      <c r="AP3">
        <f>raw!M43</f>
        <v>2.412195121951219</v>
      </c>
      <c r="AQ3">
        <f>raw!M44</f>
        <v>1.6834146341463416</v>
      </c>
      <c r="AR3">
        <f>raw!M45</f>
        <v>1.9357317073170734</v>
      </c>
      <c r="AS3">
        <f>raw!M46</f>
        <v>2.6931707317073172</v>
      </c>
      <c r="AT3">
        <f>raw!M47</f>
        <v>1.6482926829268294</v>
      </c>
      <c r="AU3">
        <f>raw!M48</f>
        <v>3.1746341463414627</v>
      </c>
      <c r="AV3">
        <f>raw!M49</f>
        <v>0.81487804878048797</v>
      </c>
      <c r="AW3">
        <f>raw!M50</f>
        <v>2.9643902439024394</v>
      </c>
      <c r="AX3">
        <f>raw!M51</f>
        <v>1.6965853658536583</v>
      </c>
      <c r="AY3">
        <f>raw!M52</f>
        <v>1.8147560975609758</v>
      </c>
      <c r="AZ3">
        <f>raw!M53</f>
        <v>3.0253658536585366</v>
      </c>
      <c r="BA3">
        <f>raw!M54</f>
        <v>1.6534146341463414</v>
      </c>
      <c r="BB3">
        <f>raw!M55</f>
        <v>2.679024390243903</v>
      </c>
      <c r="BC3">
        <f>raw!M56</f>
        <v>2.5782926829268291</v>
      </c>
      <c r="BD3">
        <f>raw!M57</f>
        <v>2.833292682926829</v>
      </c>
      <c r="BE3">
        <f>raw!M58</f>
        <v>0.64243902439024403</v>
      </c>
      <c r="BF3">
        <f>raw!M59</f>
        <v>1.51609756097561</v>
      </c>
      <c r="BG3">
        <f>raw!M60</f>
        <v>1.7317073170731709</v>
      </c>
      <c r="BH3">
        <f>raw!M61</f>
        <v>1.8034146341463413</v>
      </c>
      <c r="BI3">
        <f>raw!M62</f>
        <v>0.43817073170731691</v>
      </c>
      <c r="BJ3">
        <f>raw!M63</f>
        <v>2.5965853658536591</v>
      </c>
      <c r="BK3">
        <f>raw!M64</f>
        <v>1.7173170731707317</v>
      </c>
      <c r="BL3">
        <f>raw!M65</f>
        <v>0.33853658536585335</v>
      </c>
      <c r="BM3">
        <f>raw!M66</f>
        <v>-0.43073170731707311</v>
      </c>
      <c r="BN3">
        <f>raw!M67</f>
        <v>-0.81024390243902378</v>
      </c>
      <c r="BO3">
        <f>raw!M68</f>
        <v>1.2052439024390249</v>
      </c>
      <c r="BP3">
        <f>raw!M69</f>
        <v>2.5406097560975613</v>
      </c>
      <c r="BQ3">
        <f>raw!M70</f>
        <v>1.0812195121951218</v>
      </c>
      <c r="BR3">
        <f>raw!M71</f>
        <v>2.5595121951219508</v>
      </c>
      <c r="BS3">
        <f>raw!M72</f>
        <v>0.8717073170731704</v>
      </c>
      <c r="BT3">
        <f>raw!M73</f>
        <v>-0.24829268292682904</v>
      </c>
      <c r="BU3">
        <f>raw!M74</f>
        <v>1.8526829268292686</v>
      </c>
      <c r="BV3">
        <f>raw!M75</f>
        <v>0.3468292682926829</v>
      </c>
      <c r="BW3">
        <f>raw!M76</f>
        <v>1.2119512195121951</v>
      </c>
      <c r="BX3">
        <f>raw!M77</f>
        <v>1.488780487804878</v>
      </c>
      <c r="BY3">
        <f>raw!M78</f>
        <v>0.63073170731707329</v>
      </c>
      <c r="BZ3">
        <f>raw!M79</f>
        <v>1.5019512195121953</v>
      </c>
      <c r="CA3">
        <f>raw!M80</f>
        <v>1.3417073170731708</v>
      </c>
      <c r="CB3">
        <f>raw!M81</f>
        <v>-0.72243902439024432</v>
      </c>
      <c r="CC3">
        <f>raw!M82</f>
        <v>0.16926829268292676</v>
      </c>
      <c r="CD3">
        <f>raw!M83</f>
        <v>1.4619512195121953</v>
      </c>
      <c r="CE3">
        <f>raw!M84</f>
        <v>1.137560975609756</v>
      </c>
      <c r="CF3">
        <f>raw!M85</f>
        <v>1.5985365853658535</v>
      </c>
      <c r="CG3">
        <f>raw!M86</f>
        <v>0.13902439024390256</v>
      </c>
      <c r="CH3">
        <f>raw!M87</f>
        <v>1.6756097560975611</v>
      </c>
      <c r="CI3">
        <f>raw!M88</f>
        <v>0.37951219512195111</v>
      </c>
      <c r="CJ3">
        <f>raw!M89</f>
        <v>0.53317073170731777</v>
      </c>
      <c r="CK3">
        <f>raw!M90</f>
        <v>0.68207317073170759</v>
      </c>
      <c r="CL3">
        <f>raw!M91</f>
        <v>1.624146341463415</v>
      </c>
      <c r="CM3">
        <f>raw!M92</f>
        <v>-0.57829268292682934</v>
      </c>
      <c r="CN3">
        <f>raw!M93</f>
        <v>0.48024390243902471</v>
      </c>
      <c r="CO3">
        <f>raw!M94</f>
        <v>-1.0819512195121948</v>
      </c>
      <c r="CP3">
        <f>raw!M95</f>
        <v>-0.80878048780487766</v>
      </c>
      <c r="CQ3">
        <f>raw!M96</f>
        <v>0.7787804878048783</v>
      </c>
      <c r="CR3">
        <f>raw!M97</f>
        <v>-1.9263414634146341</v>
      </c>
      <c r="CS3">
        <f>raw!M98</f>
        <v>0.40353658536585374</v>
      </c>
      <c r="CT3">
        <f>raw!M99</f>
        <v>1.0191463414634145</v>
      </c>
      <c r="CU3">
        <f>raw!M100</f>
        <v>-2.362926829268293</v>
      </c>
      <c r="CV3">
        <f>raw!M101</f>
        <v>0.65951219512195136</v>
      </c>
      <c r="CW3">
        <f>raw!M102</f>
        <v>0.9321951219512199</v>
      </c>
      <c r="CX3">
        <f>raw!M103</f>
        <v>0.64341463414634159</v>
      </c>
      <c r="CY3">
        <f>raw!M104</f>
        <v>0.20439024390243921</v>
      </c>
      <c r="CZ3">
        <f>raw!M105</f>
        <v>-0.80951219512195127</v>
      </c>
      <c r="DA3">
        <f>raw!M106</f>
        <v>0.21926829268292747</v>
      </c>
      <c r="DB3">
        <f>raw!M107</f>
        <v>0.6073170731707318</v>
      </c>
      <c r="DC3">
        <f>raw!M108</f>
        <v>0.8375609756097564</v>
      </c>
      <c r="DD3">
        <f>raw!M109</f>
        <v>3.170731707317076E-2</v>
      </c>
      <c r="DE3">
        <f>raw!M110</f>
        <v>5.6829268292682866E-2</v>
      </c>
      <c r="DF3">
        <f>raw!M111</f>
        <v>0.90597560975609759</v>
      </c>
      <c r="DG3">
        <f>raw!M112</f>
        <v>0.20134146341463444</v>
      </c>
      <c r="DH3">
        <f>raw!M113</f>
        <v>-1.7221951219512195</v>
      </c>
      <c r="DI3">
        <f>raw!M114</f>
        <v>0.23756097560975609</v>
      </c>
      <c r="DJ3">
        <f>raw!M115</f>
        <v>1.3414634146338145E-3</v>
      </c>
      <c r="DK3">
        <f>raw!M116</f>
        <v>-0.68146341463414628</v>
      </c>
      <c r="DL3">
        <f>raw!M117</f>
        <v>-0.49902439024390244</v>
      </c>
      <c r="DM3">
        <f>raw!M118</f>
        <v>-0.45024390243902412</v>
      </c>
      <c r="DN3">
        <f>raw!M119</f>
        <v>-2.3068292682926819</v>
      </c>
      <c r="DO3">
        <f>raw!M120</f>
        <v>0.38829268292682917</v>
      </c>
      <c r="DP3">
        <f>raw!M121</f>
        <v>-0.41658536585365857</v>
      </c>
      <c r="DQ3">
        <f>raw!M122</f>
        <v>-1.0170731707317073</v>
      </c>
      <c r="DR3">
        <f>raw!M123</f>
        <v>-3.8658536585365832E-2</v>
      </c>
      <c r="DS3">
        <f>raw!M124</f>
        <v>-6.6097560975610037E-2</v>
      </c>
      <c r="DT3">
        <f>raw!M125</f>
        <v>-0.53256097560975602</v>
      </c>
      <c r="DU3">
        <f>raw!M126</f>
        <v>-2.3539024390243899</v>
      </c>
      <c r="DV3">
        <f>raw!M127</f>
        <v>-2.0331707317073167</v>
      </c>
      <c r="DW3">
        <f>raw!M128</f>
        <v>-1.9441463414634144</v>
      </c>
      <c r="DX3">
        <f>raw!M129</f>
        <v>-1.6058536585365855</v>
      </c>
      <c r="DY3">
        <f>raw!M130</f>
        <v>-0.15073170731707319</v>
      </c>
      <c r="DZ3">
        <f>raw!M131</f>
        <v>-0.82243902439024397</v>
      </c>
      <c r="EA3">
        <f>raw!M132</f>
        <v>-0.560731707317073</v>
      </c>
      <c r="EB3">
        <f>raw!M133</f>
        <v>-0.58243902439024398</v>
      </c>
      <c r="EC3">
        <f>raw!M134</f>
        <v>-2.7543902439024386</v>
      </c>
      <c r="ED3">
        <f>raw!M135</f>
        <v>-1.1636585365853658</v>
      </c>
      <c r="EE3">
        <f>raw!M136</f>
        <v>-0.81853658536585361</v>
      </c>
      <c r="EF3">
        <f>raw!M137</f>
        <v>-1.7234146341463414</v>
      </c>
      <c r="EG3">
        <f>raw!M138</f>
        <v>-0.41487804878048751</v>
      </c>
      <c r="EH3">
        <f>raw!M139</f>
        <v>-0.28048780487804903</v>
      </c>
      <c r="EI3">
        <f>raw!M140</f>
        <v>-0.75670731707317085</v>
      </c>
      <c r="EJ3">
        <f>raw!M141</f>
        <v>-1.3636585365853655</v>
      </c>
      <c r="EK3">
        <f>raw!M142</f>
        <v>-0.27512195121951222</v>
      </c>
      <c r="EL3">
        <f>raw!M143</f>
        <v>-1.2356097560975607</v>
      </c>
      <c r="EM3">
        <f>raw!M144</f>
        <v>-1.7734146341463415</v>
      </c>
      <c r="EN3">
        <f>raw!M145</f>
        <v>-2.5421951219512193</v>
      </c>
      <c r="EO3">
        <f>raw!M146</f>
        <v>-0.99463414634146341</v>
      </c>
      <c r="EP3">
        <f>raw!M147</f>
        <v>-1.0795121951219513</v>
      </c>
      <c r="EQ3">
        <f>raw!M148</f>
        <v>-0.82585365853658499</v>
      </c>
      <c r="ER3">
        <f>raw!M149</f>
        <v>-0.77951219512195102</v>
      </c>
      <c r="ES3">
        <f>raw!M150</f>
        <v>-0.82195121951219463</v>
      </c>
      <c r="ET3">
        <f>raw!M151</f>
        <v>-1.7862195121951219</v>
      </c>
      <c r="EU3">
        <f>raw!M152</f>
        <v>-1.1203658536585366</v>
      </c>
      <c r="EV3">
        <f>raw!M153</f>
        <v>-1.1253658536585365</v>
      </c>
      <c r="EW3">
        <f>raw!M154</f>
        <v>-0.89414634146341465</v>
      </c>
      <c r="EX3">
        <f>raw!M155</f>
        <v>-1.4901219512195119</v>
      </c>
      <c r="EY3">
        <f>raw!M156</f>
        <v>-2.9002439024390241</v>
      </c>
      <c r="EZ3">
        <f>raw!M157</f>
        <v>-1.3668292682926828</v>
      </c>
      <c r="FA3">
        <f>raw!M158</f>
        <v>-1.9185365853658531</v>
      </c>
      <c r="FB3">
        <f>raw!M159</f>
        <v>-1.9612195121951219</v>
      </c>
      <c r="FC3">
        <f>raw!M160</f>
        <v>-1.4278048780487804</v>
      </c>
      <c r="FD3">
        <f>raw!M161</f>
        <v>-1.138048780487805</v>
      </c>
      <c r="FE3">
        <f>raw!M162</f>
        <v>-1.7819512195121949</v>
      </c>
      <c r="FF3">
        <f>raw!M163</f>
        <v>-1.3370731707317072</v>
      </c>
      <c r="FG3">
        <f>raw!M164</f>
        <v>-1.3551219512195118</v>
      </c>
      <c r="FH3">
        <f>raw!M165</f>
        <v>-1.9575609756097561</v>
      </c>
      <c r="FI3">
        <f>raw!M166</f>
        <v>-1.5785365853658535</v>
      </c>
      <c r="FJ3">
        <f>raw!M167</f>
        <v>-1.2442682926829263</v>
      </c>
      <c r="FK3">
        <f>raw!M168</f>
        <v>-1.4819512195121949</v>
      </c>
      <c r="FL3">
        <f>raw!M169</f>
        <v>-1.4692682926829268</v>
      </c>
      <c r="FM3">
        <f>raw!M170</f>
        <v>-2.1160975609756099</v>
      </c>
      <c r="FN3">
        <f>raw!M171</f>
        <v>-1.1819512195121953</v>
      </c>
      <c r="FO3">
        <f>raw!M172</f>
        <v>-1.5051219512195122</v>
      </c>
      <c r="FP3">
        <f>raw!M173</f>
        <v>-1.6046341463414635</v>
      </c>
      <c r="FQ3">
        <f>raw!M174</f>
        <v>-1.6648780487804882</v>
      </c>
      <c r="FR3">
        <f>raw!M175</f>
        <v>-2.2331707317073173</v>
      </c>
      <c r="FS3">
        <f>raw!M176</f>
        <v>-2.4112195121951214</v>
      </c>
      <c r="FT3">
        <f>raw!M177</f>
        <v>-3.5362195121951219</v>
      </c>
      <c r="FU3">
        <f>raw!M178</f>
        <v>-3.6419512195121952</v>
      </c>
      <c r="FV3">
        <f>raw!M179</f>
        <v>-4.2295121951219503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9.9715853658536577</v>
      </c>
      <c r="C4">
        <f>raw!K4</f>
        <v>5.143658536585364</v>
      </c>
      <c r="D4">
        <f>raw!K5</f>
        <v>5.9342682926829271</v>
      </c>
      <c r="E4">
        <f>raw!K6</f>
        <v>3.5356097560975623</v>
      </c>
      <c r="F4">
        <f>raw!K7</f>
        <v>4.8853658536585378</v>
      </c>
      <c r="G4">
        <f>raw!K8</f>
        <v>4.0721951219512187</v>
      </c>
      <c r="H4">
        <f>raw!K9</f>
        <v>4.4995121951219517</v>
      </c>
      <c r="I4">
        <f>raw!K10</f>
        <v>3.3453658536585369</v>
      </c>
      <c r="J4">
        <f>raw!K11</f>
        <v>8.6175609756097558</v>
      </c>
      <c r="K4">
        <f>raw!K12</f>
        <v>3.2570731707317071</v>
      </c>
      <c r="L4">
        <f>raw!K13</f>
        <v>4.2214634146341465</v>
      </c>
      <c r="M4">
        <f>raw!K14</f>
        <v>5.0115853658536587</v>
      </c>
      <c r="N4">
        <f>raw!K15</f>
        <v>4.1473170731707318</v>
      </c>
      <c r="O4">
        <f>raw!K16</f>
        <v>2.9690243902439022</v>
      </c>
      <c r="P4">
        <f>raw!K17</f>
        <v>7.7526829268292694</v>
      </c>
      <c r="Q4">
        <f>raw!K18</f>
        <v>1.9263414634146341</v>
      </c>
      <c r="R4">
        <f>raw!K19</f>
        <v>2.834268292682927</v>
      </c>
      <c r="S4">
        <f>raw!K20</f>
        <v>4.1829268292682924</v>
      </c>
      <c r="T4">
        <f>raw!K21</f>
        <v>2.9434146341463414</v>
      </c>
      <c r="U4">
        <f>raw!K22</f>
        <v>6.8214634146341462</v>
      </c>
      <c r="V4">
        <f>raw!K23</f>
        <v>4.2029268292682929</v>
      </c>
      <c r="W4">
        <f>raw!K24</f>
        <v>0.67658536585365914</v>
      </c>
      <c r="X4">
        <f>raw!K25</f>
        <v>4.2180487804878055</v>
      </c>
      <c r="Y4">
        <f>raw!K26</f>
        <v>2.4882926829268297</v>
      </c>
      <c r="Z4">
        <f>raw!K27</f>
        <v>4.9281707317073185</v>
      </c>
      <c r="AA4">
        <f>raw!K28</f>
        <v>3.6385365853658538</v>
      </c>
      <c r="AB4">
        <f>raw!K29</f>
        <v>3.0202439024390246</v>
      </c>
      <c r="AC4">
        <f>raw!K30</f>
        <v>3.2782926829268288</v>
      </c>
      <c r="AD4">
        <f>raw!K31</f>
        <v>2.3428048780487805</v>
      </c>
      <c r="AE4">
        <f>raw!K32</f>
        <v>3.1497560975609753</v>
      </c>
      <c r="AF4">
        <f>raw!K33</f>
        <v>2.6873170731707319</v>
      </c>
      <c r="AG4">
        <f>raw!K34</f>
        <v>4.2004878048780494</v>
      </c>
      <c r="AH4">
        <f>raw!K35</f>
        <v>2.371463414634146</v>
      </c>
      <c r="AI4">
        <f>raw!K36</f>
        <v>5.9039024390243906</v>
      </c>
      <c r="AJ4">
        <f>raw!K37</f>
        <v>3.1584146341463426</v>
      </c>
      <c r="AK4">
        <f>raw!K38</f>
        <v>1.2443902439024392</v>
      </c>
      <c r="AL4">
        <f>raw!K39</f>
        <v>2.6024390243902435</v>
      </c>
      <c r="AM4">
        <f>raw!K40</f>
        <v>4.6919512195121955</v>
      </c>
      <c r="AN4">
        <f>raw!K41</f>
        <v>1.5714634146341466</v>
      </c>
      <c r="AO4">
        <f>raw!K42</f>
        <v>4.4313414634146344</v>
      </c>
      <c r="AP4">
        <f>raw!K43</f>
        <v>1.7858536585365863</v>
      </c>
      <c r="AQ4">
        <f>raw!K44</f>
        <v>2.5058536585365854</v>
      </c>
      <c r="AR4">
        <f>raw!K45</f>
        <v>2.055609756097561</v>
      </c>
      <c r="AS4">
        <f>raw!K46</f>
        <v>3.0765853658536582</v>
      </c>
      <c r="AT4">
        <f>raw!K47</f>
        <v>1.6014634146341462</v>
      </c>
      <c r="AU4">
        <f>raw!K48</f>
        <v>3.6409756097560968</v>
      </c>
      <c r="AV4">
        <f>raw!K49</f>
        <v>2.5260975609756096</v>
      </c>
      <c r="AW4">
        <f>raw!K50</f>
        <v>2.5080487804878056</v>
      </c>
      <c r="AX4">
        <f>raw!K51</f>
        <v>0.3843902439024387</v>
      </c>
      <c r="AY4">
        <f>raw!K52</f>
        <v>1.5952439024390244</v>
      </c>
      <c r="AZ4">
        <f>raw!K53</f>
        <v>1.5604878048780488</v>
      </c>
      <c r="BA4">
        <f>raw!K54</f>
        <v>1.7178048780487802</v>
      </c>
      <c r="BB4">
        <f>raw!K55</f>
        <v>2.1175609756097566</v>
      </c>
      <c r="BC4">
        <f>raw!K56</f>
        <v>2.0990243902439021</v>
      </c>
      <c r="BD4">
        <f>raw!K57</f>
        <v>2.4129268292682924</v>
      </c>
      <c r="BE4">
        <f>raw!K58</f>
        <v>1.995853658536586</v>
      </c>
      <c r="BF4">
        <f>raw!K59</f>
        <v>0.76341463414634136</v>
      </c>
      <c r="BG4">
        <f>raw!K60</f>
        <v>1.4019512195121948</v>
      </c>
      <c r="BH4">
        <f>raw!K61</f>
        <v>2.6360975609756094</v>
      </c>
      <c r="BI4">
        <f>raw!K62</f>
        <v>0.98475609756097526</v>
      </c>
      <c r="BJ4">
        <f>raw!K63</f>
        <v>1.6629268292682928</v>
      </c>
      <c r="BK4">
        <f>raw!K64</f>
        <v>8.0487804878048852E-2</v>
      </c>
      <c r="BL4">
        <f>raw!K65</f>
        <v>0.82146341463414574</v>
      </c>
      <c r="BM4">
        <f>raw!K66</f>
        <v>3.176219512195122</v>
      </c>
      <c r="BN4">
        <f>raw!K67</f>
        <v>1.4434146341463419</v>
      </c>
      <c r="BO4">
        <f>raw!K68</f>
        <v>1.5257317073170735</v>
      </c>
      <c r="BP4">
        <f>raw!K69</f>
        <v>0.92207317073170758</v>
      </c>
      <c r="BQ4">
        <f>raw!K70</f>
        <v>1.2668292682926832</v>
      </c>
      <c r="BR4">
        <f>raw!K71</f>
        <v>2.9415853658536579</v>
      </c>
      <c r="BS4">
        <f>raw!K72</f>
        <v>-0.95024390243902412</v>
      </c>
      <c r="BT4">
        <f>raw!K73</f>
        <v>0.40731707317073168</v>
      </c>
      <c r="BU4">
        <f>raw!K74</f>
        <v>2.9412195121951221</v>
      </c>
      <c r="BV4">
        <f>raw!K75</f>
        <v>0.77170731707317075</v>
      </c>
      <c r="BW4">
        <f>raw!K76</f>
        <v>1.2626829268292685</v>
      </c>
      <c r="BX4">
        <f>raw!K77</f>
        <v>-0.38585365853658526</v>
      </c>
      <c r="BY4">
        <f>raw!K78</f>
        <v>0.82926829268292668</v>
      </c>
      <c r="BZ4">
        <f>raw!K79</f>
        <v>0.16195121951219515</v>
      </c>
      <c r="CA4">
        <f>raw!K80</f>
        <v>0.89536585365853649</v>
      </c>
      <c r="CB4">
        <f>raw!K81</f>
        <v>1.014634146341463</v>
      </c>
      <c r="CC4">
        <f>raw!K82</f>
        <v>-0.39853658536585368</v>
      </c>
      <c r="CD4">
        <f>raw!K83</f>
        <v>3.0885365853658544</v>
      </c>
      <c r="CE4">
        <f>raw!K84</f>
        <v>9.3048780487804961E-2</v>
      </c>
      <c r="CF4">
        <f>raw!K85</f>
        <v>0.95865853658536559</v>
      </c>
      <c r="CG4">
        <f>raw!K86</f>
        <v>-0.25121951219512179</v>
      </c>
      <c r="CH4">
        <f>raw!K87</f>
        <v>0.96536585365853689</v>
      </c>
      <c r="CI4">
        <f>raw!K88</f>
        <v>-0.12719512195121957</v>
      </c>
      <c r="CJ4">
        <f>raw!K89</f>
        <v>-4.9268292682926651E-2</v>
      </c>
      <c r="CK4">
        <f>raw!K90</f>
        <v>2.4756097560975784E-2</v>
      </c>
      <c r="CL4">
        <f>raw!K91</f>
        <v>0.77512195121951211</v>
      </c>
      <c r="CM4">
        <f>raw!K92</f>
        <v>0.18121951219512211</v>
      </c>
      <c r="CN4">
        <f>raw!K93</f>
        <v>0.16902439024390264</v>
      </c>
      <c r="CO4">
        <f>raw!K94</f>
        <v>-0.36878048780487782</v>
      </c>
      <c r="CP4">
        <f>raw!K95</f>
        <v>0.27146341463414647</v>
      </c>
      <c r="CQ4">
        <f>raw!K96</f>
        <v>0.80243902439024417</v>
      </c>
      <c r="CR4">
        <f>raw!K97</f>
        <v>0.65682926829268284</v>
      </c>
      <c r="CS4">
        <f>raw!K98</f>
        <v>0.508536585365854</v>
      </c>
      <c r="CT4">
        <f>raw!K99</f>
        <v>0.19402439024390228</v>
      </c>
      <c r="CU4">
        <f>raw!K100</f>
        <v>1.6541463414634152</v>
      </c>
      <c r="CV4">
        <f>raw!K101</f>
        <v>-1.0175609756097559</v>
      </c>
      <c r="CW4">
        <f>raw!K102</f>
        <v>0.37829268292682899</v>
      </c>
      <c r="CX4">
        <f>raw!K103</f>
        <v>-5.4878048780487854E-2</v>
      </c>
      <c r="CY4">
        <f>raw!K104</f>
        <v>0.60682926829268302</v>
      </c>
      <c r="CZ4">
        <f>raw!K105</f>
        <v>-0.29853658536585359</v>
      </c>
      <c r="DA4">
        <f>raw!K106</f>
        <v>-0.99341463414634101</v>
      </c>
      <c r="DB4">
        <f>raw!K107</f>
        <v>0.67609756097560991</v>
      </c>
      <c r="DC4">
        <f>raw!K108</f>
        <v>3.8536585365853956E-2</v>
      </c>
      <c r="DD4">
        <f>raw!K109</f>
        <v>-4.0975609756097819E-2</v>
      </c>
      <c r="DE4">
        <f>raw!K110</f>
        <v>-1.58</v>
      </c>
      <c r="DF4">
        <f>raw!K111</f>
        <v>1.0987804878048779</v>
      </c>
      <c r="DG4">
        <f>raw!K112</f>
        <v>0.50548780487804934</v>
      </c>
      <c r="DH4">
        <f>raw!K113</f>
        <v>9.2195121951219927E-2</v>
      </c>
      <c r="DI4">
        <f>raw!K114</f>
        <v>-0.81024390243902444</v>
      </c>
      <c r="DJ4">
        <f>raw!K115</f>
        <v>-0.69573170731707334</v>
      </c>
      <c r="DK4">
        <f>raw!K116</f>
        <v>0.7468292682926827</v>
      </c>
      <c r="DL4">
        <f>raw!K117</f>
        <v>-0.68780487804878077</v>
      </c>
      <c r="DM4">
        <f>raw!K118</f>
        <v>-0.60780487804878025</v>
      </c>
      <c r="DN4">
        <f>raw!K119</f>
        <v>2.4053658536585365</v>
      </c>
      <c r="DO4">
        <f>raw!K120</f>
        <v>-0.12390243902439052</v>
      </c>
      <c r="DP4">
        <f>raw!K121</f>
        <v>-1.2746341463414637</v>
      </c>
      <c r="DQ4">
        <f>raw!K122</f>
        <v>-1.4446341463414634</v>
      </c>
      <c r="DR4">
        <f>raw!K123</f>
        <v>-0.64195121951219514</v>
      </c>
      <c r="DS4">
        <f>raw!K124</f>
        <v>-3.5853658536584954E-2</v>
      </c>
      <c r="DT4">
        <f>raw!K125</f>
        <v>-0.93463414634146347</v>
      </c>
      <c r="DU4">
        <f>raw!K126</f>
        <v>-0.42000000000000004</v>
      </c>
      <c r="DV4">
        <f>raw!K127</f>
        <v>-0.58951219512195097</v>
      </c>
      <c r="DW4">
        <f>raw!K128</f>
        <v>-1.3675609756097558</v>
      </c>
      <c r="DX4">
        <f>raw!K129</f>
        <v>-1.4530487804878045</v>
      </c>
      <c r="DY4">
        <f>raw!K130</f>
        <v>0.1165853658536582</v>
      </c>
      <c r="DZ4">
        <f>raw!K131</f>
        <v>-0.40585365853658528</v>
      </c>
      <c r="EA4">
        <f>raw!K132</f>
        <v>-2.3292682926829267</v>
      </c>
      <c r="EB4">
        <f>raw!K133</f>
        <v>-0.31682926829268288</v>
      </c>
      <c r="EC4">
        <f>raw!K134</f>
        <v>-1.3330487804878048</v>
      </c>
      <c r="ED4">
        <f>raw!K135</f>
        <v>-0.79743902439024406</v>
      </c>
      <c r="EE4">
        <f>raw!K136</f>
        <v>-1.6521951219512194</v>
      </c>
      <c r="EF4">
        <f>raw!K137</f>
        <v>-1.5331707317073169</v>
      </c>
      <c r="EG4">
        <f>raw!K138</f>
        <v>-2.9364634146341455</v>
      </c>
      <c r="EH4">
        <f>raw!K139</f>
        <v>-1.3790243902439023</v>
      </c>
      <c r="EI4">
        <f>raw!K140</f>
        <v>-1.2058536585365855</v>
      </c>
      <c r="EJ4">
        <f>raw!K141</f>
        <v>-1.3078048780487803</v>
      </c>
      <c r="EK4">
        <f>raw!K142</f>
        <v>-1.5917073170731708</v>
      </c>
      <c r="EL4">
        <f>raw!K143</f>
        <v>-1.7773170731707315</v>
      </c>
      <c r="EM4">
        <f>raw!K144</f>
        <v>-0.24926829268292705</v>
      </c>
      <c r="EN4">
        <f>raw!K145</f>
        <v>-2.3831707317073172</v>
      </c>
      <c r="EO4">
        <f>raw!K146</f>
        <v>-1.3399999999999999</v>
      </c>
      <c r="EP4">
        <f>raw!K147</f>
        <v>-2.3048780487804881</v>
      </c>
      <c r="EQ4">
        <f>raw!K148</f>
        <v>-0.5992682926829267</v>
      </c>
      <c r="ER4">
        <f>raw!K149</f>
        <v>-1.3114634146341464</v>
      </c>
      <c r="ES4">
        <f>raw!K150</f>
        <v>-1.7195121951219505</v>
      </c>
      <c r="ET4">
        <f>raw!K151</f>
        <v>-2.2706097560975613</v>
      </c>
      <c r="EU4">
        <f>raw!K152</f>
        <v>-1.8379268292682926</v>
      </c>
      <c r="EV4">
        <f>raw!K153</f>
        <v>-1.2912195121951218</v>
      </c>
      <c r="EW4">
        <f>raw!K154</f>
        <v>-1.8456097560975611</v>
      </c>
      <c r="EX4">
        <f>raw!K155</f>
        <v>-1.8269512195121949</v>
      </c>
      <c r="EY4">
        <f>raw!K156</f>
        <v>-2.3407317073170728</v>
      </c>
      <c r="EZ4">
        <f>raw!K157</f>
        <v>-1.8610975609756095</v>
      </c>
      <c r="FA4">
        <f>raw!K158</f>
        <v>-2.0931707317073167</v>
      </c>
      <c r="FB4">
        <f>raw!K159</f>
        <v>-2.0248780487804883</v>
      </c>
      <c r="FC4">
        <f>raw!K160</f>
        <v>-2.0762195121951219</v>
      </c>
      <c r="FD4">
        <f>raw!K161</f>
        <v>-2.4785365853658536</v>
      </c>
      <c r="FE4">
        <f>raw!K162</f>
        <v>-1.8797560975609757</v>
      </c>
      <c r="FF4">
        <f>raw!K163</f>
        <v>-2.0775609756097557</v>
      </c>
      <c r="FG4">
        <f>raw!K164</f>
        <v>-1.7090243902439024</v>
      </c>
      <c r="FH4">
        <f>raw!K165</f>
        <v>-1.9151219512195119</v>
      </c>
      <c r="FI4">
        <f>raw!K166</f>
        <v>-1.4921951219512193</v>
      </c>
      <c r="FJ4">
        <f>raw!K167</f>
        <v>9.1707317073170813E-2</v>
      </c>
      <c r="FK4">
        <f>raw!K168</f>
        <v>-2.3102439024390242</v>
      </c>
      <c r="FL4">
        <f>raw!K169</f>
        <v>-2.2302439024390246</v>
      </c>
      <c r="FM4">
        <f>raw!K170</f>
        <v>-2.122439024390244</v>
      </c>
      <c r="FN4">
        <f>raw!K171</f>
        <v>-2.1858536585365851</v>
      </c>
      <c r="FO4">
        <f>raw!K172</f>
        <v>-2.5925609756097558</v>
      </c>
      <c r="FP4">
        <f>raw!K173</f>
        <v>-1.8690243902439025</v>
      </c>
      <c r="FQ4">
        <f>raw!K174</f>
        <v>-2.6687804878048782</v>
      </c>
      <c r="FR4">
        <f>raw!K175</f>
        <v>-2.5814634146341455</v>
      </c>
      <c r="FS4">
        <f>raw!K176</f>
        <v>-3.3907317073170735</v>
      </c>
      <c r="FT4">
        <f>raw!K177</f>
        <v>-3.7663414634146339</v>
      </c>
      <c r="FU4">
        <f>raw!K178</f>
        <v>-4.4837804878048768</v>
      </c>
      <c r="FV4">
        <f>raw!K179</f>
        <v>-5.1297560975609757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13.88560975609756</v>
      </c>
      <c r="C5">
        <f>raw!L4</f>
        <v>10.213292682926831</v>
      </c>
      <c r="D5">
        <f>raw!L5</f>
        <v>10.838902439024391</v>
      </c>
      <c r="E5">
        <f>raw!L6</f>
        <v>9.2453658536585372</v>
      </c>
      <c r="F5">
        <f>raw!L7</f>
        <v>8.3141463414634149</v>
      </c>
      <c r="G5">
        <f>raw!L8</f>
        <v>8.227317073170731</v>
      </c>
      <c r="H5">
        <f>raw!L9</f>
        <v>7.6141463414634156</v>
      </c>
      <c r="I5">
        <f>raw!L10</f>
        <v>7.8897560975609746</v>
      </c>
      <c r="J5">
        <f>raw!L11</f>
        <v>6.9965853658536581</v>
      </c>
      <c r="K5">
        <f>raw!L12</f>
        <v>6.9514634146341452</v>
      </c>
      <c r="L5">
        <f>raw!L13</f>
        <v>5.0746341463414639</v>
      </c>
      <c r="M5">
        <f>raw!L14</f>
        <v>5.123170731707317</v>
      </c>
      <c r="N5">
        <f>raw!L15</f>
        <v>5.6863414634146343</v>
      </c>
      <c r="O5">
        <f>raw!L16</f>
        <v>4.423658536585366</v>
      </c>
      <c r="P5">
        <f>raw!L17</f>
        <v>4.4814634146341463</v>
      </c>
      <c r="Q5">
        <f>raw!L18</f>
        <v>4.7053658536585372</v>
      </c>
      <c r="R5">
        <f>raw!L19</f>
        <v>5.4187804878048791</v>
      </c>
      <c r="S5">
        <f>raw!L20</f>
        <v>3.7921951219512193</v>
      </c>
      <c r="T5">
        <f>raw!L21</f>
        <v>4.2901219512195121</v>
      </c>
      <c r="U5">
        <f>raw!L22</f>
        <v>3.723048780487805</v>
      </c>
      <c r="V5">
        <f>raw!L23</f>
        <v>4.0365853658536581</v>
      </c>
      <c r="W5">
        <f>raw!L24</f>
        <v>6.8741463414634136</v>
      </c>
      <c r="X5">
        <f>raw!L25</f>
        <v>3.6604878048780489</v>
      </c>
      <c r="Y5">
        <f>raw!L26</f>
        <v>4.3717073170731711</v>
      </c>
      <c r="Z5">
        <f>raw!L27</f>
        <v>6.8968292682926835</v>
      </c>
      <c r="AA5">
        <f>raw!L28</f>
        <v>4.1697560975609758</v>
      </c>
      <c r="AB5">
        <f>raw!L29</f>
        <v>3.7407317073170732</v>
      </c>
      <c r="AC5">
        <f>raw!L30</f>
        <v>3.2193902439024389</v>
      </c>
      <c r="AD5">
        <f>raw!L31</f>
        <v>4.3645121951219519</v>
      </c>
      <c r="AE5">
        <f>raw!L32</f>
        <v>2.5936585365853659</v>
      </c>
      <c r="AF5">
        <f>raw!L33</f>
        <v>2.9913414634146349</v>
      </c>
      <c r="AG5">
        <f>raw!L34</f>
        <v>5.0829268292682928</v>
      </c>
      <c r="AH5">
        <f>raw!L35</f>
        <v>4.5943902439024393</v>
      </c>
      <c r="AI5">
        <f>raw!L36</f>
        <v>4.4156097560975605</v>
      </c>
      <c r="AJ5">
        <f>raw!L37</f>
        <v>4.72939024390244</v>
      </c>
      <c r="AK5">
        <f>raw!L38</f>
        <v>3.9904878048780485</v>
      </c>
      <c r="AL5">
        <f>raw!L39</f>
        <v>2.7209756097560973</v>
      </c>
      <c r="AM5">
        <f>raw!L40</f>
        <v>5.1375609756097571</v>
      </c>
      <c r="AN5">
        <f>raw!L41</f>
        <v>4.0706097560975616</v>
      </c>
      <c r="AO5">
        <f>raw!L42</f>
        <v>2.7393902439024393</v>
      </c>
      <c r="AP5">
        <f>raw!L43</f>
        <v>4.6702439024390241</v>
      </c>
      <c r="AQ5">
        <f>raw!L44</f>
        <v>2.9492682926829268</v>
      </c>
      <c r="AR5">
        <f>raw!L45</f>
        <v>4.7770731707317076</v>
      </c>
      <c r="AS5">
        <f>raw!L46</f>
        <v>3.9151219512195126</v>
      </c>
      <c r="AT5">
        <f>raw!L47</f>
        <v>4.0380487804878049</v>
      </c>
      <c r="AU5">
        <f>raw!L48</f>
        <v>2.1404878048780485</v>
      </c>
      <c r="AV5">
        <f>raw!L49</f>
        <v>2.8092682926829271</v>
      </c>
      <c r="AW5">
        <f>raw!L50</f>
        <v>2.5882926829268293</v>
      </c>
      <c r="AX5">
        <f>raw!L51</f>
        <v>4.1756097560975602</v>
      </c>
      <c r="AY5">
        <f>raw!L52</f>
        <v>2.1275609756097564</v>
      </c>
      <c r="AZ5">
        <f>raw!L53</f>
        <v>1.7492682926829268</v>
      </c>
      <c r="BA5">
        <f>raw!L54</f>
        <v>2.5248780487804874</v>
      </c>
      <c r="BB5">
        <f>raw!L55</f>
        <v>1.2839024390243905</v>
      </c>
      <c r="BC5">
        <f>raw!L56</f>
        <v>2.0141463414634142</v>
      </c>
      <c r="BD5">
        <f>raw!L57</f>
        <v>1.7840243902439021</v>
      </c>
      <c r="BE5">
        <f>raw!L58</f>
        <v>2.5626829268292686</v>
      </c>
      <c r="BF5">
        <f>raw!L59</f>
        <v>2.2151219512195128</v>
      </c>
      <c r="BG5">
        <f>raw!L60</f>
        <v>1.2697560975609756</v>
      </c>
      <c r="BH5">
        <f>raw!L61</f>
        <v>2.7078048780487807</v>
      </c>
      <c r="BI5">
        <f>raw!L62</f>
        <v>2.15780487804878</v>
      </c>
      <c r="BJ5">
        <f>raw!L63</f>
        <v>0.64000000000000012</v>
      </c>
      <c r="BK5">
        <f>raw!L64</f>
        <v>1.8887804878048782</v>
      </c>
      <c r="BL5">
        <f>raw!L65</f>
        <v>1.7092682926829263</v>
      </c>
      <c r="BM5">
        <f>raw!L66</f>
        <v>3.011219512195122</v>
      </c>
      <c r="BN5">
        <f>raw!L67</f>
        <v>3.0546341463414635</v>
      </c>
      <c r="BO5">
        <f>raw!L68</f>
        <v>0.9700000000000002</v>
      </c>
      <c r="BP5">
        <f>raw!L69</f>
        <v>0.63158536585365854</v>
      </c>
      <c r="BQ5">
        <f>raw!L70</f>
        <v>2.2792682926829269</v>
      </c>
      <c r="BR5">
        <f>raw!L71</f>
        <v>0.51268292682926808</v>
      </c>
      <c r="BS5">
        <f>raw!L72</f>
        <v>1.5063414634146342</v>
      </c>
      <c r="BT5">
        <f>raw!L73</f>
        <v>2.2029268292682924</v>
      </c>
      <c r="BU5">
        <f>raw!L74</f>
        <v>1.3653658536585369</v>
      </c>
      <c r="BV5">
        <f>raw!L75</f>
        <v>1.626341463414634</v>
      </c>
      <c r="BW5">
        <f>raw!L76</f>
        <v>1.3834146341463416</v>
      </c>
      <c r="BX5">
        <f>raw!L77</f>
        <v>0.98829268292682926</v>
      </c>
      <c r="BY5">
        <f>raw!L78</f>
        <v>1.098536585365854</v>
      </c>
      <c r="BZ5">
        <f>raw!L79</f>
        <v>0.38487804878048781</v>
      </c>
      <c r="CA5">
        <f>raw!L80</f>
        <v>7.2926829268292637E-2</v>
      </c>
      <c r="CB5">
        <f>raw!L81</f>
        <v>1.0707317073170728</v>
      </c>
      <c r="CC5">
        <f>raw!L82</f>
        <v>0.95609756097560961</v>
      </c>
      <c r="CD5">
        <f>raw!L83</f>
        <v>1.0175609756097561</v>
      </c>
      <c r="CE5">
        <f>raw!L84</f>
        <v>0.71109756097560961</v>
      </c>
      <c r="CF5">
        <f>raw!L85</f>
        <v>-5.4390243902439461E-2</v>
      </c>
      <c r="CG5">
        <f>raw!L86</f>
        <v>1.9874390243902444</v>
      </c>
      <c r="CH5">
        <f>raw!L87</f>
        <v>-0.17756097560975603</v>
      </c>
      <c r="CI5">
        <f>raw!L88</f>
        <v>0.96560975609756083</v>
      </c>
      <c r="CJ5">
        <f>raw!L89</f>
        <v>0.57853658536585395</v>
      </c>
      <c r="CK5">
        <f>raw!L90</f>
        <v>0.56304878048780516</v>
      </c>
      <c r="CL5">
        <f>raw!L91</f>
        <v>-0.25439024390243903</v>
      </c>
      <c r="CM5">
        <f>raw!L92</f>
        <v>0.45780487804878067</v>
      </c>
      <c r="CN5">
        <f>raw!L93</f>
        <v>0.45414634146341493</v>
      </c>
      <c r="CO5">
        <f>raw!L94</f>
        <v>1.9309756097560982</v>
      </c>
      <c r="CP5">
        <f>raw!L95</f>
        <v>0.67609756097561013</v>
      </c>
      <c r="CQ5">
        <f>raw!L96</f>
        <v>-6.0487804878048473E-2</v>
      </c>
      <c r="CR5">
        <f>raw!L97</f>
        <v>2.1921951219512197</v>
      </c>
      <c r="CS5">
        <f>raw!L98</f>
        <v>0.76378048780487806</v>
      </c>
      <c r="CT5">
        <f>raw!L99</f>
        <v>-0.17963414634146369</v>
      </c>
      <c r="CU5">
        <f>raw!L100</f>
        <v>2.7668292682926827</v>
      </c>
      <c r="CV5">
        <f>raw!L101</f>
        <v>-0.30560975609756091</v>
      </c>
      <c r="CW5">
        <f>raw!L102</f>
        <v>-1.0982926829268291</v>
      </c>
      <c r="CX5">
        <f>raw!L103</f>
        <v>-0.65609756097560978</v>
      </c>
      <c r="CY5">
        <f>raw!L104</f>
        <v>-0.14341463414634137</v>
      </c>
      <c r="CZ5">
        <f>raw!L105</f>
        <v>2.9756097560975747E-2</v>
      </c>
      <c r="DA5">
        <f>raw!L106</f>
        <v>5.6829268292683643E-2</v>
      </c>
      <c r="DB5">
        <f>raw!L107</f>
        <v>-0.78243902439024393</v>
      </c>
      <c r="DC5">
        <f>raw!L108</f>
        <v>-0.76048780487804835</v>
      </c>
      <c r="DD5">
        <f>raw!L109</f>
        <v>-0.83658536585365861</v>
      </c>
      <c r="DE5">
        <f>raw!L110</f>
        <v>-0.44853658536585361</v>
      </c>
      <c r="DF5">
        <f>raw!L111</f>
        <v>-0.8428048780487809</v>
      </c>
      <c r="DG5">
        <f>raw!L112</f>
        <v>6.451219512195161E-2</v>
      </c>
      <c r="DH5">
        <f>raw!L113</f>
        <v>0.85536585365853701</v>
      </c>
      <c r="DI5">
        <f>raw!L114</f>
        <v>-0.92878048780487799</v>
      </c>
      <c r="DJ5">
        <f>raw!L115</f>
        <v>-1.2139024390243902</v>
      </c>
      <c r="DK5">
        <f>raw!L116</f>
        <v>-0.43024390243902433</v>
      </c>
      <c r="DL5">
        <f>raw!L117</f>
        <v>-1.5</v>
      </c>
      <c r="DM5">
        <f>raw!L118</f>
        <v>-0.80926829268292644</v>
      </c>
      <c r="DN5">
        <f>raw!L119</f>
        <v>0.70585365853658621</v>
      </c>
      <c r="DO5">
        <f>raw!L120</f>
        <v>-1.367317073170732</v>
      </c>
      <c r="DP5">
        <f>raw!L121</f>
        <v>-1.4039024390243904</v>
      </c>
      <c r="DQ5">
        <f>raw!L122</f>
        <v>1.4195121951219516</v>
      </c>
      <c r="DR5">
        <f>raw!L123</f>
        <v>-1.6641463414634148</v>
      </c>
      <c r="DS5">
        <f>raw!L124</f>
        <v>-1.8848780487804877</v>
      </c>
      <c r="DT5">
        <f>raw!L125</f>
        <v>-1.2342682926829269</v>
      </c>
      <c r="DU5">
        <f>raw!L126</f>
        <v>0.84682926829268301</v>
      </c>
      <c r="DV5">
        <f>raw!L127</f>
        <v>0.49182926829268292</v>
      </c>
      <c r="DW5">
        <f>raw!L128</f>
        <v>-1.1080487804878045</v>
      </c>
      <c r="DX5">
        <f>raw!L129</f>
        <v>-1.3509756097560977</v>
      </c>
      <c r="DY5">
        <f>raw!L130</f>
        <v>-1.5663414634146342</v>
      </c>
      <c r="DZ5">
        <f>raw!L131</f>
        <v>-1.3756097560975613</v>
      </c>
      <c r="EA5">
        <f>raw!L132</f>
        <v>-0.81170731707317068</v>
      </c>
      <c r="EB5">
        <f>raw!L133</f>
        <v>-1.2663414634146342</v>
      </c>
      <c r="EC5">
        <f>raw!L134</f>
        <v>0.28475609756097597</v>
      </c>
      <c r="ED5">
        <f>raw!L135</f>
        <v>-0.70378048780487812</v>
      </c>
      <c r="EE5">
        <f>raw!L136</f>
        <v>-0.98097560975609732</v>
      </c>
      <c r="EF5">
        <f>raw!L137</f>
        <v>-1.6956097560975607</v>
      </c>
      <c r="EG5">
        <f>raw!L138</f>
        <v>-2.1909756097560971</v>
      </c>
      <c r="EH5">
        <f>raw!L139</f>
        <v>-1.9030487804878051</v>
      </c>
      <c r="EI5">
        <f>raw!L140</f>
        <v>-2.2407317073170732</v>
      </c>
      <c r="EJ5">
        <f>raw!L141</f>
        <v>-1.1592682926829267</v>
      </c>
      <c r="EK5">
        <f>raw!L142</f>
        <v>-1.9892682926829268</v>
      </c>
      <c r="EL5">
        <f>raw!L143</f>
        <v>-1.9873170731707315</v>
      </c>
      <c r="EM5">
        <f>raw!L144</f>
        <v>-1.2617073170731707</v>
      </c>
      <c r="EN5">
        <f>raw!L145</f>
        <v>-0.48463414634146296</v>
      </c>
      <c r="EO5">
        <f>raw!L146</f>
        <v>-2.2575609756097559</v>
      </c>
      <c r="EP5">
        <f>raw!L147</f>
        <v>-1.6243902439024394</v>
      </c>
      <c r="EQ5">
        <f>raw!L148</f>
        <v>-2.1580487804878046</v>
      </c>
      <c r="ER5">
        <f>raw!L149</f>
        <v>-2.4573170731707314</v>
      </c>
      <c r="ES5">
        <f>raw!L150</f>
        <v>-2.2224390243902432</v>
      </c>
      <c r="ET5">
        <f>raw!L151</f>
        <v>-1.8659756097560973</v>
      </c>
      <c r="EU5">
        <f>raw!L152</f>
        <v>-2.0415853658536585</v>
      </c>
      <c r="EV5">
        <f>raw!L153</f>
        <v>-1.6307317073170731</v>
      </c>
      <c r="EW5">
        <f>raw!L154</f>
        <v>-1.5434146341463417</v>
      </c>
      <c r="EX5">
        <f>raw!L155</f>
        <v>-0.62987804878048781</v>
      </c>
      <c r="EY5">
        <f>raw!L156</f>
        <v>-2.1068292682926826</v>
      </c>
      <c r="EZ5">
        <f>raw!L157</f>
        <v>-2.5246341463414632</v>
      </c>
      <c r="FA5">
        <f>raw!L158</f>
        <v>-1.6885365853658534</v>
      </c>
      <c r="FB5">
        <f>raw!L159</f>
        <v>-2.8495121951219513</v>
      </c>
      <c r="FC5">
        <f>raw!L160</f>
        <v>-2.5617073170731706</v>
      </c>
      <c r="FD5">
        <f>raw!L161</f>
        <v>-3.1019512195121952</v>
      </c>
      <c r="FE5">
        <f>raw!L162</f>
        <v>-1.0312195121951215</v>
      </c>
      <c r="FF5">
        <f>raw!L163</f>
        <v>-2.9424390243902439</v>
      </c>
      <c r="FG5">
        <f>raw!L164</f>
        <v>-2.2860975609756098</v>
      </c>
      <c r="FH5">
        <f>raw!L165</f>
        <v>-2.5970731707317074</v>
      </c>
      <c r="FI5">
        <f>raw!L166</f>
        <v>-2.5175609756097557</v>
      </c>
      <c r="FJ5">
        <f>raw!L167</f>
        <v>-3.2518292682926817</v>
      </c>
      <c r="FK5">
        <f>raw!L168</f>
        <v>-3.0214634146341459</v>
      </c>
      <c r="FL5">
        <f>raw!L169</f>
        <v>-3.3824390243902442</v>
      </c>
      <c r="FM5">
        <f>raw!L170</f>
        <v>-2.7687804878048783</v>
      </c>
      <c r="FN5">
        <f>raw!L171</f>
        <v>-3.5995121951219513</v>
      </c>
      <c r="FO5">
        <f>raw!L172</f>
        <v>-3.2556097560975616</v>
      </c>
      <c r="FP5">
        <f>raw!L173</f>
        <v>-2.9626829268292685</v>
      </c>
      <c r="FQ5">
        <f>raw!L174</f>
        <v>-3.6946341463414636</v>
      </c>
      <c r="FR5">
        <f>raw!L175</f>
        <v>-4.0778048780487808</v>
      </c>
      <c r="FS5">
        <f>raw!L176</f>
        <v>-4.2068292682926822</v>
      </c>
      <c r="FT5">
        <f>raw!L177</f>
        <v>-4.364756097560976</v>
      </c>
      <c r="FU5">
        <f>raw!L178</f>
        <v>-5.1598780487804881</v>
      </c>
      <c r="FV5">
        <f>raw!L179</f>
        <v>-6.0824390243902426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7A4-484E-4B92-9993-84692A0EC488}">
  <dimension ref="A1:FV197"/>
  <sheetViews>
    <sheetView topLeftCell="EB1" workbookViewId="0">
      <selection activeCell="ED5" sqref="ED5"/>
    </sheetView>
    <sheetView workbookViewId="1"/>
    <sheetView workbookViewId="2"/>
  </sheetViews>
  <sheetFormatPr defaultRowHeight="14.4" x14ac:dyDescent="0.3"/>
  <sheetData>
    <row r="1" spans="1:178" x14ac:dyDescent="0.3">
      <c r="A1" t="str">
        <f>sorted!Y2</f>
        <v>pFTORP</v>
      </c>
      <c r="B1">
        <f>sorted!Y3</f>
        <v>11.996463414634146</v>
      </c>
      <c r="C1">
        <f>sorted!Y4</f>
        <v>10.642439024390244</v>
      </c>
      <c r="D1">
        <f>sorted!Y5</f>
        <v>9.7775609756097577</v>
      </c>
      <c r="E1">
        <f>sorted!Y6</f>
        <v>8.8463414634146353</v>
      </c>
      <c r="F1">
        <f>sorted!Y7</f>
        <v>7.9591463414634154</v>
      </c>
      <c r="G1">
        <f>sorted!Y8</f>
        <v>7.9287804878048789</v>
      </c>
      <c r="H1">
        <f>sorted!Y9</f>
        <v>7.1685365853658523</v>
      </c>
      <c r="I1">
        <f>sorted!Y10</f>
        <v>7.0364634146341469</v>
      </c>
      <c r="J1">
        <f>sorted!Y11</f>
        <v>6.9530487804878067</v>
      </c>
      <c r="K1">
        <f>sorted!Y12</f>
        <v>6.9102439024390261</v>
      </c>
      <c r="L1">
        <f>sorted!Y13</f>
        <v>6.7168292682926838</v>
      </c>
      <c r="M1">
        <f>sorted!Y14</f>
        <v>6.5243902439024399</v>
      </c>
      <c r="N1">
        <f>sorted!Y15</f>
        <v>6.4562195121951227</v>
      </c>
      <c r="O1">
        <f>sorted!Y16</f>
        <v>6.2463414634146348</v>
      </c>
      <c r="P1">
        <f>sorted!Y17</f>
        <v>6.2429268292682938</v>
      </c>
      <c r="Q1">
        <f>sorted!Y18</f>
        <v>6.2278048780487811</v>
      </c>
      <c r="R1">
        <f>sorted!Y19</f>
        <v>6.2253658536585377</v>
      </c>
      <c r="S1">
        <f>sorted!Y20</f>
        <v>6.2078048780487807</v>
      </c>
      <c r="T1">
        <f>sorted!Y21</f>
        <v>6.1721951219512201</v>
      </c>
      <c r="U1">
        <f>sorted!Y22</f>
        <v>6.097073170731707</v>
      </c>
      <c r="V1">
        <f>sorted!Y23</f>
        <v>5.6658536585365855</v>
      </c>
      <c r="W1">
        <f>sorted!Y24</f>
        <v>5.6634146341463421</v>
      </c>
      <c r="X1">
        <f>sorted!Y25</f>
        <v>5.5604878048780506</v>
      </c>
      <c r="Y1">
        <f>sorted!Y26</f>
        <v>5.3702439024390252</v>
      </c>
      <c r="Z1">
        <f>sorted!Y27</f>
        <v>5.3031707317073167</v>
      </c>
      <c r="AA1">
        <f>sorted!Y28</f>
        <v>5.2819512195121954</v>
      </c>
      <c r="AB1">
        <f>sorted!Y29</f>
        <v>5.2010975609756098</v>
      </c>
      <c r="AC1">
        <f>sorted!Y30</f>
        <v>5.1832926829268313</v>
      </c>
      <c r="AD1">
        <f>sorted!Y31</f>
        <v>5.1746341463414636</v>
      </c>
      <c r="AE1">
        <f>sorted!Y32</f>
        <v>5.1134146341463431</v>
      </c>
      <c r="AF1">
        <f>sorted!Y33</f>
        <v>5.1014634146341464</v>
      </c>
      <c r="AG1">
        <f>sorted!Y34</f>
        <v>5.0451219512195129</v>
      </c>
      <c r="AH1">
        <f>sorted!Y35</f>
        <v>4.9939024390243905</v>
      </c>
      <c r="AI1">
        <f>sorted!Y36</f>
        <v>4.9682926829268297</v>
      </c>
      <c r="AJ1">
        <f>sorted!Y37</f>
        <v>4.9664634146341466</v>
      </c>
      <c r="AK1">
        <f>sorted!Y38</f>
        <v>4.9660975609756104</v>
      </c>
      <c r="AL1">
        <f>sorted!Y39</f>
        <v>4.8591463414634148</v>
      </c>
      <c r="AM1">
        <f>sorted!Y40</f>
        <v>4.7121951219512201</v>
      </c>
      <c r="AN1">
        <f>sorted!Y41</f>
        <v>4.6609756097560977</v>
      </c>
      <c r="AO1">
        <f>sorted!Y42</f>
        <v>4.6273170731707314</v>
      </c>
      <c r="AP1">
        <f>sorted!Y43</f>
        <v>4.5509756097560974</v>
      </c>
      <c r="AQ1">
        <f>sorted!Y44</f>
        <v>4.5329268292682938</v>
      </c>
      <c r="AR1">
        <f>sorted!Y45</f>
        <v>4.5307317073170736</v>
      </c>
      <c r="AS1">
        <f>sorted!Y46</f>
        <v>4.5131707317073175</v>
      </c>
      <c r="AT1">
        <f>sorted!Y47</f>
        <v>4.4378048780487802</v>
      </c>
      <c r="AU1">
        <f>sorted!Y48</f>
        <v>4.4302439024390248</v>
      </c>
      <c r="AV1">
        <f>sorted!Y49</f>
        <v>4.3963414634146343</v>
      </c>
      <c r="AW1">
        <f>sorted!Y50</f>
        <v>4.3676829268292687</v>
      </c>
      <c r="AX1">
        <f>sorted!Y51</f>
        <v>4.1424390243902449</v>
      </c>
      <c r="AY1">
        <f>sorted!Y52</f>
        <v>4.1239024390243904</v>
      </c>
      <c r="AZ1">
        <f>sorted!Y53</f>
        <v>4.0804878048780493</v>
      </c>
      <c r="BA1">
        <f>sorted!Y54</f>
        <v>4.0207317073170739</v>
      </c>
      <c r="BB1">
        <f>sorted!Y55</f>
        <v>3.9512195121951224</v>
      </c>
      <c r="BC1">
        <f>sorted!Y56</f>
        <v>3.8107317073170748</v>
      </c>
      <c r="BD1">
        <f>sorted!Y57</f>
        <v>3.7426829268292687</v>
      </c>
      <c r="BE1">
        <f>sorted!Y58</f>
        <v>3.6878048780487811</v>
      </c>
      <c r="BF1">
        <f>sorted!Y59</f>
        <v>3.6790243902439035</v>
      </c>
      <c r="BG1">
        <f>sorted!Y60</f>
        <v>3.6263414634146347</v>
      </c>
      <c r="BH1">
        <f>sorted!Y61</f>
        <v>3.6201219512195126</v>
      </c>
      <c r="BI1">
        <f>sorted!Y62</f>
        <v>3.5963414634146349</v>
      </c>
      <c r="BJ1">
        <f>sorted!Y63</f>
        <v>3.5853658536585371</v>
      </c>
      <c r="BK1">
        <f>sorted!Y64</f>
        <v>3.550609756097562</v>
      </c>
      <c r="BL1">
        <f>sorted!Y65</f>
        <v>3.4682926829268301</v>
      </c>
      <c r="BM1">
        <f>sorted!Y66</f>
        <v>3.4268292682926829</v>
      </c>
      <c r="BN1">
        <f>sorted!Y67</f>
        <v>3.2917073170731714</v>
      </c>
      <c r="BO1">
        <f>sorted!Y68</f>
        <v>3.2875609756097566</v>
      </c>
      <c r="BP1">
        <f>sorted!Y69</f>
        <v>3.2692682926829275</v>
      </c>
      <c r="BQ1">
        <f>sorted!Y70</f>
        <v>3.1236585365853662</v>
      </c>
      <c r="BR1">
        <f>sorted!Y71</f>
        <v>3.0395121951219513</v>
      </c>
      <c r="BS1">
        <f>sorted!Y72</f>
        <v>3.0096341463414635</v>
      </c>
      <c r="BT1">
        <f>sorted!Y73</f>
        <v>2.9902439024390253</v>
      </c>
      <c r="BU1">
        <f>sorted!Y74</f>
        <v>2.983536585365854</v>
      </c>
      <c r="BV1">
        <f>sorted!Y75</f>
        <v>2.9469512195121959</v>
      </c>
      <c r="BW1">
        <f>sorted!Y76</f>
        <v>2.920243902439025</v>
      </c>
      <c r="BX1">
        <f>sorted!Y77</f>
        <v>2.8541463414634149</v>
      </c>
      <c r="BY1">
        <f>sorted!Y78</f>
        <v>2.846341463414634</v>
      </c>
      <c r="BZ1">
        <f>sorted!Y79</f>
        <v>2.8273170731707324</v>
      </c>
      <c r="CA1">
        <f>sorted!Y80</f>
        <v>2.8000000000000003</v>
      </c>
      <c r="CB1">
        <f>sorted!Y81</f>
        <v>2.7965853658536588</v>
      </c>
      <c r="CC1">
        <f>sorted!Y82</f>
        <v>2.7882926829268295</v>
      </c>
      <c r="CD1">
        <f>sorted!Y83</f>
        <v>2.771707317073171</v>
      </c>
      <c r="CE1">
        <f>sorted!Y84</f>
        <v>2.7014634146341474</v>
      </c>
      <c r="CF1">
        <f>sorted!Y85</f>
        <v>2.7009756097560982</v>
      </c>
      <c r="CG1">
        <f>sorted!Y86</f>
        <v>2.6817073170731711</v>
      </c>
      <c r="CH1">
        <f>sorted!Y87</f>
        <v>2.6317073170731713</v>
      </c>
      <c r="CI1">
        <f>sorted!Y88</f>
        <v>2.5334146341463422</v>
      </c>
      <c r="CJ1">
        <f>sorted!Y89</f>
        <v>2.5303658536585374</v>
      </c>
      <c r="CK1">
        <f>sorted!Y90</f>
        <v>2.4321951219512199</v>
      </c>
      <c r="CL1">
        <f>sorted!Y91</f>
        <v>2.4092682926829267</v>
      </c>
      <c r="CM1">
        <f>sorted!Y92</f>
        <v>2.4031707317073172</v>
      </c>
      <c r="CN1">
        <f>sorted!Y93</f>
        <v>2.2963414634146346</v>
      </c>
      <c r="CO1">
        <f>sorted!Y94</f>
        <v>2.2189024390243905</v>
      </c>
      <c r="CP1">
        <f>sorted!Y95</f>
        <v>2.2060975609756106</v>
      </c>
      <c r="CQ1">
        <f>sorted!Y96</f>
        <v>2.1939024390243911</v>
      </c>
      <c r="CR1">
        <f>sorted!Y97</f>
        <v>2.1868292682926835</v>
      </c>
      <c r="CS1">
        <f>sorted!Y98</f>
        <v>2.1414634146341465</v>
      </c>
      <c r="CT1">
        <f>sorted!Y99</f>
        <v>2.1179268292682933</v>
      </c>
      <c r="CU1">
        <f>sorted!Y100</f>
        <v>2.1170731707317083</v>
      </c>
      <c r="CV1">
        <f>sorted!Y101</f>
        <v>2.1165853658536591</v>
      </c>
      <c r="CW1">
        <f>sorted!Y102</f>
        <v>2.1053658536585371</v>
      </c>
      <c r="CX1">
        <f>sorted!Y103</f>
        <v>2.0634146341463424</v>
      </c>
      <c r="CY1">
        <f>sorted!Y104</f>
        <v>2.049634146341464</v>
      </c>
      <c r="CZ1">
        <f>sorted!Y105</f>
        <v>1.9890243902439033</v>
      </c>
      <c r="DA1">
        <f>sorted!Y106</f>
        <v>1.9839024390243905</v>
      </c>
      <c r="DB1">
        <f>sorted!Y107</f>
        <v>1.9756097560975616</v>
      </c>
      <c r="DC1">
        <f>sorted!Y108</f>
        <v>1.9700000000000004</v>
      </c>
      <c r="DD1">
        <f>sorted!Y109</f>
        <v>1.9009756097560977</v>
      </c>
      <c r="DE1">
        <f>sorted!Y110</f>
        <v>1.8976829268292688</v>
      </c>
      <c r="DF1">
        <f>sorted!Y111</f>
        <v>1.7756097560975612</v>
      </c>
      <c r="DG1">
        <f>sorted!Y112</f>
        <v>1.7736585365853665</v>
      </c>
      <c r="DH1">
        <f>sorted!Y113</f>
        <v>1.7263414634146348</v>
      </c>
      <c r="DI1">
        <f>sorted!Y114</f>
        <v>1.7080487804878053</v>
      </c>
      <c r="DJ1">
        <f>sorted!Y115</f>
        <v>1.6560975609756103</v>
      </c>
      <c r="DK1">
        <f>sorted!Y116</f>
        <v>1.639024390243903</v>
      </c>
      <c r="DL1">
        <f>sorted!Y117</f>
        <v>1.6263414634146347</v>
      </c>
      <c r="DM1">
        <f>sorted!Y118</f>
        <v>1.619024390243903</v>
      </c>
      <c r="DN1">
        <f>sorted!Y119</f>
        <v>1.6048780487804883</v>
      </c>
      <c r="DO1">
        <f>sorted!Y120</f>
        <v>1.4353658536585372</v>
      </c>
      <c r="DP1">
        <f>sorted!Y121</f>
        <v>1.4256097560975616</v>
      </c>
      <c r="DQ1">
        <f>sorted!Y122</f>
        <v>1.4170731707317081</v>
      </c>
      <c r="DR1">
        <f>sorted!Y123</f>
        <v>1.382926829268293</v>
      </c>
      <c r="DS1">
        <f>sorted!Y124</f>
        <v>1.3370731707317076</v>
      </c>
      <c r="DT1">
        <f>sorted!Y125</f>
        <v>1.329146341463415</v>
      </c>
      <c r="DU1">
        <f>sorted!Y126</f>
        <v>1.2274390243902442</v>
      </c>
      <c r="DV1">
        <f>sorted!Y127</f>
        <v>1.2146341463414638</v>
      </c>
      <c r="DW1">
        <f>sorted!Y128</f>
        <v>1.0902439024390249</v>
      </c>
      <c r="DX1">
        <f>sorted!Y129</f>
        <v>1.0746341463414641</v>
      </c>
      <c r="DY1">
        <f>sorted!Y130</f>
        <v>1.0314634146341473</v>
      </c>
      <c r="DZ1">
        <f>sorted!Y131</f>
        <v>1.0073170731707324</v>
      </c>
      <c r="EA1">
        <f>sorted!Y132</f>
        <v>0.81902439024390272</v>
      </c>
      <c r="EB1">
        <f>sorted!Y133</f>
        <v>0.75024390243902461</v>
      </c>
      <c r="EC1">
        <f>sorted!Y134</f>
        <v>0.73365853658536651</v>
      </c>
      <c r="ED1">
        <f>sorted!Y135</f>
        <v>0.71707317073170795</v>
      </c>
      <c r="EE1">
        <f>sorted!Y136</f>
        <v>0.71341463414634188</v>
      </c>
      <c r="EF1">
        <f>sorted!Y137</f>
        <v>0.69182926829268343</v>
      </c>
      <c r="EG1">
        <f>sorted!Y138</f>
        <v>0.68487804878048841</v>
      </c>
      <c r="EH1">
        <f>sorted!Y139</f>
        <v>0.65731707317073251</v>
      </c>
      <c r="EI1">
        <f>sorted!Y140</f>
        <v>0.64585365853658594</v>
      </c>
      <c r="EJ1">
        <f>sorted!Y141</f>
        <v>0.58024390243902491</v>
      </c>
      <c r="EK1">
        <f>sorted!Y142</f>
        <v>0.57182926829268377</v>
      </c>
      <c r="EL1">
        <f>sorted!Y143</f>
        <v>0.53268292682926899</v>
      </c>
      <c r="EM1">
        <f>sorted!Y144</f>
        <v>0.49170731707317139</v>
      </c>
      <c r="EN1">
        <f>sorted!Y145</f>
        <v>0.4448780487804882</v>
      </c>
      <c r="EO1">
        <f>sorted!Y146</f>
        <v>0.43317073170731746</v>
      </c>
      <c r="EP1">
        <f>sorted!Y147</f>
        <v>0.37268292682926885</v>
      </c>
      <c r="EQ1">
        <f>sorted!Y148</f>
        <v>0.31585365853658587</v>
      </c>
      <c r="ER1">
        <f>sorted!Y149</f>
        <v>0.30536585365853774</v>
      </c>
      <c r="ES1">
        <f>sorted!Y150</f>
        <v>0.24756097560975676</v>
      </c>
      <c r="ET1">
        <f>sorted!Y151</f>
        <v>0.19792682926829341</v>
      </c>
      <c r="EU1">
        <f>sorted!Y152</f>
        <v>0.18695121951219562</v>
      </c>
      <c r="EV1">
        <f>sorted!Y153</f>
        <v>0.17926829268292721</v>
      </c>
      <c r="EW1">
        <f>sorted!Y154</f>
        <v>0.16378048780487875</v>
      </c>
      <c r="EX1">
        <f>sorted!Y155</f>
        <v>0.15585365853658573</v>
      </c>
      <c r="EY1">
        <f>sorted!Y156</f>
        <v>0.14512195121951255</v>
      </c>
      <c r="EZ1">
        <f>sorted!Y157</f>
        <v>0.10975609756097637</v>
      </c>
      <c r="FA1">
        <f>sorted!Y158</f>
        <v>0</v>
      </c>
      <c r="FB1">
        <f>sorted!Y159</f>
        <v>-5.1341463414633637E-2</v>
      </c>
      <c r="FC1">
        <f>sorted!Y160</f>
        <v>-5.2682926829267451E-2</v>
      </c>
      <c r="FD1">
        <f>sorted!Y161</f>
        <v>-6.8292682926828441E-2</v>
      </c>
      <c r="FE1">
        <f>sorted!Y162</f>
        <v>-9.756097560975574E-2</v>
      </c>
      <c r="FF1">
        <f>sorted!Y163</f>
        <v>-0.16097560975609682</v>
      </c>
      <c r="FG1">
        <f>sorted!Y164</f>
        <v>-0.20536585365853632</v>
      </c>
      <c r="FH1">
        <f>sorted!Y165</f>
        <v>-0.24573170731707306</v>
      </c>
      <c r="FI1">
        <f>sorted!Y166</f>
        <v>-0.2799999999999998</v>
      </c>
      <c r="FJ1">
        <f>sorted!Y167</f>
        <v>-0.28536585365853595</v>
      </c>
      <c r="FK1">
        <f>sorted!Y168</f>
        <v>-0.30439024390243841</v>
      </c>
      <c r="FL1">
        <f>sorted!Y169</f>
        <v>-0.31585365853658454</v>
      </c>
      <c r="FM1">
        <f>sorted!Y170</f>
        <v>-0.35829268292682892</v>
      </c>
      <c r="FN1">
        <f>sorted!Y171</f>
        <v>-0.45365853658536537</v>
      </c>
      <c r="FO1">
        <f>sorted!Y172</f>
        <v>-0.55658536585365725</v>
      </c>
      <c r="FP1">
        <f>sorted!Y173</f>
        <v>-0.56768292682926758</v>
      </c>
      <c r="FQ1">
        <f>sorted!Y174</f>
        <v>-0.64390243902438993</v>
      </c>
      <c r="FR1">
        <f>sorted!Y175</f>
        <v>-0.91158536585365724</v>
      </c>
      <c r="FS1">
        <f>sorted!Y176</f>
        <v>-1.3658536585365852</v>
      </c>
      <c r="FT1">
        <f>sorted!Y177</f>
        <v>-1.7414634146341457</v>
      </c>
      <c r="FU1">
        <f>sorted!Y178</f>
        <v>-2.4589024390243885</v>
      </c>
      <c r="FV1">
        <f>sorted!Y179</f>
        <v>-3.1048780487804875</v>
      </c>
    </row>
    <row r="2" spans="1:178" x14ac:dyDescent="0.3">
      <c r="A2" t="str">
        <f>sorted!Z2</f>
        <v>pTOORP</v>
      </c>
      <c r="B2">
        <f>sorted!Z3</f>
        <v>16.171707317073171</v>
      </c>
      <c r="C2">
        <f>sorted!Z4</f>
        <v>13.125</v>
      </c>
      <c r="D2">
        <f>sorted!Z5</f>
        <v>12.49939024390244</v>
      </c>
      <c r="E2">
        <f>sorted!Z6</f>
        <v>11.531463414634146</v>
      </c>
      <c r="F2">
        <f>sorted!Z7</f>
        <v>10.600243902439026</v>
      </c>
      <c r="G2">
        <f>sorted!Z8</f>
        <v>10.51341463414634</v>
      </c>
      <c r="H2">
        <f>sorted!Z9</f>
        <v>10.175853658536585</v>
      </c>
      <c r="I2">
        <f>sorted!Z10</f>
        <v>9.9002439024390263</v>
      </c>
      <c r="J2">
        <f>sorted!Z11</f>
        <v>9.282682926829267</v>
      </c>
      <c r="K2">
        <f>sorted!Z12</f>
        <v>9.237560975609755</v>
      </c>
      <c r="L2">
        <f>sorted!Z13</f>
        <v>9.1829268292682933</v>
      </c>
      <c r="M2">
        <f>sorted!Z14</f>
        <v>9.1602439024390243</v>
      </c>
      <c r="N2">
        <f>sorted!Z15</f>
        <v>7.9724390243902441</v>
      </c>
      <c r="O2">
        <f>sorted!Z16</f>
        <v>7.7048780487804889</v>
      </c>
      <c r="P2">
        <f>sorted!Z17</f>
        <v>7.4236585365853669</v>
      </c>
      <c r="Q2">
        <f>sorted!Z18</f>
        <v>7.4092682926829267</v>
      </c>
      <c r="R2">
        <f>sorted!Z19</f>
        <v>7.3690243902439025</v>
      </c>
      <c r="S2">
        <f>sorted!Z20</f>
        <v>7.3607317073170737</v>
      </c>
      <c r="T2">
        <f>sorted!Z21</f>
        <v>7.0631707317073174</v>
      </c>
      <c r="U2">
        <f>sorted!Z22</f>
        <v>7.0154878048780498</v>
      </c>
      <c r="V2">
        <f>sorted!Z23</f>
        <v>6.991463414634147</v>
      </c>
      <c r="W2">
        <f>sorted!Z24</f>
        <v>6.9563414634146339</v>
      </c>
      <c r="X2">
        <f>sorted!Z25</f>
        <v>6.8804878048780491</v>
      </c>
      <c r="Y2">
        <f>sorted!Z26</f>
        <v>6.7675609756097561</v>
      </c>
      <c r="Z2">
        <f>sorted!Z27</f>
        <v>6.7097560975609758</v>
      </c>
      <c r="AA2">
        <f>sorted!Z28</f>
        <v>6.7017073170731702</v>
      </c>
      <c r="AB2">
        <f>sorted!Z29</f>
        <v>6.6578048780487809</v>
      </c>
      <c r="AC2">
        <f>sorted!Z30</f>
        <v>6.6506097560975617</v>
      </c>
      <c r="AD2">
        <f>sorted!Z31</f>
        <v>6.5762195121951219</v>
      </c>
      <c r="AE2">
        <f>sorted!Z32</f>
        <v>6.46170731707317</v>
      </c>
      <c r="AF2">
        <f>sorted!Z33</f>
        <v>6.4558536585365855</v>
      </c>
      <c r="AG2">
        <f>sorted!Z34</f>
        <v>6.3567073170731714</v>
      </c>
      <c r="AH2">
        <f>sorted!Z35</f>
        <v>6.3241463414634147</v>
      </c>
      <c r="AI2">
        <f>sorted!Z36</f>
        <v>6.3226829268292679</v>
      </c>
      <c r="AJ2">
        <f>sorted!Z37</f>
        <v>6.2765853658536583</v>
      </c>
      <c r="AK2">
        <f>sorted!Z38</f>
        <v>6.2012195121951219</v>
      </c>
      <c r="AL2">
        <f>sorted!Z39</f>
        <v>6.0782926829268291</v>
      </c>
      <c r="AM2">
        <f>sorted!Z40</f>
        <v>6.0268292682926834</v>
      </c>
      <c r="AN2">
        <f>sorted!Z41</f>
        <v>6.0091463414634152</v>
      </c>
      <c r="AO2">
        <f>sorted!Z42</f>
        <v>5.9465853658536592</v>
      </c>
      <c r="AP2">
        <f>sorted!Z43</f>
        <v>5.5054878048780491</v>
      </c>
      <c r="AQ2">
        <f>sorted!Z44</f>
        <v>5.3407317073170733</v>
      </c>
      <c r="AR2">
        <f>sorted!Z45</f>
        <v>5.2973170731707313</v>
      </c>
      <c r="AS2">
        <f>sorted!Z46</f>
        <v>5.2774390243902447</v>
      </c>
      <c r="AT2">
        <f>sorted!Z47</f>
        <v>5.2353658536585366</v>
      </c>
      <c r="AU2">
        <f>sorted!Z48</f>
        <v>5.0953658536585369</v>
      </c>
      <c r="AV2">
        <f>sorted!Z49</f>
        <v>5.0529268292682925</v>
      </c>
      <c r="AW2">
        <f>sorted!Z50</f>
        <v>5.0254878048780487</v>
      </c>
      <c r="AX2">
        <f>sorted!Z51</f>
        <v>5.0070731707317071</v>
      </c>
      <c r="AY2">
        <f>sorted!Z52</f>
        <v>4.9939024390243905</v>
      </c>
      <c r="AZ2">
        <f>sorted!Z53</f>
        <v>4.8797560975609757</v>
      </c>
      <c r="BA2">
        <f>sorted!Z54</f>
        <v>4.8743902439024396</v>
      </c>
      <c r="BB2">
        <f>sorted!Z55</f>
        <v>4.8487804878048788</v>
      </c>
      <c r="BC2">
        <f>sorted!Z56</f>
        <v>4.8109756097560972</v>
      </c>
      <c r="BD2">
        <f>sorted!Z57</f>
        <v>4.5653658536585366</v>
      </c>
      <c r="BE2">
        <f>sorted!Z58</f>
        <v>4.5012195121951226</v>
      </c>
      <c r="BF2">
        <f>sorted!Z59</f>
        <v>4.4890243902439018</v>
      </c>
      <c r="BG2">
        <f>sorted!Z60</f>
        <v>4.4782926829268295</v>
      </c>
      <c r="BH2">
        <f>sorted!Z61</f>
        <v>4.4439024390243897</v>
      </c>
      <c r="BI2">
        <f>sorted!Z62</f>
        <v>4.4265853658536578</v>
      </c>
      <c r="BJ2">
        <f>sorted!Z63</f>
        <v>4.4136585365853662</v>
      </c>
      <c r="BK2">
        <f>sorted!Z64</f>
        <v>4.300243902439024</v>
      </c>
      <c r="BL2">
        <f>sorted!Z65</f>
        <v>4.2735365853658545</v>
      </c>
      <c r="BM2">
        <f>sorted!Z66</f>
        <v>4.217073170731708</v>
      </c>
      <c r="BN2">
        <f>sorted!Z67</f>
        <v>4.1748780487804877</v>
      </c>
      <c r="BO2">
        <f>sorted!Z68</f>
        <v>4.0701219512195124</v>
      </c>
      <c r="BP2">
        <f>sorted!Z69</f>
        <v>4.0353658536585364</v>
      </c>
      <c r="BQ2">
        <f>sorted!Z70</f>
        <v>3.9953658536585364</v>
      </c>
      <c r="BR2">
        <f>sorted!Z71</f>
        <v>3.9124390243902436</v>
      </c>
      <c r="BS2">
        <f>sorted!Z72</f>
        <v>3.7924390243902439</v>
      </c>
      <c r="BT2">
        <f>sorted!Z73</f>
        <v>3.7056097560975614</v>
      </c>
      <c r="BU2">
        <f>sorted!Z74</f>
        <v>3.6695121951219516</v>
      </c>
      <c r="BV2">
        <f>sorted!Z75</f>
        <v>3.6514634146341467</v>
      </c>
      <c r="BW2">
        <f>sorted!Z76</f>
        <v>3.5700000000000003</v>
      </c>
      <c r="BX2">
        <f>sorted!Z77</f>
        <v>3.5558536585365852</v>
      </c>
      <c r="BY2">
        <f>sorted!Z78</f>
        <v>3.3846341463414635</v>
      </c>
      <c r="BZ2">
        <f>sorted!Z79</f>
        <v>3.3568292682926826</v>
      </c>
      <c r="CA2">
        <f>sorted!Z80</f>
        <v>3.3036585365853659</v>
      </c>
      <c r="CB2">
        <f>sorted!Z81</f>
        <v>3.274390243902439</v>
      </c>
      <c r="CC2">
        <f>sorted!Z82</f>
        <v>3.25609756097561</v>
      </c>
      <c r="CD2">
        <f>sorted!Z83</f>
        <v>3.2517073170731705</v>
      </c>
      <c r="CE2">
        <f>sorted!Z84</f>
        <v>3.2421951219512195</v>
      </c>
      <c r="CF2">
        <f>sorted!Z85</f>
        <v>3.1414634146341469</v>
      </c>
      <c r="CG2">
        <f>sorted!Z86</f>
        <v>3.1329268292682926</v>
      </c>
      <c r="CH2">
        <f>sorted!Z87</f>
        <v>3.0498780487804877</v>
      </c>
      <c r="CI2">
        <f>sorted!Z88</f>
        <v>2.9971951219512194</v>
      </c>
      <c r="CJ2">
        <f>sorted!Z89</f>
        <v>2.9919512195121962</v>
      </c>
      <c r="CK2">
        <f>sorted!Z90</f>
        <v>2.9621951219512201</v>
      </c>
      <c r="CL2">
        <f>sorted!Z91</f>
        <v>2.9260975609756099</v>
      </c>
      <c r="CM2">
        <f>sorted!Z92</f>
        <v>2.9176829268292686</v>
      </c>
      <c r="CN2">
        <f>sorted!Z93</f>
        <v>2.864634146341464</v>
      </c>
      <c r="CO2">
        <f>sorted!Z94</f>
        <v>2.8491463414634151</v>
      </c>
      <c r="CP2">
        <f>sorted!Z95</f>
        <v>2.7987804878048781</v>
      </c>
      <c r="CQ2">
        <f>sorted!Z96</f>
        <v>2.7779268292682926</v>
      </c>
      <c r="CR2">
        <f>sorted!Z97</f>
        <v>2.7439024390243905</v>
      </c>
      <c r="CS2">
        <f>sorted!Z98</f>
        <v>2.7402439024390248</v>
      </c>
      <c r="CT2">
        <f>sorted!Z99</f>
        <v>2.6709756097560975</v>
      </c>
      <c r="CU2">
        <f>sorted!Z100</f>
        <v>2.5708536585365858</v>
      </c>
      <c r="CV2">
        <f>sorted!Z101</f>
        <v>2.3590243902439023</v>
      </c>
      <c r="CW2">
        <f>sorted!Z102</f>
        <v>2.3506097560975614</v>
      </c>
      <c r="CX2">
        <f>sorted!Z103</f>
        <v>2.3429268292682934</v>
      </c>
      <c r="CY2">
        <f>sorted!Z104</f>
        <v>2.3158536585365854</v>
      </c>
      <c r="CZ2">
        <f>sorted!Z105</f>
        <v>2.2317073170731705</v>
      </c>
      <c r="DA2">
        <f>sorted!Z106</f>
        <v>2.2256097560975614</v>
      </c>
      <c r="DB2">
        <f>sorted!Z107</f>
        <v>2.1426829268292682</v>
      </c>
      <c r="DC2">
        <f>sorted!Z108</f>
        <v>2.1085365853658535</v>
      </c>
      <c r="DD2">
        <f>sorted!Z109</f>
        <v>2.1064634146341463</v>
      </c>
      <c r="DE2">
        <f>sorted!Z110</f>
        <v>2.0317073170731708</v>
      </c>
      <c r="DF2">
        <f>sorted!Z111</f>
        <v>1.9804878048780488</v>
      </c>
      <c r="DG2">
        <f>sorted!Z112</f>
        <v>1.8558536585365855</v>
      </c>
      <c r="DH2">
        <f>sorted!Z113</f>
        <v>1.8375609756097562</v>
      </c>
      <c r="DI2">
        <f>sorted!Z114</f>
        <v>1.8014634146341468</v>
      </c>
      <c r="DJ2">
        <f>sorted!Z115</f>
        <v>1.656219512195122</v>
      </c>
      <c r="DK2">
        <f>sorted!Z116</f>
        <v>1.63</v>
      </c>
      <c r="DL2">
        <f>sorted!Z117</f>
        <v>1.5823170731707317</v>
      </c>
      <c r="DM2">
        <f>sorted!Z118</f>
        <v>1.5256097560975614</v>
      </c>
      <c r="DN2">
        <f>sorted!Z119</f>
        <v>1.5036585365853659</v>
      </c>
      <c r="DO2">
        <f>sorted!Z120</f>
        <v>1.4768292682926834</v>
      </c>
      <c r="DP2">
        <f>sorted!Z121</f>
        <v>1.4743902439024392</v>
      </c>
      <c r="DQ2">
        <f>sorted!Z122</f>
        <v>1.4495121951219512</v>
      </c>
      <c r="DR2">
        <f>sorted!Z123</f>
        <v>1.4432926829268289</v>
      </c>
      <c r="DS2">
        <f>sorted!Z124</f>
        <v>1.3573170731707318</v>
      </c>
      <c r="DT2">
        <f>sorted!Z125</f>
        <v>1.3051219512195125</v>
      </c>
      <c r="DU2">
        <f>sorted!Z126</f>
        <v>1.2548780487804883</v>
      </c>
      <c r="DV2">
        <f>sorted!Z127</f>
        <v>1.1878048780487807</v>
      </c>
      <c r="DW2">
        <f>sorted!Z128</f>
        <v>1.1780487804878053</v>
      </c>
      <c r="DX2">
        <f>sorted!Z129</f>
        <v>1.126829268292683</v>
      </c>
      <c r="DY2">
        <f>sorted!Z130</f>
        <v>1.0721951219512196</v>
      </c>
      <c r="DZ2">
        <f>sorted!Z131</f>
        <v>1.0518292682926829</v>
      </c>
      <c r="EA2">
        <f>sorted!Z132</f>
        <v>1.024390243902439</v>
      </c>
      <c r="EB2">
        <f>sorted!Z133</f>
        <v>1.0197560975609756</v>
      </c>
      <c r="EC2">
        <f>sorted!Z134</f>
        <v>0.93512195121951214</v>
      </c>
      <c r="ED2">
        <f>sorted!Z135</f>
        <v>0.91878048780487775</v>
      </c>
      <c r="EE2">
        <f>sorted!Z136</f>
        <v>0.91048780487804848</v>
      </c>
      <c r="EF2">
        <f>sorted!Z137</f>
        <v>0.88219512195121941</v>
      </c>
      <c r="EG2">
        <f>sorted!Z138</f>
        <v>0.78609756097560979</v>
      </c>
      <c r="EH2">
        <f>sorted!Z139</f>
        <v>0.74268292682926806</v>
      </c>
      <c r="EI2">
        <f>sorted!Z140</f>
        <v>0.71975609756097558</v>
      </c>
      <c r="EJ2">
        <f>sorted!Z141</f>
        <v>0.66170731707317043</v>
      </c>
      <c r="EK2">
        <f>sorted!Z142</f>
        <v>0.65536585365853672</v>
      </c>
      <c r="EL2">
        <f>sorted!Z143</f>
        <v>0.62195121951219501</v>
      </c>
      <c r="EM2">
        <f>sorted!Z144</f>
        <v>0.59756097560975641</v>
      </c>
      <c r="EN2">
        <f>sorted!Z145</f>
        <v>0.59048780487804908</v>
      </c>
      <c r="EO2">
        <f>sorted!Z146</f>
        <v>0.42012195121951246</v>
      </c>
      <c r="EP2">
        <f>sorted!Z147</f>
        <v>0.40121951219512209</v>
      </c>
      <c r="EQ2">
        <f>sorted!Z148</f>
        <v>0.38304878048780466</v>
      </c>
      <c r="ER2">
        <f>sorted!Z149</f>
        <v>0.29878048780487831</v>
      </c>
      <c r="ES2">
        <f>sorted!Z150</f>
        <v>0.29682926829268297</v>
      </c>
      <c r="ET2">
        <f>sorted!Z151</f>
        <v>0.24451219512195133</v>
      </c>
      <c r="EU2">
        <f>sorted!Z152</f>
        <v>0.17926829268292721</v>
      </c>
      <c r="EV2">
        <f>sorted!Z153</f>
        <v>0.12804878048780521</v>
      </c>
      <c r="EW2">
        <f>sorted!Z154</f>
        <v>9.5121951219512724E-2</v>
      </c>
      <c r="EX2">
        <f>sorted!Z155</f>
        <v>6.3658536585366576E-2</v>
      </c>
      <c r="EY2">
        <f>sorted!Z156</f>
        <v>4.5365853658536626E-2</v>
      </c>
      <c r="EZ2">
        <f>sorted!Z157</f>
        <v>2.8536585365853906E-2</v>
      </c>
      <c r="FA2">
        <f>sorted!Z158</f>
        <v>0</v>
      </c>
      <c r="FB2">
        <f>sorted!Z159</f>
        <v>-0.17121951219512166</v>
      </c>
      <c r="FC2">
        <f>sorted!Z160</f>
        <v>-0.23146341463414588</v>
      </c>
      <c r="FD2">
        <f>sorted!Z161</f>
        <v>-0.23853658536585343</v>
      </c>
      <c r="FE2">
        <f>sorted!Z162</f>
        <v>-0.27560975609756078</v>
      </c>
      <c r="FF2">
        <f>sorted!Z163</f>
        <v>-0.31097560975609762</v>
      </c>
      <c r="FG2">
        <f>sorted!Z164</f>
        <v>-0.4826829268292685</v>
      </c>
      <c r="FH2">
        <f>sorted!Z165</f>
        <v>-0.56341463414634152</v>
      </c>
      <c r="FI2">
        <f>sorted!Z166</f>
        <v>-0.65634146341463406</v>
      </c>
      <c r="FJ2">
        <f>sorted!Z167</f>
        <v>-0.67658536585365869</v>
      </c>
      <c r="FK2">
        <f>sorted!Z168</f>
        <v>-0.73536585365853613</v>
      </c>
      <c r="FL2">
        <f>sorted!Z169</f>
        <v>-0.81585365853658542</v>
      </c>
      <c r="FM2">
        <f>sorted!Z170</f>
        <v>-0.96573170731707192</v>
      </c>
      <c r="FN2">
        <f>sorted!Z171</f>
        <v>-0.96951219512195186</v>
      </c>
      <c r="FO2">
        <f>sorted!Z172</f>
        <v>-1.0963414634146345</v>
      </c>
      <c r="FP2">
        <f>sorted!Z173</f>
        <v>-1.3134146341463415</v>
      </c>
      <c r="FQ2">
        <f>sorted!Z174</f>
        <v>-1.4085365853658538</v>
      </c>
      <c r="FR2">
        <f>sorted!Z175</f>
        <v>-1.791707317073171</v>
      </c>
      <c r="FS2">
        <f>sorted!Z176</f>
        <v>-1.9207317073170724</v>
      </c>
      <c r="FT2">
        <f>sorted!Z177</f>
        <v>-2.0786585365853663</v>
      </c>
      <c r="FU2">
        <f>sorted!Z178</f>
        <v>-2.8737804878048783</v>
      </c>
      <c r="FV2">
        <f>sorted!Z179</f>
        <v>-3.7963414634146329</v>
      </c>
    </row>
    <row r="3" spans="1:178" x14ac:dyDescent="0.3">
      <c r="A3" t="str">
        <f>sorted!AA2</f>
        <v>pAstORP</v>
      </c>
      <c r="B3">
        <f>sorted!AA3</f>
        <v>11.2840243902439</v>
      </c>
      <c r="C3">
        <f>sorted!AA4</f>
        <v>8.726219512195124</v>
      </c>
      <c r="D3">
        <f>sorted!AA5</f>
        <v>7.6829268292682933</v>
      </c>
      <c r="E3">
        <f>sorted!AA6</f>
        <v>7.4439024390243897</v>
      </c>
      <c r="F3">
        <f>sorted!AA7</f>
        <v>7.3034146341463426</v>
      </c>
      <c r="G3">
        <f>sorted!AA8</f>
        <v>7.2385365853658552</v>
      </c>
      <c r="H3">
        <f>sorted!AA9</f>
        <v>7.0386585365853662</v>
      </c>
      <c r="I3">
        <f>sorted!AA10</f>
        <v>6.889024390243903</v>
      </c>
      <c r="J3">
        <f>sorted!AA11</f>
        <v>6.8770731707317072</v>
      </c>
      <c r="K3">
        <f>sorted!AA12</f>
        <v>6.6519512195121964</v>
      </c>
      <c r="L3">
        <f>sorted!AA13</f>
        <v>6.6380487804878063</v>
      </c>
      <c r="M3">
        <f>sorted!AA14</f>
        <v>6.6175609756097566</v>
      </c>
      <c r="N3">
        <f>sorted!AA15</f>
        <v>6.5434146341463411</v>
      </c>
      <c r="O3">
        <f>sorted!AA16</f>
        <v>6.5063414634146346</v>
      </c>
      <c r="P3">
        <f>sorted!AA17</f>
        <v>6.3310975609756097</v>
      </c>
      <c r="Q3">
        <f>sorted!AA18</f>
        <v>6.2390243902439027</v>
      </c>
      <c r="R3">
        <f>sorted!AA19</f>
        <v>6.1496341463414632</v>
      </c>
      <c r="S3">
        <f>sorted!AA20</f>
        <v>6.0707317073170737</v>
      </c>
      <c r="T3">
        <f>sorted!AA21</f>
        <v>5.9286585365853668</v>
      </c>
      <c r="U3">
        <f>sorted!AA22</f>
        <v>5.6634146341463412</v>
      </c>
      <c r="V3">
        <f>sorted!AA23</f>
        <v>5.6629268292682928</v>
      </c>
      <c r="W3">
        <f>sorted!AA24</f>
        <v>5.5953658536585369</v>
      </c>
      <c r="X3">
        <f>sorted!AA25</f>
        <v>5.5343902439024379</v>
      </c>
      <c r="Y3">
        <f>sorted!AA26</f>
        <v>5.4614634146341468</v>
      </c>
      <c r="Z3">
        <f>sorted!AA27</f>
        <v>5.3719512195121952</v>
      </c>
      <c r="AA3">
        <f>sorted!AA28</f>
        <v>5.0113414634146345</v>
      </c>
      <c r="AB3">
        <f>sorted!AA29</f>
        <v>4.8980487804878043</v>
      </c>
      <c r="AC3">
        <f>sorted!AA30</f>
        <v>4.7902439024390251</v>
      </c>
      <c r="AD3">
        <f>sorted!AA31</f>
        <v>4.7487804878048783</v>
      </c>
      <c r="AE3">
        <f>sorted!AA32</f>
        <v>4.6878048780487811</v>
      </c>
      <c r="AF3">
        <f>sorted!AA33</f>
        <v>4.5567073170731707</v>
      </c>
      <c r="AG3">
        <f>sorted!AA34</f>
        <v>4.4165853658536589</v>
      </c>
      <c r="AH3">
        <f>sorted!AA35</f>
        <v>4.4024390243902447</v>
      </c>
      <c r="AI3">
        <f>sorted!AA36</f>
        <v>4.3603658536585366</v>
      </c>
      <c r="AJ3">
        <f>sorted!AA37</f>
        <v>4.32</v>
      </c>
      <c r="AK3">
        <f>sorted!AA38</f>
        <v>4.3017073170731708</v>
      </c>
      <c r="AL3">
        <f>sorted!AA39</f>
        <v>4.282926829268292</v>
      </c>
      <c r="AM3">
        <f>sorted!AA40</f>
        <v>4.2673170731707319</v>
      </c>
      <c r="AN3">
        <f>sorted!AA41</f>
        <v>4.264024390243903</v>
      </c>
      <c r="AO3">
        <f>sorted!AA42</f>
        <v>4.1356097560975602</v>
      </c>
      <c r="AP3">
        <f>sorted!AA43</f>
        <v>3.9863414634146341</v>
      </c>
      <c r="AQ3">
        <f>sorted!AA44</f>
        <v>3.9160975609756097</v>
      </c>
      <c r="AR3">
        <f>sorted!AA45</f>
        <v>3.8476829268292683</v>
      </c>
      <c r="AS3">
        <f>sorted!AA46</f>
        <v>3.6591463414634147</v>
      </c>
      <c r="AT3">
        <f>sorted!AA47</f>
        <v>3.5951219512195118</v>
      </c>
      <c r="AU3">
        <f>sorted!AA48</f>
        <v>3.5760975609756098</v>
      </c>
      <c r="AV3">
        <f>sorted!AA49</f>
        <v>3.538170731707317</v>
      </c>
      <c r="AW3">
        <f>sorted!AA50</f>
        <v>3.5323170731707325</v>
      </c>
      <c r="AX3">
        <f>sorted!AA51</f>
        <v>3.5268292682926825</v>
      </c>
      <c r="AY3">
        <f>sorted!AA52</f>
        <v>3.4551219512195122</v>
      </c>
      <c r="AZ3">
        <f>sorted!AA53</f>
        <v>3.4407317073170729</v>
      </c>
      <c r="BA3">
        <f>sorted!AA54</f>
        <v>3.4243902439024394</v>
      </c>
      <c r="BB3">
        <f>sorted!AA55</f>
        <v>3.42</v>
      </c>
      <c r="BC3">
        <f>sorted!AA56</f>
        <v>3.4068292682926833</v>
      </c>
      <c r="BD3">
        <f>sorted!AA57</f>
        <v>3.3990243902439028</v>
      </c>
      <c r="BE3">
        <f>sorted!AA58</f>
        <v>3.376829268292683</v>
      </c>
      <c r="BF3">
        <f>sorted!AA59</f>
        <v>3.3717073170731711</v>
      </c>
      <c r="BG3">
        <f>sorted!AA60</f>
        <v>3.3475609756097562</v>
      </c>
      <c r="BH3">
        <f>sorted!AA61</f>
        <v>3.321951219512195</v>
      </c>
      <c r="BI3">
        <f>sorted!AA62</f>
        <v>3.2395121951219514</v>
      </c>
      <c r="BJ3">
        <f>sorted!AA63</f>
        <v>3.2253658536585368</v>
      </c>
      <c r="BK3">
        <f>sorted!AA64</f>
        <v>3.2121951219512193</v>
      </c>
      <c r="BL3">
        <f>sorted!AA65</f>
        <v>3.1853658536585368</v>
      </c>
      <c r="BM3">
        <f>sorted!AA66</f>
        <v>3.0651219512195125</v>
      </c>
      <c r="BN3">
        <f>sorted!AA67</f>
        <v>2.9502439024390243</v>
      </c>
      <c r="BO3">
        <f>sorted!AA68</f>
        <v>2.9353658536585368</v>
      </c>
      <c r="BP3">
        <f>sorted!AA69</f>
        <v>2.9286585365853663</v>
      </c>
      <c r="BQ3">
        <f>sorted!AA70</f>
        <v>2.8862195121951224</v>
      </c>
      <c r="BR3">
        <f>sorted!AA71</f>
        <v>2.8609756097560974</v>
      </c>
      <c r="BS3">
        <f>sorted!AA72</f>
        <v>2.8046341463414635</v>
      </c>
      <c r="BT3">
        <f>sorted!AA73</f>
        <v>2.7425609756097558</v>
      </c>
      <c r="BU3">
        <f>sorted!AA74</f>
        <v>2.6817073170731707</v>
      </c>
      <c r="BV3">
        <f>sorted!AA75</f>
        <v>2.6556097560975616</v>
      </c>
      <c r="BW3">
        <f>sorted!AA76</f>
        <v>2.629390243902439</v>
      </c>
      <c r="BX3">
        <f>sorted!AA77</f>
        <v>2.6104878048780491</v>
      </c>
      <c r="BY3">
        <f>sorted!AA78</f>
        <v>2.5951219512195118</v>
      </c>
      <c r="BZ3">
        <f>sorted!AA79</f>
        <v>2.5609756097560981</v>
      </c>
      <c r="CA3">
        <f>sorted!AA80</f>
        <v>2.5382926829268295</v>
      </c>
      <c r="CB3">
        <f>sorted!AA81</f>
        <v>2.5021951219512197</v>
      </c>
      <c r="CC3">
        <f>sorted!AA82</f>
        <v>2.405487804878049</v>
      </c>
      <c r="CD3">
        <f>sorted!AA83</f>
        <v>2.3829268292682926</v>
      </c>
      <c r="CE3">
        <f>sorted!AA84</f>
        <v>2.3668292682926833</v>
      </c>
      <c r="CF3">
        <f>sorted!AA85</f>
        <v>2.3658536585365857</v>
      </c>
      <c r="CG3">
        <f>sorted!AA86</f>
        <v>2.3541463414634149</v>
      </c>
      <c r="CH3">
        <f>sorted!AA87</f>
        <v>2.3517073170731706</v>
      </c>
      <c r="CI3">
        <f>sorted!AA88</f>
        <v>2.3307317073170735</v>
      </c>
      <c r="CJ3">
        <f>sorted!AA89</f>
        <v>2.2565853658536592</v>
      </c>
      <c r="CK3">
        <f>sorted!AA90</f>
        <v>2.2036585365853663</v>
      </c>
      <c r="CL3">
        <f>sorted!AA91</f>
        <v>2.1615853658536581</v>
      </c>
      <c r="CM3">
        <f>sorted!AA92</f>
        <v>2.1269512195121951</v>
      </c>
      <c r="CN3">
        <f>sorted!AA93</f>
        <v>2.1117073170731704</v>
      </c>
      <c r="CO3">
        <f>sorted!AA94</f>
        <v>2.1029268292682923</v>
      </c>
      <c r="CP3">
        <f>sorted!AA95</f>
        <v>2.0702439024390245</v>
      </c>
      <c r="CQ3">
        <f>sorted!AA96</f>
        <v>2.0619512195121947</v>
      </c>
      <c r="CR3">
        <f>sorted!AA97</f>
        <v>1.9609756097560975</v>
      </c>
      <c r="CS3">
        <f>sorted!AA98</f>
        <v>1.9426829268292689</v>
      </c>
      <c r="CT3">
        <f>sorted!AA99</f>
        <v>1.9278048780487806</v>
      </c>
      <c r="CU3">
        <f>sorted!AA100</f>
        <v>1.9247560975609759</v>
      </c>
      <c r="CV3">
        <f>sorted!AA101</f>
        <v>1.8926829268292682</v>
      </c>
      <c r="CW3">
        <f>sorted!AA102</f>
        <v>1.862439024390244</v>
      </c>
      <c r="CX3">
        <f>sorted!AA103</f>
        <v>1.7802439024390244</v>
      </c>
      <c r="CY3">
        <f>sorted!AA104</f>
        <v>1.7551219512195122</v>
      </c>
      <c r="CZ3">
        <f>sorted!AA105</f>
        <v>1.7247560975609753</v>
      </c>
      <c r="DA3">
        <f>sorted!AA106</f>
        <v>1.6847560975609757</v>
      </c>
      <c r="DB3">
        <f>sorted!AA107</f>
        <v>1.6573170731707314</v>
      </c>
      <c r="DC3">
        <f>sorted!AA108</f>
        <v>1.5726829268292684</v>
      </c>
      <c r="DD3">
        <f>sorted!AA109</f>
        <v>1.4751219512195124</v>
      </c>
      <c r="DE3">
        <f>sorted!AA110</f>
        <v>1.4482926829268292</v>
      </c>
      <c r="DF3">
        <f>sorted!AA111</f>
        <v>1.4429268292682924</v>
      </c>
      <c r="DG3">
        <f>sorted!AA112</f>
        <v>1.3085365853658539</v>
      </c>
      <c r="DH3">
        <f>sorted!AA113</f>
        <v>1.3068292682926828</v>
      </c>
      <c r="DI3">
        <f>sorted!AA114</f>
        <v>1.2926829268292683</v>
      </c>
      <c r="DJ3">
        <f>sorted!AA115</f>
        <v>1.2731707317073173</v>
      </c>
      <c r="DK3">
        <f>sorted!AA116</f>
        <v>1.224390243902439</v>
      </c>
      <c r="DL3">
        <f>sorted!AA117</f>
        <v>1.1908536585365854</v>
      </c>
      <c r="DM3">
        <f>sorted!AA118</f>
        <v>1.1626829268292684</v>
      </c>
      <c r="DN3">
        <f>sorted!AA119</f>
        <v>1.1451219512195121</v>
      </c>
      <c r="DO3">
        <f>sorted!AA120</f>
        <v>1.1409756097560975</v>
      </c>
      <c r="DP3">
        <f>sorted!AA121</f>
        <v>1.0419512195121952</v>
      </c>
      <c r="DQ3">
        <f>sorted!AA122</f>
        <v>1.0009756097560971</v>
      </c>
      <c r="DR3">
        <f>sorted!AA123</f>
        <v>0.96670731707317059</v>
      </c>
      <c r="DS3">
        <f>sorted!AA124</f>
        <v>0.94390243902439042</v>
      </c>
      <c r="DT3">
        <f>sorted!AA125</f>
        <v>0.91463414634146378</v>
      </c>
      <c r="DU3">
        <f>sorted!AA126</f>
        <v>0.91390243902439017</v>
      </c>
      <c r="DV3">
        <f>sorted!AA127</f>
        <v>0.91317073170731766</v>
      </c>
      <c r="DW3">
        <f>sorted!AA128</f>
        <v>0.90487804878048783</v>
      </c>
      <c r="DX3">
        <f>sorted!AA129</f>
        <v>0.90146341463414681</v>
      </c>
      <c r="DY3">
        <f>sorted!AA130</f>
        <v>0.90097560975609747</v>
      </c>
      <c r="DZ3">
        <f>sorted!AA131</f>
        <v>0.89756097560975645</v>
      </c>
      <c r="EA3">
        <f>sorted!AA132</f>
        <v>0.82926829268292679</v>
      </c>
      <c r="EB3">
        <f>sorted!AA133</f>
        <v>0.72878048780487803</v>
      </c>
      <c r="EC3">
        <f>sorted!AA134</f>
        <v>0.70634146341463411</v>
      </c>
      <c r="ED3">
        <f>sorted!AA135</f>
        <v>0.64390243902439015</v>
      </c>
      <c r="EE3">
        <f>sorted!AA136</f>
        <v>0.64146341463414669</v>
      </c>
      <c r="EF3">
        <f>sorted!AA137</f>
        <v>0.60304878048780486</v>
      </c>
      <c r="EG3">
        <f>sorted!AA138</f>
        <v>0.59804878048780497</v>
      </c>
      <c r="EH3">
        <f>sorted!AA139</f>
        <v>0.58536585365853644</v>
      </c>
      <c r="EI3">
        <f>sorted!AA140</f>
        <v>0.55975609756097566</v>
      </c>
      <c r="EJ3">
        <f>sorted!AA141</f>
        <v>0.54146341463414616</v>
      </c>
      <c r="EK3">
        <f>sorted!AA142</f>
        <v>0.4878048780487807</v>
      </c>
      <c r="EL3">
        <f>sorted!AA143</f>
        <v>0.47914634146341517</v>
      </c>
      <c r="EM3">
        <f>sorted!AA144</f>
        <v>0.38634146341463427</v>
      </c>
      <c r="EN3">
        <f>sorted!AA145</f>
        <v>0.3682926829268296</v>
      </c>
      <c r="EO3">
        <f>sorted!AA146</f>
        <v>0.35975609756097593</v>
      </c>
      <c r="EP3">
        <f>sorted!AA147</f>
        <v>0.35658536585365863</v>
      </c>
      <c r="EQ3">
        <f>sorted!AA148</f>
        <v>0.29560975609756102</v>
      </c>
      <c r="ER3">
        <f>sorted!AA149</f>
        <v>0.25414634146341464</v>
      </c>
      <c r="ES3">
        <f>sorted!AA150</f>
        <v>0.24146341463414656</v>
      </c>
      <c r="ET3">
        <f>sorted!AA151</f>
        <v>0.23329268292682959</v>
      </c>
      <c r="EU3">
        <f>sorted!AA152</f>
        <v>0.21829268292682924</v>
      </c>
      <c r="EV3">
        <f>sorted!AA153</f>
        <v>0.14487804878048793</v>
      </c>
      <c r="EW3">
        <f>sorted!AA154</f>
        <v>0.11878048780487793</v>
      </c>
      <c r="EX3">
        <f>sorted!AA155</f>
        <v>0.11756097560975598</v>
      </c>
      <c r="EY3">
        <f>sorted!AA156</f>
        <v>5.8536585365853266E-2</v>
      </c>
      <c r="EZ3">
        <f>sorted!AA157</f>
        <v>1.2195121951219523E-3</v>
      </c>
      <c r="FA3">
        <f>sorted!AA158</f>
        <v>0</v>
      </c>
      <c r="FB3">
        <f>sorted!AA159</f>
        <v>-5.0000000000000044E-2</v>
      </c>
      <c r="FC3">
        <f>sorted!AA160</f>
        <v>-5.8536585365853488E-2</v>
      </c>
      <c r="FD3">
        <f>sorted!AA161</f>
        <v>-6.2804878048780433E-2</v>
      </c>
      <c r="FE3">
        <f>sorted!AA162</f>
        <v>-0.1951219512195117</v>
      </c>
      <c r="FF3">
        <f>sorted!AA163</f>
        <v>-0.20292682926829264</v>
      </c>
      <c r="FG3">
        <f>sorted!AA164</f>
        <v>-0.22073170731707292</v>
      </c>
      <c r="FH3">
        <f>sorted!AA165</f>
        <v>-0.23414634146341462</v>
      </c>
      <c r="FI3">
        <f>sorted!AA166</f>
        <v>-0.23780487804878048</v>
      </c>
      <c r="FJ3">
        <f>sorted!AA167</f>
        <v>-0.30975609756097522</v>
      </c>
      <c r="FK3">
        <f>sorted!AA168</f>
        <v>-0.39268292682926842</v>
      </c>
      <c r="FL3">
        <f>sorted!AA169</f>
        <v>-0.50975609756097584</v>
      </c>
      <c r="FM3">
        <f>sorted!AA170</f>
        <v>-0.58341463414634043</v>
      </c>
      <c r="FN3">
        <f>sorted!AA171</f>
        <v>-0.63048780487804845</v>
      </c>
      <c r="FO3">
        <f>sorted!AA172</f>
        <v>-0.63951219512195157</v>
      </c>
      <c r="FP3">
        <f>sorted!AA173</f>
        <v>-0.68780487804877999</v>
      </c>
      <c r="FQ3">
        <f>sorted!AA174</f>
        <v>-0.81878048780487789</v>
      </c>
      <c r="FR3">
        <f>sorted!AA175</f>
        <v>-1.0309756097560971</v>
      </c>
      <c r="FS3">
        <f>sorted!AA176</f>
        <v>-1.1768292682926826</v>
      </c>
      <c r="FT3">
        <f>sorted!AA177</f>
        <v>-1.8128048780487804</v>
      </c>
      <c r="FU3">
        <f>sorted!AA178</f>
        <v>-1.9185365853658538</v>
      </c>
      <c r="FV3">
        <f>sorted!AA179</f>
        <v>-2.5060975609756087</v>
      </c>
    </row>
    <row r="4" spans="1:178" x14ac:dyDescent="0.3">
      <c r="A4" t="str">
        <f>sorted!AB2</f>
        <v>zORP</v>
      </c>
      <c r="B4">
        <f>sorted!AB3</f>
        <v>13.935406504065039</v>
      </c>
      <c r="C4">
        <f>sorted!AB4</f>
        <v>10.160853658536587</v>
      </c>
      <c r="D4">
        <f>sorted!AB5</f>
        <v>10.143495934959351</v>
      </c>
      <c r="E4">
        <f>sorted!AB6</f>
        <v>9.5843902439024404</v>
      </c>
      <c r="F4">
        <f>sorted!AB7</f>
        <v>8.4886178861788615</v>
      </c>
      <c r="G4">
        <f>sorted!AB8</f>
        <v>8.3791869918699184</v>
      </c>
      <c r="H4">
        <f>sorted!AB9</f>
        <v>8.1941463414634157</v>
      </c>
      <c r="I4">
        <f>sorted!AB10</f>
        <v>8.1221951219512185</v>
      </c>
      <c r="J4">
        <f>sorted!AB11</f>
        <v>6.8926016260162593</v>
      </c>
      <c r="K4">
        <f>sorted!AB12</f>
        <v>6.8113821138211366</v>
      </c>
      <c r="L4">
        <f>sorted!AB13</f>
        <v>6.720487804878049</v>
      </c>
      <c r="M4">
        <f>sorted!AB14</f>
        <v>6.6460569105691052</v>
      </c>
      <c r="N4">
        <f>sorted!AB15</f>
        <v>6.3775609756097555</v>
      </c>
      <c r="O4">
        <f>sorted!AB16</f>
        <v>6.2317073170731705</v>
      </c>
      <c r="P4">
        <f>sorted!AB17</f>
        <v>6.1829268292682924</v>
      </c>
      <c r="Q4">
        <f>sorted!AB18</f>
        <v>6.1705691056910572</v>
      </c>
      <c r="R4">
        <f>sorted!AB19</f>
        <v>6.1028455284552852</v>
      </c>
      <c r="S4">
        <f>sorted!AB20</f>
        <v>6.0388617886178855</v>
      </c>
      <c r="T4">
        <f>sorted!AB21</f>
        <v>6.0367886178861783</v>
      </c>
      <c r="U4">
        <f>sorted!AB22</f>
        <v>5.9544715447154468</v>
      </c>
      <c r="V4">
        <f>sorted!AB23</f>
        <v>5.923414634146341</v>
      </c>
      <c r="W4">
        <f>sorted!AB24</f>
        <v>5.857642276422764</v>
      </c>
      <c r="X4">
        <f>sorted!AB25</f>
        <v>5.7842276422764227</v>
      </c>
      <c r="Y4">
        <f>sorted!AB26</f>
        <v>5.670081300813008</v>
      </c>
      <c r="Z4">
        <f>sorted!AB27</f>
        <v>5.652642276422764</v>
      </c>
      <c r="AA4">
        <f>sorted!AB28</f>
        <v>5.4417886178861785</v>
      </c>
      <c r="AB4">
        <f>sorted!AB29</f>
        <v>5.3865853658536587</v>
      </c>
      <c r="AC4">
        <f>sorted!AB30</f>
        <v>5.3830487804878047</v>
      </c>
      <c r="AD4">
        <f>sorted!AB31</f>
        <v>5.3735772357723581</v>
      </c>
      <c r="AE4">
        <f>sorted!AB32</f>
        <v>5.3154471544715447</v>
      </c>
      <c r="AF4">
        <f>sorted!AB33</f>
        <v>5.1770325203252039</v>
      </c>
      <c r="AG4">
        <f>sorted!AB34</f>
        <v>5.1344715447154474</v>
      </c>
      <c r="AH4">
        <f>sorted!AB35</f>
        <v>5.0280487804878051</v>
      </c>
      <c r="AI4">
        <f>sorted!AB36</f>
        <v>4.9852032520325196</v>
      </c>
      <c r="AJ4">
        <f>sorted!AB37</f>
        <v>4.8817073170731717</v>
      </c>
      <c r="AK4">
        <f>sorted!AB38</f>
        <v>4.88170731707317</v>
      </c>
      <c r="AL4">
        <f>sorted!AB39</f>
        <v>4.8447154471544707</v>
      </c>
      <c r="AM4">
        <f>sorted!AB40</f>
        <v>4.8260162601626018</v>
      </c>
      <c r="AN4">
        <f>sorted!AB41</f>
        <v>4.8203252032520325</v>
      </c>
      <c r="AO4">
        <f>sorted!AB42</f>
        <v>4.7799186991869922</v>
      </c>
      <c r="AP4">
        <f>sorted!AB43</f>
        <v>4.756910569105691</v>
      </c>
      <c r="AQ4">
        <f>sorted!AB44</f>
        <v>4.7393495934959349</v>
      </c>
      <c r="AR4">
        <f>sorted!AB45</f>
        <v>4.7047967479674799</v>
      </c>
      <c r="AS4">
        <f>sorted!AB46</f>
        <v>4.6778861788617885</v>
      </c>
      <c r="AT4">
        <f>sorted!AB47</f>
        <v>4.6603252032520324</v>
      </c>
      <c r="AU4">
        <f>sorted!AB48</f>
        <v>4.5396747967479669</v>
      </c>
      <c r="AV4">
        <f>sorted!AB49</f>
        <v>4.4830894308943083</v>
      </c>
      <c r="AW4">
        <f>sorted!AB50</f>
        <v>4.3963414634146343</v>
      </c>
      <c r="AX4">
        <f>sorted!AB51</f>
        <v>4.2551219512195111</v>
      </c>
      <c r="AY4">
        <f>sorted!AB52</f>
        <v>4.2226422764227642</v>
      </c>
      <c r="AZ4">
        <f>sorted!AB53</f>
        <v>4.1520325203252035</v>
      </c>
      <c r="BA4">
        <f>sorted!AB54</f>
        <v>4.0703252032520325</v>
      </c>
      <c r="BB4">
        <f>sorted!AB55</f>
        <v>3.902926829268293</v>
      </c>
      <c r="BC4">
        <f>sorted!AB56</f>
        <v>3.8490243902439016</v>
      </c>
      <c r="BD4">
        <f>sorted!AB57</f>
        <v>3.8416666666666663</v>
      </c>
      <c r="BE4">
        <f>sorted!AB58</f>
        <v>3.7731707317073173</v>
      </c>
      <c r="BF4">
        <f>sorted!AB59</f>
        <v>3.7186991869918704</v>
      </c>
      <c r="BG4">
        <f>sorted!AB60</f>
        <v>3.6274796747967479</v>
      </c>
      <c r="BH4">
        <f>sorted!AB61</f>
        <v>3.5939024390243901</v>
      </c>
      <c r="BI4">
        <f>sorted!AB62</f>
        <v>3.5584552845528448</v>
      </c>
      <c r="BJ4">
        <f>sorted!AB63</f>
        <v>3.4661788617886176</v>
      </c>
      <c r="BK4">
        <f>sorted!AB64</f>
        <v>3.4091869918699187</v>
      </c>
      <c r="BL4">
        <f>sorted!AB65</f>
        <v>3.3952845528455278</v>
      </c>
      <c r="BM4">
        <f>sorted!AB66</f>
        <v>3.3860975609756094</v>
      </c>
      <c r="BN4">
        <f>sorted!AB67</f>
        <v>3.3344715447154472</v>
      </c>
      <c r="BO4">
        <f>sorted!AB68</f>
        <v>3.3020325203252034</v>
      </c>
      <c r="BP4">
        <f>sorted!AB69</f>
        <v>3.2654471544715449</v>
      </c>
      <c r="BQ4">
        <f>sorted!AB70</f>
        <v>3.2211382113821139</v>
      </c>
      <c r="BR4">
        <f>sorted!AB71</f>
        <v>3.2121138211382112</v>
      </c>
      <c r="BS4">
        <f>sorted!AB72</f>
        <v>3.1985365853658534</v>
      </c>
      <c r="BT4">
        <f>sorted!AB73</f>
        <v>3.1588617886178856</v>
      </c>
      <c r="BU4">
        <f>sorted!AB74</f>
        <v>3.1204065040650408</v>
      </c>
      <c r="BV4">
        <f>sorted!AB75</f>
        <v>3.0304065040650405</v>
      </c>
      <c r="BW4">
        <f>sorted!AB76</f>
        <v>2.8135772357723576</v>
      </c>
      <c r="BX4">
        <f>sorted!AB77</f>
        <v>2.7806910569105687</v>
      </c>
      <c r="BY4">
        <f>sorted!AB78</f>
        <v>2.7536585365853661</v>
      </c>
      <c r="BZ4">
        <f>sorted!AB79</f>
        <v>2.7536585365853656</v>
      </c>
      <c r="CA4">
        <f>sorted!AB80</f>
        <v>2.6805691056910566</v>
      </c>
      <c r="CB4">
        <f>sorted!AB81</f>
        <v>2.65170731707317</v>
      </c>
      <c r="CC4">
        <f>sorted!AB82</f>
        <v>2.6376829268292679</v>
      </c>
      <c r="CD4">
        <f>sorted!AB83</f>
        <v>2.6207317073170731</v>
      </c>
      <c r="CE4">
        <f>sorted!AB84</f>
        <v>2.5826016260162596</v>
      </c>
      <c r="CF4">
        <f>sorted!AB85</f>
        <v>2.5794715447154468</v>
      </c>
      <c r="CG4">
        <f>sorted!AB86</f>
        <v>2.5581707317073175</v>
      </c>
      <c r="CH4">
        <f>sorted!AB87</f>
        <v>2.5565853658536586</v>
      </c>
      <c r="CI4">
        <f>sorted!AB88</f>
        <v>2.5301626016260159</v>
      </c>
      <c r="CJ4">
        <f>sorted!AB89</f>
        <v>2.5266666666666668</v>
      </c>
      <c r="CK4">
        <f>sorted!AB90</f>
        <v>2.3623170731707317</v>
      </c>
      <c r="CL4">
        <f>sorted!AB91</f>
        <v>2.3475609756097562</v>
      </c>
      <c r="CM4">
        <f>sorted!AB92</f>
        <v>2.332520325203252</v>
      </c>
      <c r="CN4">
        <f>sorted!AB93</f>
        <v>2.2878048780487807</v>
      </c>
      <c r="CO4">
        <f>sorted!AB94</f>
        <v>2.2792682926829273</v>
      </c>
      <c r="CP4">
        <f>sorted!AB95</f>
        <v>2.2451219512195122</v>
      </c>
      <c r="CQ4">
        <f>sorted!AB96</f>
        <v>2.2360162601626019</v>
      </c>
      <c r="CR4">
        <f>sorted!AB97</f>
        <v>2.2287804878048778</v>
      </c>
      <c r="CS4">
        <f>sorted!AB98</f>
        <v>2.2077235772357722</v>
      </c>
      <c r="CT4">
        <f>sorted!AB99</f>
        <v>2.1043902439024387</v>
      </c>
      <c r="CU4">
        <f>sorted!AB100</f>
        <v>1.9565853658536581</v>
      </c>
      <c r="CV4">
        <f>sorted!AB101</f>
        <v>1.9378048780487804</v>
      </c>
      <c r="CW4">
        <f>sorted!AB102</f>
        <v>1.8840650406504065</v>
      </c>
      <c r="CX4">
        <f>sorted!AB103</f>
        <v>1.8660162601626014</v>
      </c>
      <c r="CY4">
        <f>sorted!AB104</f>
        <v>1.8639024390243901</v>
      </c>
      <c r="CZ4">
        <f>sorted!AB105</f>
        <v>1.8389430894308942</v>
      </c>
      <c r="DA4">
        <f>sorted!AB106</f>
        <v>1.82089430894309</v>
      </c>
      <c r="DB4">
        <f>sorted!AB107</f>
        <v>1.8208943089430893</v>
      </c>
      <c r="DC4">
        <f>sorted!AB108</f>
        <v>1.7520325203252036</v>
      </c>
      <c r="DD4">
        <f>sorted!AB109</f>
        <v>1.7035772357723575</v>
      </c>
      <c r="DE4">
        <f>sorted!AB110</f>
        <v>1.6855284552845529</v>
      </c>
      <c r="DF4">
        <f>sorted!AB111</f>
        <v>1.630934959349593</v>
      </c>
      <c r="DG4">
        <f>sorted!AB112</f>
        <v>1.5076829268292684</v>
      </c>
      <c r="DH4">
        <f>sorted!AB113</f>
        <v>1.4939024390243905</v>
      </c>
      <c r="DI4">
        <f>sorted!AB114</f>
        <v>1.4918699186991868</v>
      </c>
      <c r="DJ4">
        <f>sorted!AB115</f>
        <v>1.3336991869918697</v>
      </c>
      <c r="DK4">
        <f>sorted!AB116</f>
        <v>1.2889430894308942</v>
      </c>
      <c r="DL4">
        <f>sorted!AB117</f>
        <v>1.2557723577235771</v>
      </c>
      <c r="DM4">
        <f>sorted!AB118</f>
        <v>1.254878048780488</v>
      </c>
      <c r="DN4">
        <f>sorted!AB119</f>
        <v>1.2474796747967487</v>
      </c>
      <c r="DO4">
        <f>sorted!AB120</f>
        <v>1.2391869918699183</v>
      </c>
      <c r="DP4">
        <f>sorted!AB121</f>
        <v>1.1873170731707314</v>
      </c>
      <c r="DQ4">
        <f>sorted!AB122</f>
        <v>1.1801626016260163</v>
      </c>
      <c r="DR4">
        <f>sorted!AB123</f>
        <v>1.1252032520325201</v>
      </c>
      <c r="DS4">
        <f>sorted!AB124</f>
        <v>1.0756097560975608</v>
      </c>
      <c r="DT4">
        <f>sorted!AB125</f>
        <v>1.0703252032520323</v>
      </c>
      <c r="DU4">
        <f>sorted!AB126</f>
        <v>1.0158536585365854</v>
      </c>
      <c r="DV4">
        <f>sorted!AB127</f>
        <v>0.94682926829268299</v>
      </c>
      <c r="DW4">
        <f>sorted!AB128</f>
        <v>0.93048780487804894</v>
      </c>
      <c r="DX4">
        <f>sorted!AB129</f>
        <v>0.83999999999999975</v>
      </c>
      <c r="DY4">
        <f>sorted!AB130</f>
        <v>0.80796747967479654</v>
      </c>
      <c r="DZ4">
        <f>sorted!AB131</f>
        <v>0.79967479674796715</v>
      </c>
      <c r="EA4">
        <f>sorted!AB132</f>
        <v>0.76861788617886173</v>
      </c>
      <c r="EB4">
        <f>sorted!AB133</f>
        <v>0.76658536585365833</v>
      </c>
      <c r="EC4">
        <f>sorted!AB134</f>
        <v>0.75581300813008134</v>
      </c>
      <c r="ED4">
        <f>sorted!AB135</f>
        <v>0.74105691056910539</v>
      </c>
      <c r="EE4">
        <f>sorted!AB136</f>
        <v>0.67479674796747968</v>
      </c>
      <c r="EF4">
        <f>sorted!AB137</f>
        <v>0.65642276422764234</v>
      </c>
      <c r="EG4">
        <f>sorted!AB138</f>
        <v>0.63333333333333375</v>
      </c>
      <c r="EH4">
        <f>sorted!AB139</f>
        <v>0.60589430894308904</v>
      </c>
      <c r="EI4">
        <f>sorted!AB140</f>
        <v>0.58857723577235754</v>
      </c>
      <c r="EJ4">
        <f>sorted!AB141</f>
        <v>0.58048780487804863</v>
      </c>
      <c r="EK4">
        <f>sorted!AB142</f>
        <v>0.5591869918699186</v>
      </c>
      <c r="EL4">
        <f>sorted!AB143</f>
        <v>0.43536585365853675</v>
      </c>
      <c r="EM4">
        <f>sorted!AB144</f>
        <v>0.43536585365853631</v>
      </c>
      <c r="EN4">
        <f>sorted!AB145</f>
        <v>0.42211382113821161</v>
      </c>
      <c r="EO4">
        <f>sorted!AB146</f>
        <v>0.39300813008130087</v>
      </c>
      <c r="EP4">
        <f>sorted!AB147</f>
        <v>0.38504065040650359</v>
      </c>
      <c r="EQ4">
        <f>sorted!AB148</f>
        <v>0.37560975609756109</v>
      </c>
      <c r="ER4">
        <f>sorted!AB149</f>
        <v>0.3691056910569106</v>
      </c>
      <c r="ES4">
        <f>sorted!AB150</f>
        <v>0.34000000000000052</v>
      </c>
      <c r="ET4">
        <f>sorted!AB151</f>
        <v>0.28455284552845539</v>
      </c>
      <c r="EU4">
        <f>sorted!AB152</f>
        <v>0.19028455284552837</v>
      </c>
      <c r="EV4">
        <f>sorted!AB153</f>
        <v>0.16040650406504064</v>
      </c>
      <c r="EW4">
        <f>sorted!AB154</f>
        <v>7.6829268292682551E-2</v>
      </c>
      <c r="EX4">
        <f>sorted!AB155</f>
        <v>5.6585365853658587E-2</v>
      </c>
      <c r="EY4">
        <f>sorted!AB156</f>
        <v>4.2682926829268553E-2</v>
      </c>
      <c r="EZ4">
        <f>sorted!AB157</f>
        <v>1.4878048780487818E-2</v>
      </c>
      <c r="FA4">
        <f>sorted!AB158</f>
        <v>0</v>
      </c>
      <c r="FB4">
        <f>sorted!AB159</f>
        <v>-1.7073170731707554E-2</v>
      </c>
      <c r="FC4">
        <f>sorted!AB160</f>
        <v>-8.5853658536585442E-2</v>
      </c>
      <c r="FD4">
        <f>sorted!AB161</f>
        <v>-9.9186991869919083E-2</v>
      </c>
      <c r="FE4">
        <f>sorted!AB162</f>
        <v>-0.16219512195121943</v>
      </c>
      <c r="FF4">
        <f>sorted!AB163</f>
        <v>-0.18650406504065042</v>
      </c>
      <c r="FG4">
        <f>sorted!AB164</f>
        <v>-0.25609756097560998</v>
      </c>
      <c r="FH4">
        <f>sorted!AB165</f>
        <v>-0.29674796747967491</v>
      </c>
      <c r="FI4">
        <f>sorted!AB166</f>
        <v>-0.31999999999999984</v>
      </c>
      <c r="FJ4">
        <f>sorted!AB167</f>
        <v>-0.36097560975609655</v>
      </c>
      <c r="FK4">
        <f>sorted!AB168</f>
        <v>-0.37967479674796722</v>
      </c>
      <c r="FL4">
        <f>sorted!AB169</f>
        <v>-0.38617886178861838</v>
      </c>
      <c r="FM4">
        <f>sorted!AB170</f>
        <v>-0.42764227642276431</v>
      </c>
      <c r="FN4">
        <f>sorted!AB171</f>
        <v>-0.43577235772357747</v>
      </c>
      <c r="FO4">
        <f>sorted!AB172</f>
        <v>-0.47682926829268357</v>
      </c>
      <c r="FP4">
        <f>sorted!AB173</f>
        <v>-0.732764227642277</v>
      </c>
      <c r="FQ4">
        <f>sorted!AB174</f>
        <v>-0.86747967479674859</v>
      </c>
      <c r="FR4">
        <f>sorted!AB175</f>
        <v>-1.29349593495935</v>
      </c>
      <c r="FS4">
        <f>sorted!AB176</f>
        <v>-1.4853658536585361</v>
      </c>
      <c r="FT4">
        <f>sorted!AB177</f>
        <v>-2.0758130081300821</v>
      </c>
      <c r="FU4">
        <f>sorted!AB178</f>
        <v>-2.4528048780487808</v>
      </c>
      <c r="FV4">
        <f>sorted!AB179</f>
        <v>-3.2121951219512184</v>
      </c>
    </row>
    <row r="5" spans="1:178" x14ac:dyDescent="0.3">
      <c r="A5" t="str">
        <f>sorted!AC2</f>
        <v>puntORP</v>
      </c>
      <c r="B5">
        <f>sorted!AC3</f>
        <v>12.056321138211381</v>
      </c>
      <c r="C5">
        <f>sorted!AC4</f>
        <v>10.555934959349592</v>
      </c>
      <c r="D5">
        <f>sorted!AC5</f>
        <v>10.224898373983738</v>
      </c>
      <c r="E5">
        <f>sorted!AC6</f>
        <v>9.9774390243902467</v>
      </c>
      <c r="F5">
        <f>sorted!AC7</f>
        <v>8.3881910569105678</v>
      </c>
      <c r="G5">
        <f>sorted!AC8</f>
        <v>8.3434349593495938</v>
      </c>
      <c r="H5">
        <f>sorted!AC9</f>
        <v>7.5506707317073181</v>
      </c>
      <c r="I5">
        <f>sorted!AC10</f>
        <v>7.1950203252032523</v>
      </c>
      <c r="J5">
        <f>sorted!AC11</f>
        <v>7.1732723577235751</v>
      </c>
      <c r="K5">
        <f>sorted!AC12</f>
        <v>6.9620528455284534</v>
      </c>
      <c r="L5">
        <f>sorted!AC13</f>
        <v>6.7868902439024383</v>
      </c>
      <c r="M5">
        <f>sorted!AC14</f>
        <v>6.4573373983739835</v>
      </c>
      <c r="N5">
        <f>sorted!AC15</f>
        <v>6.2511585365853666</v>
      </c>
      <c r="O5">
        <f>sorted!AC16</f>
        <v>5.8384756097560979</v>
      </c>
      <c r="P5">
        <f>sorted!AC17</f>
        <v>5.5871951219512184</v>
      </c>
      <c r="Q5">
        <f>sorted!AC18</f>
        <v>5.5092073170731712</v>
      </c>
      <c r="R5">
        <f>sorted!AC19</f>
        <v>5.3880691056910575</v>
      </c>
      <c r="S5">
        <f>sorted!AC20</f>
        <v>5.2853658536585364</v>
      </c>
      <c r="T5">
        <f>sorted!AC21</f>
        <v>5.2809146341463418</v>
      </c>
      <c r="U5">
        <f>sorted!AC22</f>
        <v>5.2807926829268297</v>
      </c>
      <c r="V5">
        <f>sorted!AC23</f>
        <v>5.2226626016260163</v>
      </c>
      <c r="W5">
        <f>sorted!AC24</f>
        <v>5.2149796747967478</v>
      </c>
      <c r="X5">
        <f>sorted!AC25</f>
        <v>5.1357113821138203</v>
      </c>
      <c r="Y5">
        <f>sorted!AC26</f>
        <v>5.1196138211382118</v>
      </c>
      <c r="Z5">
        <f>sorted!AC27</f>
        <v>5.1096951219512192</v>
      </c>
      <c r="AA5">
        <f>sorted!AC28</f>
        <v>4.9963617886178859</v>
      </c>
      <c r="AB5">
        <f>sorted!AC29</f>
        <v>4.9354878048780488</v>
      </c>
      <c r="AC5">
        <f>sorted!AC30</f>
        <v>4.8199390243902442</v>
      </c>
      <c r="AD5">
        <f>sorted!AC31</f>
        <v>4.8075813008130082</v>
      </c>
      <c r="AE5">
        <f>sorted!AC32</f>
        <v>4.7320121951219516</v>
      </c>
      <c r="AF5">
        <f>sorted!AC33</f>
        <v>4.5968089430894308</v>
      </c>
      <c r="AG5">
        <f>sorted!AC34</f>
        <v>4.5825813008130076</v>
      </c>
      <c r="AH5">
        <f>sorted!AC35</f>
        <v>4.5477439024390245</v>
      </c>
      <c r="AI5">
        <f>sorted!AC36</f>
        <v>4.4818902439024395</v>
      </c>
      <c r="AJ5">
        <f>sorted!AC37</f>
        <v>4.4555487804878044</v>
      </c>
      <c r="AK5">
        <f>sorted!AC38</f>
        <v>4.4090447154471537</v>
      </c>
      <c r="AL5">
        <f>sorted!AC39</f>
        <v>4.3992886178861781</v>
      </c>
      <c r="AM5">
        <f>sorted!AC40</f>
        <v>4.3850609756097558</v>
      </c>
      <c r="AN5">
        <f>sorted!AC41</f>
        <v>4.3651422764227634</v>
      </c>
      <c r="AO5">
        <f>sorted!AC42</f>
        <v>4.3181910569105693</v>
      </c>
      <c r="AP5">
        <f>sorted!AC43</f>
        <v>4.2797764227642272</v>
      </c>
      <c r="AQ5">
        <f>sorted!AC44</f>
        <v>4.2749390243902434</v>
      </c>
      <c r="AR5">
        <f>sorted!AC45</f>
        <v>4.2554674796747962</v>
      </c>
      <c r="AS5">
        <f>sorted!AC46</f>
        <v>4.1501016260162604</v>
      </c>
      <c r="AT5">
        <f>sorted!AC47</f>
        <v>4.1052235772357717</v>
      </c>
      <c r="AU5">
        <f>sorted!AC48</f>
        <v>4.0305894308943087</v>
      </c>
      <c r="AV5">
        <f>sorted!AC49</f>
        <v>3.9061991869918695</v>
      </c>
      <c r="AW5">
        <f>sorted!AC50</f>
        <v>3.8668495934959353</v>
      </c>
      <c r="AX5">
        <f>sorted!AC51</f>
        <v>3.8586382113821136</v>
      </c>
      <c r="AY5">
        <f>sorted!AC52</f>
        <v>3.8584756097560975</v>
      </c>
      <c r="AZ5">
        <f>sorted!AC53</f>
        <v>3.7960365853658535</v>
      </c>
      <c r="BA5">
        <f>sorted!AC54</f>
        <v>3.7417276422764227</v>
      </c>
      <c r="BB5">
        <f>sorted!AC55</f>
        <v>3.6953861788617886</v>
      </c>
      <c r="BC5">
        <f>sorted!AC56</f>
        <v>3.6481707317073173</v>
      </c>
      <c r="BD5">
        <f>sorted!AC57</f>
        <v>3.6397764227642275</v>
      </c>
      <c r="BE5">
        <f>sorted!AC58</f>
        <v>3.6102642276422765</v>
      </c>
      <c r="BF5">
        <f>sorted!AC59</f>
        <v>3.5288821138211381</v>
      </c>
      <c r="BG5">
        <f>sorted!AC60</f>
        <v>3.4984756097560972</v>
      </c>
      <c r="BH5">
        <f>sorted!AC61</f>
        <v>3.4117276422764227</v>
      </c>
      <c r="BI5">
        <f>sorted!AC62</f>
        <v>3.3535975609756097</v>
      </c>
      <c r="BJ5">
        <f>sorted!AC63</f>
        <v>3.2745731707317072</v>
      </c>
      <c r="BK5">
        <f>sorted!AC64</f>
        <v>3.2458739837398367</v>
      </c>
      <c r="BL5">
        <f>sorted!AC65</f>
        <v>3.2320121951219507</v>
      </c>
      <c r="BM5">
        <f>sorted!AC66</f>
        <v>3.2296138211382108</v>
      </c>
      <c r="BN5">
        <f>sorted!AC67</f>
        <v>3.1725609756097564</v>
      </c>
      <c r="BO5">
        <f>sorted!AC68</f>
        <v>3.1634146341463412</v>
      </c>
      <c r="BP5">
        <f>sorted!AC69</f>
        <v>3.1222560975609754</v>
      </c>
      <c r="BQ5">
        <f>sorted!AC70</f>
        <v>3.0085162601626019</v>
      </c>
      <c r="BR5">
        <f>sorted!AC71</f>
        <v>2.9907520325203256</v>
      </c>
      <c r="BS5">
        <f>sorted!AC72</f>
        <v>2.9309959349593497</v>
      </c>
      <c r="BT5">
        <f>sorted!AC73</f>
        <v>2.9220934959349592</v>
      </c>
      <c r="BU5">
        <f>sorted!AC74</f>
        <v>2.7822357723577236</v>
      </c>
      <c r="BV5">
        <f>sorted!AC75</f>
        <v>2.7679878048780484</v>
      </c>
      <c r="BW5">
        <f>sorted!AC76</f>
        <v>2.7345731707317071</v>
      </c>
      <c r="BX5">
        <f>sorted!AC77</f>
        <v>2.6279471544715447</v>
      </c>
      <c r="BY5">
        <f>sorted!AC78</f>
        <v>2.6028658536585363</v>
      </c>
      <c r="BZ5">
        <f>sorted!AC79</f>
        <v>2.5882520325203249</v>
      </c>
      <c r="CA5">
        <f>sorted!AC80</f>
        <v>2.5627235772357722</v>
      </c>
      <c r="CB5">
        <f>sorted!AC81</f>
        <v>2.5392886178861787</v>
      </c>
      <c r="CC5">
        <f>sorted!AC82</f>
        <v>2.5259349593495934</v>
      </c>
      <c r="CD5">
        <f>sorted!AC83</f>
        <v>2.458069105691056</v>
      </c>
      <c r="CE5">
        <f>sorted!AC84</f>
        <v>2.4490040650406502</v>
      </c>
      <c r="CF5">
        <f>sorted!AC85</f>
        <v>2.4486788617886175</v>
      </c>
      <c r="CG5">
        <f>sorted!AC86</f>
        <v>2.4163617886178854</v>
      </c>
      <c r="CH5">
        <f>sorted!AC87</f>
        <v>2.3858333333333333</v>
      </c>
      <c r="CI5">
        <f>sorted!AC88</f>
        <v>2.3677845528455279</v>
      </c>
      <c r="CJ5">
        <f>sorted!AC89</f>
        <v>2.3448170731707312</v>
      </c>
      <c r="CK5">
        <f>sorted!AC90</f>
        <v>2.3078252032520323</v>
      </c>
      <c r="CL5">
        <f>sorted!AC91</f>
        <v>2.2945121951219507</v>
      </c>
      <c r="CM5">
        <f>sorted!AC92</f>
        <v>2.2773373983739833</v>
      </c>
      <c r="CN5">
        <f>sorted!AC93</f>
        <v>2.2529065040650402</v>
      </c>
      <c r="CO5">
        <f>sorted!AC94</f>
        <v>2.2438008130081299</v>
      </c>
      <c r="CP5">
        <f>sorted!AC95</f>
        <v>2.2053455284552843</v>
      </c>
      <c r="CQ5">
        <f>sorted!AC96</f>
        <v>2.1647357723577234</v>
      </c>
      <c r="CR5">
        <f>sorted!AC97</f>
        <v>2.1543089430894304</v>
      </c>
      <c r="CS5">
        <f>sorted!AC98</f>
        <v>2.123272357723577</v>
      </c>
      <c r="CT5">
        <f>sorted!AC99</f>
        <v>2.1199390243902436</v>
      </c>
      <c r="CU5">
        <f>sorted!AC100</f>
        <v>2.1147357723577231</v>
      </c>
      <c r="CV5">
        <f>sorted!AC101</f>
        <v>2.0612804878048778</v>
      </c>
      <c r="CW5">
        <f>sorted!AC102</f>
        <v>2.0604065040650399</v>
      </c>
      <c r="CX5">
        <f>sorted!AC103</f>
        <v>2.0320528455284546</v>
      </c>
      <c r="CY5">
        <f>sorted!AC104</f>
        <v>2.0303861788617885</v>
      </c>
      <c r="CZ5">
        <f>sorted!AC105</f>
        <v>1.7549390243902439</v>
      </c>
      <c r="DA5">
        <f>sorted!AC106</f>
        <v>1.7360772357723575</v>
      </c>
      <c r="DB5">
        <f>sorted!AC107</f>
        <v>1.7059959349593496</v>
      </c>
      <c r="DC5">
        <f>sorted!AC108</f>
        <v>1.6609959349593493</v>
      </c>
      <c r="DD5">
        <f>sorted!AC109</f>
        <v>1.6445934959349593</v>
      </c>
      <c r="DE5">
        <f>sorted!AC110</f>
        <v>1.6312398373983741</v>
      </c>
      <c r="DF5">
        <f>sorted!AC111</f>
        <v>1.5864837398373983</v>
      </c>
      <c r="DG5">
        <f>sorted!AC112</f>
        <v>1.5691260162601623</v>
      </c>
      <c r="DH5">
        <f>sorted!AC113</f>
        <v>1.5528048780487804</v>
      </c>
      <c r="DI5">
        <f>sorted!AC114</f>
        <v>1.5096544715447153</v>
      </c>
      <c r="DJ5">
        <f>sorted!AC115</f>
        <v>1.415711382113821</v>
      </c>
      <c r="DK5">
        <f>sorted!AC116</f>
        <v>1.4129471544715448</v>
      </c>
      <c r="DL5">
        <f>sorted!AC117</f>
        <v>1.4107520325203249</v>
      </c>
      <c r="DM5">
        <f>sorted!AC118</f>
        <v>1.3935975609756095</v>
      </c>
      <c r="DN5">
        <f>sorted!AC119</f>
        <v>1.3781504065040651</v>
      </c>
      <c r="DO5">
        <f>sorted!AC120</f>
        <v>1.3661585365853655</v>
      </c>
      <c r="DP5">
        <f>sorted!AC121</f>
        <v>1.3341463414634143</v>
      </c>
      <c r="DQ5">
        <f>sorted!AC122</f>
        <v>1.2898577235772353</v>
      </c>
      <c r="DR5">
        <f>sorted!AC123</f>
        <v>1.2803455284552845</v>
      </c>
      <c r="DS5">
        <f>sorted!AC124</f>
        <v>1.2552845528455279</v>
      </c>
      <c r="DT5">
        <f>sorted!AC125</f>
        <v>1.2236788617886178</v>
      </c>
      <c r="DU5">
        <f>sorted!AC126</f>
        <v>1.215223577235772</v>
      </c>
      <c r="DV5">
        <f>sorted!AC127</f>
        <v>1.181077235772358</v>
      </c>
      <c r="DW5">
        <f>sorted!AC128</f>
        <v>1.1321341463414631</v>
      </c>
      <c r="DX5">
        <f>sorted!AC129</f>
        <v>1.0828252032520327</v>
      </c>
      <c r="DY5">
        <f>sorted!AC130</f>
        <v>1.0740853658536582</v>
      </c>
      <c r="DZ5">
        <f>sorted!AC131</f>
        <v>1.0592479674796738</v>
      </c>
      <c r="EA5">
        <f>sorted!AC132</f>
        <v>1.0344918699186991</v>
      </c>
      <c r="EB5">
        <f>sorted!AC133</f>
        <v>1.0316056910569102</v>
      </c>
      <c r="EC5">
        <f>sorted!AC134</f>
        <v>1.0161991869918703</v>
      </c>
      <c r="ED5">
        <f>sorted!AC135</f>
        <v>0.98686991869918672</v>
      </c>
      <c r="EE5">
        <f>sorted!AC136</f>
        <v>0.96355691056910575</v>
      </c>
      <c r="EF5">
        <f>sorted!AC137</f>
        <v>0.87506097560975604</v>
      </c>
      <c r="EG5">
        <f>sorted!AC138</f>
        <v>0.85449186991869897</v>
      </c>
      <c r="EH5">
        <f>sorted!AC139</f>
        <v>0.84676829268292653</v>
      </c>
      <c r="EI5">
        <f>sorted!AC140</f>
        <v>0.70979674796747938</v>
      </c>
      <c r="EJ5">
        <f>sorted!AC141</f>
        <v>0.67306910569105649</v>
      </c>
      <c r="EK5">
        <f>sorted!AC142</f>
        <v>0.65172764227642288</v>
      </c>
      <c r="EL5">
        <f>sorted!AC143</f>
        <v>0.64971544715447083</v>
      </c>
      <c r="EM5">
        <f>sorted!AC144</f>
        <v>0.61321138211382098</v>
      </c>
      <c r="EN5">
        <f>sorted!AC145</f>
        <v>0.59741869918699253</v>
      </c>
      <c r="EO5">
        <f>sorted!AC146</f>
        <v>0.5748373983739834</v>
      </c>
      <c r="EP5">
        <f>sorted!AC147</f>
        <v>0.54502032520325172</v>
      </c>
      <c r="EQ5">
        <f>sorted!AC148</f>
        <v>0.49993902439024396</v>
      </c>
      <c r="ER5">
        <f>sorted!AC149</f>
        <v>0.49237804878048763</v>
      </c>
      <c r="ES5">
        <f>sorted!AC150</f>
        <v>0.49071138211382115</v>
      </c>
      <c r="ET5">
        <f>sorted!AC151</f>
        <v>0.40715447154471551</v>
      </c>
      <c r="EU5">
        <f>sorted!AC152</f>
        <v>0.37599593495934958</v>
      </c>
      <c r="EV5">
        <f>sorted!AC153</f>
        <v>0.30302845528455258</v>
      </c>
      <c r="EW5">
        <f>sorted!AC154</f>
        <v>0.29703252032520311</v>
      </c>
      <c r="EX5">
        <f>sorted!AC155</f>
        <v>0.25904471544715446</v>
      </c>
      <c r="EY5">
        <f>sorted!AC156</f>
        <v>0.19603658536585344</v>
      </c>
      <c r="EZ5">
        <f>sorted!AC157</f>
        <v>0.12058943089430896</v>
      </c>
      <c r="FA5">
        <f>sorted!AC158</f>
        <v>0</v>
      </c>
      <c r="FB5">
        <f>sorted!AC159</f>
        <v>-2.0386178861789173E-2</v>
      </c>
      <c r="FC5">
        <f>sorted!AC160</f>
        <v>-8.2418699186991962E-2</v>
      </c>
      <c r="FD5">
        <f>sorted!AC161</f>
        <v>-0.1792479674796752</v>
      </c>
      <c r="FE5">
        <f>sorted!AC162</f>
        <v>-0.19766260162601679</v>
      </c>
      <c r="FF5">
        <f>sorted!AC163</f>
        <v>-0.21941056910569134</v>
      </c>
      <c r="FG5">
        <f>sorted!AC164</f>
        <v>-0.31717479674796767</v>
      </c>
      <c r="FH5">
        <f>sorted!AC165</f>
        <v>-0.34705284552845539</v>
      </c>
      <c r="FI5">
        <f>sorted!AC166</f>
        <v>-0.42071138211382175</v>
      </c>
      <c r="FJ5">
        <f>sorted!AC167</f>
        <v>-0.49615853658536579</v>
      </c>
      <c r="FK5">
        <f>sorted!AC168</f>
        <v>-0.51006097560975627</v>
      </c>
      <c r="FL5">
        <f>sorted!AC169</f>
        <v>-0.51778455284552871</v>
      </c>
      <c r="FM5">
        <f>sorted!AC170</f>
        <v>-0.52209349593495968</v>
      </c>
      <c r="FN5">
        <f>sorted!AC171</f>
        <v>-0.7470528455284553</v>
      </c>
      <c r="FO5">
        <f>sorted!AC172</f>
        <v>-0.81148373983739841</v>
      </c>
      <c r="FP5">
        <f>sorted!AC173</f>
        <v>-1.1795731707317074</v>
      </c>
      <c r="FQ5">
        <f>sorted!AC174</f>
        <v>-1.3764227642276428</v>
      </c>
      <c r="FR5">
        <f>sorted!AC175</f>
        <v>-1.4763211382113819</v>
      </c>
      <c r="FS5">
        <f>sorted!AC176</f>
        <v>-1.7170528455284542</v>
      </c>
      <c r="FT5">
        <f>sorted!AC177</f>
        <v>-1.7806300813008136</v>
      </c>
      <c r="FU5">
        <f>sorted!AC178</f>
        <v>-1.9582723577235779</v>
      </c>
      <c r="FV5">
        <f>sorted!AC179</f>
        <v>-2.7305894308943088</v>
      </c>
    </row>
    <row r="6" spans="1:178" x14ac:dyDescent="0.3">
      <c r="FA6">
        <f>SUM(B1:FA1)</f>
        <v>499.67890243902468</v>
      </c>
    </row>
    <row r="7" spans="1:178" x14ac:dyDescent="0.3">
      <c r="FA7">
        <f t="shared" ref="FA7:FA10" si="0">SUM(B2:FA2)</f>
        <v>613.36060975609735</v>
      </c>
    </row>
    <row r="8" spans="1:178" x14ac:dyDescent="0.3">
      <c r="FA8">
        <f t="shared" si="0"/>
        <v>450.45597560975631</v>
      </c>
    </row>
    <row r="9" spans="1:178" x14ac:dyDescent="0.3">
      <c r="FA9">
        <f t="shared" si="0"/>
        <v>500.17020325203225</v>
      </c>
    </row>
    <row r="10" spans="1:178" x14ac:dyDescent="0.3">
      <c r="FA10">
        <f t="shared" si="0"/>
        <v>478.49904471544721</v>
      </c>
    </row>
    <row r="20" spans="1:5" x14ac:dyDescent="0.3">
      <c r="A20" t="s">
        <v>7087</v>
      </c>
      <c r="B20" t="s">
        <v>7088</v>
      </c>
      <c r="C20" t="s">
        <v>7089</v>
      </c>
      <c r="D20" t="s">
        <v>7090</v>
      </c>
      <c r="E20" t="s">
        <v>7091</v>
      </c>
    </row>
    <row r="21" spans="1:5" x14ac:dyDescent="0.3">
      <c r="A21" t="s">
        <v>7092</v>
      </c>
      <c r="B21" t="s">
        <v>7093</v>
      </c>
      <c r="C21" t="s">
        <v>7094</v>
      </c>
      <c r="D21" t="s">
        <v>7095</v>
      </c>
      <c r="E21" t="s">
        <v>7096</v>
      </c>
    </row>
    <row r="22" spans="1:5" x14ac:dyDescent="0.3">
      <c r="A22" t="s">
        <v>7097</v>
      </c>
      <c r="B22" t="s">
        <v>7098</v>
      </c>
      <c r="C22" t="s">
        <v>7099</v>
      </c>
      <c r="D22" t="s">
        <v>7100</v>
      </c>
      <c r="E22" t="s">
        <v>7101</v>
      </c>
    </row>
    <row r="23" spans="1:5" x14ac:dyDescent="0.3">
      <c r="A23" t="s">
        <v>7102</v>
      </c>
      <c r="B23" t="s">
        <v>7103</v>
      </c>
      <c r="C23" t="s">
        <v>7104</v>
      </c>
      <c r="D23" t="s">
        <v>7105</v>
      </c>
      <c r="E23" t="s">
        <v>7106</v>
      </c>
    </row>
    <row r="24" spans="1:5" x14ac:dyDescent="0.3">
      <c r="A24" t="s">
        <v>7107</v>
      </c>
      <c r="B24" t="s">
        <v>7108</v>
      </c>
      <c r="C24" t="s">
        <v>7109</v>
      </c>
      <c r="D24" t="s">
        <v>7110</v>
      </c>
      <c r="E24" t="s">
        <v>7111</v>
      </c>
    </row>
    <row r="25" spans="1:5" x14ac:dyDescent="0.3">
      <c r="A25" t="s">
        <v>7112</v>
      </c>
      <c r="B25" t="s">
        <v>7113</v>
      </c>
      <c r="C25" t="s">
        <v>7114</v>
      </c>
      <c r="D25" t="s">
        <v>7115</v>
      </c>
      <c r="E25" t="s">
        <v>7116</v>
      </c>
    </row>
    <row r="26" spans="1:5" x14ac:dyDescent="0.3">
      <c r="A26" t="s">
        <v>7117</v>
      </c>
      <c r="B26" t="s">
        <v>7118</v>
      </c>
      <c r="C26" t="s">
        <v>7119</v>
      </c>
      <c r="D26" t="s">
        <v>7120</v>
      </c>
      <c r="E26" t="s">
        <v>7121</v>
      </c>
    </row>
    <row r="27" spans="1:5" x14ac:dyDescent="0.3">
      <c r="A27" t="s">
        <v>7122</v>
      </c>
      <c r="B27" t="s">
        <v>7123</v>
      </c>
      <c r="C27" t="s">
        <v>7124</v>
      </c>
      <c r="D27" t="s">
        <v>7125</v>
      </c>
      <c r="E27" t="s">
        <v>7126</v>
      </c>
    </row>
    <row r="28" spans="1:5" x14ac:dyDescent="0.3">
      <c r="A28" t="s">
        <v>7127</v>
      </c>
      <c r="B28" t="s">
        <v>7128</v>
      </c>
      <c r="C28" t="s">
        <v>7129</v>
      </c>
      <c r="D28" t="s">
        <v>7130</v>
      </c>
      <c r="E28" t="s">
        <v>7131</v>
      </c>
    </row>
    <row r="29" spans="1:5" x14ac:dyDescent="0.3">
      <c r="A29" t="s">
        <v>7132</v>
      </c>
      <c r="B29" t="s">
        <v>7133</v>
      </c>
      <c r="C29" t="s">
        <v>7134</v>
      </c>
      <c r="D29" t="s">
        <v>7135</v>
      </c>
      <c r="E29" t="s">
        <v>7136</v>
      </c>
    </row>
    <row r="30" spans="1:5" x14ac:dyDescent="0.3">
      <c r="A30" t="s">
        <v>7137</v>
      </c>
      <c r="B30" t="s">
        <v>7138</v>
      </c>
      <c r="C30" t="s">
        <v>7139</v>
      </c>
      <c r="D30" t="s">
        <v>7140</v>
      </c>
      <c r="E30" t="s">
        <v>7141</v>
      </c>
    </row>
    <row r="31" spans="1:5" x14ac:dyDescent="0.3">
      <c r="A31" t="s">
        <v>7142</v>
      </c>
      <c r="B31" t="s">
        <v>7143</v>
      </c>
      <c r="C31" t="s">
        <v>7144</v>
      </c>
      <c r="D31" t="s">
        <v>7145</v>
      </c>
      <c r="E31" t="s">
        <v>7146</v>
      </c>
    </row>
    <row r="32" spans="1:5" x14ac:dyDescent="0.3">
      <c r="A32" t="s">
        <v>7147</v>
      </c>
      <c r="B32" t="s">
        <v>7148</v>
      </c>
      <c r="C32" t="s">
        <v>7149</v>
      </c>
      <c r="D32" t="s">
        <v>7150</v>
      </c>
      <c r="E32" t="s">
        <v>7151</v>
      </c>
    </row>
    <row r="33" spans="1:5" x14ac:dyDescent="0.3">
      <c r="A33" t="s">
        <v>7152</v>
      </c>
      <c r="B33" t="s">
        <v>7153</v>
      </c>
      <c r="C33" t="s">
        <v>7154</v>
      </c>
      <c r="D33" t="s">
        <v>7155</v>
      </c>
      <c r="E33" t="s">
        <v>7156</v>
      </c>
    </row>
    <row r="34" spans="1:5" x14ac:dyDescent="0.3">
      <c r="A34" t="s">
        <v>7157</v>
      </c>
      <c r="B34" t="s">
        <v>7158</v>
      </c>
      <c r="C34" t="s">
        <v>7159</v>
      </c>
      <c r="D34" t="s">
        <v>7160</v>
      </c>
      <c r="E34" t="s">
        <v>7161</v>
      </c>
    </row>
    <row r="35" spans="1:5" x14ac:dyDescent="0.3">
      <c r="A35" t="s">
        <v>7162</v>
      </c>
      <c r="B35" t="s">
        <v>7163</v>
      </c>
      <c r="C35" t="s">
        <v>7164</v>
      </c>
      <c r="D35" t="s">
        <v>7165</v>
      </c>
      <c r="E35" t="s">
        <v>7166</v>
      </c>
    </row>
    <row r="36" spans="1:5" x14ac:dyDescent="0.3">
      <c r="A36" t="s">
        <v>7167</v>
      </c>
      <c r="B36" t="s">
        <v>7168</v>
      </c>
      <c r="C36" t="s">
        <v>7169</v>
      </c>
      <c r="D36" t="s">
        <v>7170</v>
      </c>
      <c r="E36" t="s">
        <v>7171</v>
      </c>
    </row>
    <row r="37" spans="1:5" x14ac:dyDescent="0.3">
      <c r="A37" t="s">
        <v>7172</v>
      </c>
      <c r="B37" t="s">
        <v>7173</v>
      </c>
      <c r="C37" t="s">
        <v>7174</v>
      </c>
      <c r="D37" t="s">
        <v>7175</v>
      </c>
      <c r="E37" t="s">
        <v>7176</v>
      </c>
    </row>
    <row r="38" spans="1:5" x14ac:dyDescent="0.3">
      <c r="A38" t="s">
        <v>7177</v>
      </c>
      <c r="B38" t="s">
        <v>7178</v>
      </c>
      <c r="C38" t="s">
        <v>7179</v>
      </c>
      <c r="D38" t="s">
        <v>7180</v>
      </c>
      <c r="E38" t="s">
        <v>7181</v>
      </c>
    </row>
    <row r="39" spans="1:5" x14ac:dyDescent="0.3">
      <c r="A39" t="s">
        <v>7182</v>
      </c>
      <c r="B39" t="s">
        <v>7183</v>
      </c>
      <c r="C39" t="s">
        <v>7184</v>
      </c>
      <c r="D39" t="s">
        <v>7185</v>
      </c>
      <c r="E39" t="s">
        <v>7186</v>
      </c>
    </row>
    <row r="40" spans="1:5" x14ac:dyDescent="0.3">
      <c r="A40" t="s">
        <v>7187</v>
      </c>
      <c r="B40" t="s">
        <v>7188</v>
      </c>
      <c r="C40" t="s">
        <v>7189</v>
      </c>
      <c r="D40" t="s">
        <v>7190</v>
      </c>
      <c r="E40" t="s">
        <v>7191</v>
      </c>
    </row>
    <row r="41" spans="1:5" x14ac:dyDescent="0.3">
      <c r="A41" t="s">
        <v>7192</v>
      </c>
      <c r="B41" t="s">
        <v>7193</v>
      </c>
      <c r="C41" t="s">
        <v>7194</v>
      </c>
      <c r="D41" t="s">
        <v>7195</v>
      </c>
      <c r="E41" t="s">
        <v>7196</v>
      </c>
    </row>
    <row r="42" spans="1:5" x14ac:dyDescent="0.3">
      <c r="A42" t="s">
        <v>7197</v>
      </c>
      <c r="B42" t="s">
        <v>7198</v>
      </c>
      <c r="C42" t="s">
        <v>7199</v>
      </c>
      <c r="D42" t="s">
        <v>7200</v>
      </c>
      <c r="E42" t="s">
        <v>7201</v>
      </c>
    </row>
    <row r="43" spans="1:5" x14ac:dyDescent="0.3">
      <c r="A43" t="s">
        <v>7202</v>
      </c>
      <c r="B43" t="s">
        <v>7203</v>
      </c>
      <c r="C43" t="s">
        <v>7204</v>
      </c>
      <c r="D43" t="s">
        <v>7205</v>
      </c>
      <c r="E43" t="s">
        <v>7206</v>
      </c>
    </row>
    <row r="44" spans="1:5" x14ac:dyDescent="0.3">
      <c r="A44" t="s">
        <v>7207</v>
      </c>
      <c r="B44" t="s">
        <v>7208</v>
      </c>
      <c r="C44" t="s">
        <v>7209</v>
      </c>
      <c r="D44" t="s">
        <v>7210</v>
      </c>
      <c r="E44" t="s">
        <v>7211</v>
      </c>
    </row>
    <row r="45" spans="1:5" x14ac:dyDescent="0.3">
      <c r="A45" t="s">
        <v>7212</v>
      </c>
      <c r="B45" t="s">
        <v>7213</v>
      </c>
      <c r="C45" t="s">
        <v>7214</v>
      </c>
      <c r="D45" t="s">
        <v>7215</v>
      </c>
      <c r="E45" t="s">
        <v>7216</v>
      </c>
    </row>
    <row r="46" spans="1:5" x14ac:dyDescent="0.3">
      <c r="A46" t="s">
        <v>7217</v>
      </c>
      <c r="B46" t="s">
        <v>7218</v>
      </c>
      <c r="C46" t="s">
        <v>7219</v>
      </c>
      <c r="D46" t="s">
        <v>7220</v>
      </c>
      <c r="E46" t="s">
        <v>7221</v>
      </c>
    </row>
    <row r="47" spans="1:5" x14ac:dyDescent="0.3">
      <c r="A47" t="s">
        <v>7222</v>
      </c>
      <c r="B47" t="s">
        <v>7223</v>
      </c>
      <c r="C47" t="s">
        <v>7224</v>
      </c>
      <c r="D47" t="s">
        <v>7225</v>
      </c>
      <c r="E47" t="s">
        <v>7226</v>
      </c>
    </row>
    <row r="48" spans="1:5" x14ac:dyDescent="0.3">
      <c r="A48" t="s">
        <v>7227</v>
      </c>
      <c r="B48" t="s">
        <v>7228</v>
      </c>
      <c r="C48" t="s">
        <v>7229</v>
      </c>
      <c r="D48" t="s">
        <v>7230</v>
      </c>
      <c r="E48" t="s">
        <v>7231</v>
      </c>
    </row>
    <row r="49" spans="1:5" x14ac:dyDescent="0.3">
      <c r="A49" t="s">
        <v>7232</v>
      </c>
      <c r="B49" t="s">
        <v>7233</v>
      </c>
      <c r="C49" t="s">
        <v>7234</v>
      </c>
      <c r="D49" t="s">
        <v>7235</v>
      </c>
      <c r="E49" t="s">
        <v>7236</v>
      </c>
    </row>
    <row r="50" spans="1:5" x14ac:dyDescent="0.3">
      <c r="A50" t="s">
        <v>7237</v>
      </c>
      <c r="B50" t="s">
        <v>7238</v>
      </c>
      <c r="C50" t="s">
        <v>7239</v>
      </c>
      <c r="D50" t="s">
        <v>7240</v>
      </c>
      <c r="E50" t="s">
        <v>7241</v>
      </c>
    </row>
    <row r="51" spans="1:5" x14ac:dyDescent="0.3">
      <c r="A51" t="s">
        <v>7242</v>
      </c>
      <c r="B51" t="s">
        <v>7243</v>
      </c>
      <c r="C51" t="s">
        <v>7244</v>
      </c>
      <c r="D51" t="s">
        <v>7245</v>
      </c>
      <c r="E51" t="s">
        <v>7246</v>
      </c>
    </row>
    <row r="52" spans="1:5" x14ac:dyDescent="0.3">
      <c r="A52" t="s">
        <v>7247</v>
      </c>
      <c r="B52" t="s">
        <v>7248</v>
      </c>
      <c r="C52" t="s">
        <v>7249</v>
      </c>
      <c r="D52" t="s">
        <v>7250</v>
      </c>
      <c r="E52" t="s">
        <v>7251</v>
      </c>
    </row>
    <row r="53" spans="1:5" x14ac:dyDescent="0.3">
      <c r="A53" t="s">
        <v>7252</v>
      </c>
      <c r="B53" t="s">
        <v>7253</v>
      </c>
      <c r="C53" t="s">
        <v>7254</v>
      </c>
      <c r="D53" t="s">
        <v>7255</v>
      </c>
      <c r="E53" t="s">
        <v>7256</v>
      </c>
    </row>
    <row r="54" spans="1:5" x14ac:dyDescent="0.3">
      <c r="A54" t="s">
        <v>7257</v>
      </c>
      <c r="B54" t="s">
        <v>7258</v>
      </c>
      <c r="C54" t="s">
        <v>7259</v>
      </c>
      <c r="D54" t="s">
        <v>7260</v>
      </c>
      <c r="E54" t="s">
        <v>7261</v>
      </c>
    </row>
    <row r="55" spans="1:5" x14ac:dyDescent="0.3">
      <c r="A55" t="s">
        <v>7262</v>
      </c>
      <c r="B55" t="s">
        <v>7263</v>
      </c>
      <c r="C55" t="s">
        <v>7264</v>
      </c>
      <c r="D55" t="s">
        <v>7265</v>
      </c>
      <c r="E55" t="s">
        <v>7266</v>
      </c>
    </row>
    <row r="56" spans="1:5" x14ac:dyDescent="0.3">
      <c r="A56" t="s">
        <v>7267</v>
      </c>
      <c r="B56" t="s">
        <v>7268</v>
      </c>
      <c r="C56" t="s">
        <v>7269</v>
      </c>
      <c r="D56" t="s">
        <v>7270</v>
      </c>
      <c r="E56" t="s">
        <v>7271</v>
      </c>
    </row>
    <row r="57" spans="1:5" x14ac:dyDescent="0.3">
      <c r="A57" t="s">
        <v>7272</v>
      </c>
      <c r="B57" t="s">
        <v>7273</v>
      </c>
      <c r="C57" t="s">
        <v>7274</v>
      </c>
      <c r="D57" t="s">
        <v>7275</v>
      </c>
      <c r="E57" t="s">
        <v>7276</v>
      </c>
    </row>
    <row r="58" spans="1:5" x14ac:dyDescent="0.3">
      <c r="A58" t="s">
        <v>7277</v>
      </c>
      <c r="B58" t="s">
        <v>7278</v>
      </c>
      <c r="C58" t="s">
        <v>7279</v>
      </c>
      <c r="D58" t="s">
        <v>7280</v>
      </c>
      <c r="E58" t="s">
        <v>7281</v>
      </c>
    </row>
    <row r="59" spans="1:5" x14ac:dyDescent="0.3">
      <c r="A59" t="s">
        <v>7282</v>
      </c>
      <c r="B59" t="s">
        <v>7283</v>
      </c>
      <c r="C59" t="s">
        <v>7284</v>
      </c>
      <c r="D59" t="s">
        <v>7285</v>
      </c>
      <c r="E59" t="s">
        <v>7286</v>
      </c>
    </row>
    <row r="60" spans="1:5" x14ac:dyDescent="0.3">
      <c r="A60" t="s">
        <v>7287</v>
      </c>
      <c r="B60" t="s">
        <v>7288</v>
      </c>
      <c r="C60" t="s">
        <v>7289</v>
      </c>
      <c r="D60" t="s">
        <v>7290</v>
      </c>
      <c r="E60" t="s">
        <v>7291</v>
      </c>
    </row>
    <row r="61" spans="1:5" x14ac:dyDescent="0.3">
      <c r="A61" t="s">
        <v>7292</v>
      </c>
      <c r="B61" t="s">
        <v>7293</v>
      </c>
      <c r="C61" t="s">
        <v>7294</v>
      </c>
      <c r="D61" t="s">
        <v>7295</v>
      </c>
      <c r="E61" t="s">
        <v>7296</v>
      </c>
    </row>
    <row r="62" spans="1:5" x14ac:dyDescent="0.3">
      <c r="A62" t="s">
        <v>7297</v>
      </c>
      <c r="B62" t="s">
        <v>7298</v>
      </c>
      <c r="C62" t="s">
        <v>7299</v>
      </c>
      <c r="D62" t="s">
        <v>7300</v>
      </c>
      <c r="E62" t="s">
        <v>7301</v>
      </c>
    </row>
    <row r="63" spans="1:5" x14ac:dyDescent="0.3">
      <c r="A63" t="s">
        <v>7302</v>
      </c>
      <c r="B63" t="s">
        <v>7303</v>
      </c>
      <c r="C63" t="s">
        <v>7304</v>
      </c>
      <c r="D63" t="s">
        <v>7305</v>
      </c>
      <c r="E63" t="s">
        <v>7306</v>
      </c>
    </row>
    <row r="64" spans="1:5" x14ac:dyDescent="0.3">
      <c r="A64" t="s">
        <v>7307</v>
      </c>
      <c r="B64" t="s">
        <v>7308</v>
      </c>
      <c r="C64" t="s">
        <v>7309</v>
      </c>
      <c r="D64" t="s">
        <v>7310</v>
      </c>
      <c r="E64" t="s">
        <v>7311</v>
      </c>
    </row>
    <row r="65" spans="1:5" x14ac:dyDescent="0.3">
      <c r="A65" t="s">
        <v>7312</v>
      </c>
      <c r="B65" t="s">
        <v>7313</v>
      </c>
      <c r="C65" t="s">
        <v>7314</v>
      </c>
      <c r="D65" t="s">
        <v>7315</v>
      </c>
      <c r="E65" t="s">
        <v>7316</v>
      </c>
    </row>
    <row r="66" spans="1:5" x14ac:dyDescent="0.3">
      <c r="A66" t="s">
        <v>7317</v>
      </c>
      <c r="B66" t="s">
        <v>7318</v>
      </c>
      <c r="C66" t="s">
        <v>7319</v>
      </c>
      <c r="D66" t="s">
        <v>7320</v>
      </c>
      <c r="E66" t="s">
        <v>7321</v>
      </c>
    </row>
    <row r="67" spans="1:5" x14ac:dyDescent="0.3">
      <c r="A67" t="s">
        <v>7322</v>
      </c>
      <c r="B67" t="s">
        <v>7323</v>
      </c>
      <c r="C67" t="s">
        <v>7324</v>
      </c>
      <c r="D67" t="s">
        <v>7325</v>
      </c>
      <c r="E67" t="s">
        <v>7326</v>
      </c>
    </row>
    <row r="68" spans="1:5" x14ac:dyDescent="0.3">
      <c r="A68" t="s">
        <v>7327</v>
      </c>
      <c r="B68" t="s">
        <v>7328</v>
      </c>
      <c r="C68" t="s">
        <v>7329</v>
      </c>
      <c r="D68" t="s">
        <v>7330</v>
      </c>
      <c r="E68" t="s">
        <v>7331</v>
      </c>
    </row>
    <row r="69" spans="1:5" x14ac:dyDescent="0.3">
      <c r="A69" t="s">
        <v>7332</v>
      </c>
      <c r="B69" t="s">
        <v>7333</v>
      </c>
      <c r="C69" t="s">
        <v>7334</v>
      </c>
      <c r="D69" t="s">
        <v>7335</v>
      </c>
      <c r="E69" t="s">
        <v>7336</v>
      </c>
    </row>
    <row r="70" spans="1:5" x14ac:dyDescent="0.3">
      <c r="A70" t="s">
        <v>7337</v>
      </c>
      <c r="B70" t="s">
        <v>7338</v>
      </c>
      <c r="C70" t="s">
        <v>7339</v>
      </c>
      <c r="D70" t="s">
        <v>7340</v>
      </c>
      <c r="E70" t="s">
        <v>7341</v>
      </c>
    </row>
    <row r="71" spans="1:5" x14ac:dyDescent="0.3">
      <c r="A71" t="s">
        <v>7342</v>
      </c>
      <c r="B71" t="s">
        <v>7343</v>
      </c>
      <c r="C71" t="s">
        <v>7344</v>
      </c>
      <c r="D71" t="s">
        <v>7345</v>
      </c>
      <c r="E71" t="s">
        <v>7346</v>
      </c>
    </row>
    <row r="72" spans="1:5" x14ac:dyDescent="0.3">
      <c r="A72" t="s">
        <v>7347</v>
      </c>
      <c r="B72" t="s">
        <v>7348</v>
      </c>
      <c r="C72" t="s">
        <v>7349</v>
      </c>
      <c r="D72" t="s">
        <v>7350</v>
      </c>
      <c r="E72" t="s">
        <v>7351</v>
      </c>
    </row>
    <row r="73" spans="1:5" x14ac:dyDescent="0.3">
      <c r="A73" t="s">
        <v>7352</v>
      </c>
      <c r="B73" t="s">
        <v>7353</v>
      </c>
      <c r="C73" t="s">
        <v>7354</v>
      </c>
      <c r="D73" t="s">
        <v>7355</v>
      </c>
      <c r="E73" t="s">
        <v>7356</v>
      </c>
    </row>
    <row r="74" spans="1:5" x14ac:dyDescent="0.3">
      <c r="A74" t="s">
        <v>7357</v>
      </c>
      <c r="B74" t="s">
        <v>7358</v>
      </c>
      <c r="C74" t="s">
        <v>7359</v>
      </c>
      <c r="D74" t="s">
        <v>7360</v>
      </c>
      <c r="E74" t="s">
        <v>7361</v>
      </c>
    </row>
    <row r="75" spans="1:5" x14ac:dyDescent="0.3">
      <c r="A75" t="s">
        <v>7362</v>
      </c>
      <c r="B75" t="s">
        <v>7363</v>
      </c>
      <c r="C75" t="s">
        <v>7364</v>
      </c>
      <c r="D75" t="s">
        <v>7365</v>
      </c>
      <c r="E75" t="s">
        <v>7366</v>
      </c>
    </row>
    <row r="76" spans="1:5" x14ac:dyDescent="0.3">
      <c r="A76" t="s">
        <v>7367</v>
      </c>
      <c r="B76" t="s">
        <v>7368</v>
      </c>
      <c r="C76" t="s">
        <v>7369</v>
      </c>
      <c r="D76" t="s">
        <v>7370</v>
      </c>
      <c r="E76" t="s">
        <v>7371</v>
      </c>
    </row>
    <row r="77" spans="1:5" x14ac:dyDescent="0.3">
      <c r="A77" t="s">
        <v>7372</v>
      </c>
      <c r="B77" t="s">
        <v>7373</v>
      </c>
      <c r="C77" t="s">
        <v>7374</v>
      </c>
      <c r="D77" t="s">
        <v>7375</v>
      </c>
      <c r="E77" t="s">
        <v>7376</v>
      </c>
    </row>
    <row r="78" spans="1:5" x14ac:dyDescent="0.3">
      <c r="A78" t="s">
        <v>7377</v>
      </c>
      <c r="B78" t="s">
        <v>7378</v>
      </c>
      <c r="C78" t="s">
        <v>7379</v>
      </c>
      <c r="D78" t="s">
        <v>7380</v>
      </c>
      <c r="E78" t="s">
        <v>7381</v>
      </c>
    </row>
    <row r="79" spans="1:5" x14ac:dyDescent="0.3">
      <c r="A79" t="s">
        <v>7382</v>
      </c>
      <c r="B79" t="s">
        <v>7383</v>
      </c>
      <c r="C79" t="s">
        <v>7384</v>
      </c>
      <c r="D79" t="s">
        <v>7385</v>
      </c>
      <c r="E79" t="s">
        <v>7386</v>
      </c>
    </row>
    <row r="80" spans="1:5" x14ac:dyDescent="0.3">
      <c r="A80" t="s">
        <v>7387</v>
      </c>
      <c r="B80" t="s">
        <v>7388</v>
      </c>
      <c r="C80" t="s">
        <v>7389</v>
      </c>
      <c r="D80" t="s">
        <v>7390</v>
      </c>
      <c r="E80" t="s">
        <v>7391</v>
      </c>
    </row>
    <row r="81" spans="1:5" x14ac:dyDescent="0.3">
      <c r="A81" t="s">
        <v>7392</v>
      </c>
      <c r="B81" t="s">
        <v>7393</v>
      </c>
      <c r="C81" t="s">
        <v>7394</v>
      </c>
      <c r="D81" t="s">
        <v>7395</v>
      </c>
      <c r="E81" t="s">
        <v>7396</v>
      </c>
    </row>
    <row r="82" spans="1:5" x14ac:dyDescent="0.3">
      <c r="A82" t="s">
        <v>7397</v>
      </c>
      <c r="B82" t="s">
        <v>7398</v>
      </c>
      <c r="C82" t="s">
        <v>7399</v>
      </c>
      <c r="D82" t="s">
        <v>7400</v>
      </c>
      <c r="E82" t="s">
        <v>7401</v>
      </c>
    </row>
    <row r="83" spans="1:5" x14ac:dyDescent="0.3">
      <c r="A83" t="s">
        <v>7402</v>
      </c>
      <c r="B83" t="s">
        <v>7403</v>
      </c>
      <c r="C83" t="s">
        <v>7404</v>
      </c>
      <c r="D83" t="s">
        <v>7405</v>
      </c>
      <c r="E83" t="s">
        <v>7406</v>
      </c>
    </row>
    <row r="84" spans="1:5" x14ac:dyDescent="0.3">
      <c r="A84" t="s">
        <v>7407</v>
      </c>
      <c r="B84" t="s">
        <v>7408</v>
      </c>
      <c r="C84" t="s">
        <v>7409</v>
      </c>
      <c r="D84" t="s">
        <v>7410</v>
      </c>
      <c r="E84" t="s">
        <v>7411</v>
      </c>
    </row>
    <row r="85" spans="1:5" x14ac:dyDescent="0.3">
      <c r="A85" t="s">
        <v>7412</v>
      </c>
      <c r="B85" t="s">
        <v>7413</v>
      </c>
      <c r="C85" t="s">
        <v>7414</v>
      </c>
      <c r="D85" t="s">
        <v>7415</v>
      </c>
      <c r="E85" t="s">
        <v>7416</v>
      </c>
    </row>
    <row r="86" spans="1:5" x14ac:dyDescent="0.3">
      <c r="A86" t="s">
        <v>7417</v>
      </c>
      <c r="B86" t="s">
        <v>7418</v>
      </c>
      <c r="C86" t="s">
        <v>7419</v>
      </c>
      <c r="D86" t="s">
        <v>7420</v>
      </c>
      <c r="E86" t="s">
        <v>7421</v>
      </c>
    </row>
    <row r="87" spans="1:5" x14ac:dyDescent="0.3">
      <c r="A87" t="s">
        <v>7422</v>
      </c>
      <c r="B87" t="s">
        <v>7423</v>
      </c>
      <c r="C87" t="s">
        <v>7424</v>
      </c>
      <c r="D87" t="s">
        <v>7425</v>
      </c>
      <c r="E87" t="s">
        <v>7426</v>
      </c>
    </row>
    <row r="88" spans="1:5" x14ac:dyDescent="0.3">
      <c r="A88" t="s">
        <v>7427</v>
      </c>
      <c r="B88" t="s">
        <v>7428</v>
      </c>
      <c r="C88" t="s">
        <v>7429</v>
      </c>
      <c r="D88" t="s">
        <v>7430</v>
      </c>
      <c r="E88" t="s">
        <v>7431</v>
      </c>
    </row>
    <row r="89" spans="1:5" x14ac:dyDescent="0.3">
      <c r="A89" t="s">
        <v>7432</v>
      </c>
      <c r="B89" t="s">
        <v>7433</v>
      </c>
      <c r="C89" t="s">
        <v>7434</v>
      </c>
      <c r="D89" t="s">
        <v>7435</v>
      </c>
      <c r="E89" t="s">
        <v>7436</v>
      </c>
    </row>
    <row r="90" spans="1:5" x14ac:dyDescent="0.3">
      <c r="A90" t="s">
        <v>7437</v>
      </c>
      <c r="B90" t="s">
        <v>7438</v>
      </c>
      <c r="C90" t="s">
        <v>7439</v>
      </c>
      <c r="D90" t="s">
        <v>7440</v>
      </c>
      <c r="E90" t="s">
        <v>7441</v>
      </c>
    </row>
    <row r="91" spans="1:5" x14ac:dyDescent="0.3">
      <c r="A91" t="s">
        <v>7442</v>
      </c>
      <c r="B91" t="s">
        <v>7443</v>
      </c>
      <c r="C91" t="s">
        <v>7444</v>
      </c>
      <c r="D91" t="s">
        <v>7445</v>
      </c>
      <c r="E91" t="s">
        <v>7446</v>
      </c>
    </row>
    <row r="92" spans="1:5" x14ac:dyDescent="0.3">
      <c r="A92" t="s">
        <v>7447</v>
      </c>
      <c r="B92" t="s">
        <v>7448</v>
      </c>
      <c r="C92" t="s">
        <v>7449</v>
      </c>
      <c r="D92" t="s">
        <v>7450</v>
      </c>
      <c r="E92" t="s">
        <v>7451</v>
      </c>
    </row>
    <row r="93" spans="1:5" x14ac:dyDescent="0.3">
      <c r="A93" t="s">
        <v>7452</v>
      </c>
      <c r="B93" t="s">
        <v>7453</v>
      </c>
      <c r="C93" t="s">
        <v>7454</v>
      </c>
      <c r="D93" t="s">
        <v>7455</v>
      </c>
      <c r="E93" t="s">
        <v>7456</v>
      </c>
    </row>
    <row r="94" spans="1:5" x14ac:dyDescent="0.3">
      <c r="A94" t="s">
        <v>7457</v>
      </c>
      <c r="B94" t="s">
        <v>7458</v>
      </c>
      <c r="C94" t="s">
        <v>7459</v>
      </c>
      <c r="D94" t="s">
        <v>7460</v>
      </c>
      <c r="E94" t="s">
        <v>7461</v>
      </c>
    </row>
    <row r="95" spans="1:5" x14ac:dyDescent="0.3">
      <c r="A95" t="s">
        <v>7462</v>
      </c>
      <c r="B95" t="s">
        <v>7463</v>
      </c>
      <c r="C95" t="s">
        <v>7464</v>
      </c>
      <c r="D95" t="s">
        <v>7465</v>
      </c>
      <c r="E95" t="s">
        <v>7466</v>
      </c>
    </row>
    <row r="96" spans="1:5" x14ac:dyDescent="0.3">
      <c r="A96" t="s">
        <v>7467</v>
      </c>
      <c r="B96" t="s">
        <v>7468</v>
      </c>
      <c r="C96" t="s">
        <v>7469</v>
      </c>
      <c r="D96" t="s">
        <v>7470</v>
      </c>
      <c r="E96" t="s">
        <v>7471</v>
      </c>
    </row>
    <row r="97" spans="1:5" x14ac:dyDescent="0.3">
      <c r="A97" t="s">
        <v>7472</v>
      </c>
      <c r="B97" t="s">
        <v>7473</v>
      </c>
      <c r="C97" t="s">
        <v>7474</v>
      </c>
      <c r="D97" t="s">
        <v>7475</v>
      </c>
      <c r="E97" t="s">
        <v>7476</v>
      </c>
    </row>
    <row r="98" spans="1:5" x14ac:dyDescent="0.3">
      <c r="A98" t="s">
        <v>7477</v>
      </c>
      <c r="B98" t="s">
        <v>7478</v>
      </c>
      <c r="C98" t="s">
        <v>7479</v>
      </c>
      <c r="D98" t="s">
        <v>7480</v>
      </c>
      <c r="E98" t="s">
        <v>7481</v>
      </c>
    </row>
    <row r="99" spans="1:5" x14ac:dyDescent="0.3">
      <c r="A99" t="s">
        <v>7482</v>
      </c>
      <c r="B99" t="s">
        <v>7483</v>
      </c>
      <c r="C99" t="s">
        <v>7484</v>
      </c>
      <c r="D99" t="s">
        <v>7485</v>
      </c>
      <c r="E99" t="s">
        <v>7486</v>
      </c>
    </row>
    <row r="100" spans="1:5" x14ac:dyDescent="0.3">
      <c r="A100" t="s">
        <v>7487</v>
      </c>
      <c r="B100" t="s">
        <v>7488</v>
      </c>
      <c r="C100" t="s">
        <v>7489</v>
      </c>
      <c r="D100" t="s">
        <v>7490</v>
      </c>
      <c r="E100" t="s">
        <v>7491</v>
      </c>
    </row>
    <row r="101" spans="1:5" x14ac:dyDescent="0.3">
      <c r="A101" t="s">
        <v>7492</v>
      </c>
      <c r="B101" t="s">
        <v>7493</v>
      </c>
      <c r="C101" t="s">
        <v>7494</v>
      </c>
      <c r="D101" t="s">
        <v>7495</v>
      </c>
      <c r="E101" t="s">
        <v>7496</v>
      </c>
    </row>
    <row r="102" spans="1:5" x14ac:dyDescent="0.3">
      <c r="A102" t="s">
        <v>7497</v>
      </c>
      <c r="B102" t="s">
        <v>7498</v>
      </c>
      <c r="C102" t="s">
        <v>7499</v>
      </c>
      <c r="D102" t="s">
        <v>7500</v>
      </c>
      <c r="E102" t="s">
        <v>7501</v>
      </c>
    </row>
    <row r="103" spans="1:5" x14ac:dyDescent="0.3">
      <c r="A103" t="s">
        <v>7502</v>
      </c>
      <c r="B103" t="s">
        <v>7503</v>
      </c>
      <c r="C103" t="s">
        <v>7504</v>
      </c>
      <c r="D103" t="s">
        <v>7505</v>
      </c>
      <c r="E103" t="s">
        <v>7506</v>
      </c>
    </row>
    <row r="104" spans="1:5" x14ac:dyDescent="0.3">
      <c r="A104" t="s">
        <v>7507</v>
      </c>
      <c r="B104" t="s">
        <v>7508</v>
      </c>
      <c r="C104" t="s">
        <v>7509</v>
      </c>
      <c r="D104" t="s">
        <v>7510</v>
      </c>
      <c r="E104" t="s">
        <v>7511</v>
      </c>
    </row>
    <row r="105" spans="1:5" x14ac:dyDescent="0.3">
      <c r="A105" t="s">
        <v>7512</v>
      </c>
      <c r="B105" t="s">
        <v>7513</v>
      </c>
      <c r="C105" t="s">
        <v>7514</v>
      </c>
      <c r="D105" t="s">
        <v>7515</v>
      </c>
      <c r="E105" t="s">
        <v>7516</v>
      </c>
    </row>
    <row r="106" spans="1:5" x14ac:dyDescent="0.3">
      <c r="A106" t="s">
        <v>7517</v>
      </c>
      <c r="B106" t="s">
        <v>7518</v>
      </c>
      <c r="C106" t="s">
        <v>7519</v>
      </c>
      <c r="D106" t="s">
        <v>7520</v>
      </c>
      <c r="E106" t="s">
        <v>7521</v>
      </c>
    </row>
    <row r="107" spans="1:5" x14ac:dyDescent="0.3">
      <c r="A107" t="s">
        <v>7522</v>
      </c>
      <c r="B107" t="s">
        <v>7523</v>
      </c>
      <c r="C107" t="s">
        <v>7524</v>
      </c>
      <c r="D107" t="s">
        <v>7525</v>
      </c>
      <c r="E107" t="s">
        <v>7526</v>
      </c>
    </row>
    <row r="108" spans="1:5" x14ac:dyDescent="0.3">
      <c r="A108" t="s">
        <v>7527</v>
      </c>
      <c r="B108" t="s">
        <v>7528</v>
      </c>
      <c r="C108" t="s">
        <v>7529</v>
      </c>
      <c r="D108" t="s">
        <v>7530</v>
      </c>
      <c r="E108" t="s">
        <v>7531</v>
      </c>
    </row>
    <row r="109" spans="1:5" x14ac:dyDescent="0.3">
      <c r="A109" t="s">
        <v>7532</v>
      </c>
      <c r="B109" t="s">
        <v>7533</v>
      </c>
      <c r="C109" t="s">
        <v>7534</v>
      </c>
      <c r="D109" t="s">
        <v>7535</v>
      </c>
      <c r="E109" t="s">
        <v>7536</v>
      </c>
    </row>
    <row r="110" spans="1:5" x14ac:dyDescent="0.3">
      <c r="A110" t="s">
        <v>7537</v>
      </c>
      <c r="B110" t="s">
        <v>7538</v>
      </c>
      <c r="C110" t="s">
        <v>7539</v>
      </c>
      <c r="D110" t="s">
        <v>7540</v>
      </c>
      <c r="E110" t="s">
        <v>7541</v>
      </c>
    </row>
    <row r="111" spans="1:5" x14ac:dyDescent="0.3">
      <c r="A111" t="s">
        <v>7542</v>
      </c>
      <c r="B111" t="s">
        <v>7543</v>
      </c>
      <c r="C111" t="s">
        <v>7544</v>
      </c>
      <c r="D111" t="s">
        <v>7545</v>
      </c>
      <c r="E111" t="s">
        <v>7546</v>
      </c>
    </row>
    <row r="112" spans="1:5" x14ac:dyDescent="0.3">
      <c r="A112" t="s">
        <v>7547</v>
      </c>
      <c r="B112" t="s">
        <v>7548</v>
      </c>
      <c r="C112" t="s">
        <v>7549</v>
      </c>
      <c r="D112" t="s">
        <v>7550</v>
      </c>
      <c r="E112" t="s">
        <v>7551</v>
      </c>
    </row>
    <row r="113" spans="1:5" x14ac:dyDescent="0.3">
      <c r="A113" t="s">
        <v>7552</v>
      </c>
      <c r="B113" t="s">
        <v>7553</v>
      </c>
      <c r="C113" t="s">
        <v>7554</v>
      </c>
      <c r="D113" t="s">
        <v>7555</v>
      </c>
      <c r="E113" t="s">
        <v>7556</v>
      </c>
    </row>
    <row r="114" spans="1:5" x14ac:dyDescent="0.3">
      <c r="A114" t="s">
        <v>7557</v>
      </c>
      <c r="B114" t="s">
        <v>7558</v>
      </c>
      <c r="C114" t="s">
        <v>7559</v>
      </c>
      <c r="D114" t="s">
        <v>7560</v>
      </c>
      <c r="E114" t="s">
        <v>7561</v>
      </c>
    </row>
    <row r="115" spans="1:5" x14ac:dyDescent="0.3">
      <c r="A115" t="s">
        <v>7562</v>
      </c>
      <c r="B115" t="s">
        <v>7563</v>
      </c>
      <c r="C115" t="s">
        <v>7564</v>
      </c>
      <c r="D115" t="s">
        <v>7565</v>
      </c>
      <c r="E115" t="s">
        <v>7566</v>
      </c>
    </row>
    <row r="116" spans="1:5" x14ac:dyDescent="0.3">
      <c r="A116" t="s">
        <v>7567</v>
      </c>
      <c r="B116" t="s">
        <v>7568</v>
      </c>
      <c r="C116" t="s">
        <v>7569</v>
      </c>
      <c r="D116" t="s">
        <v>7570</v>
      </c>
      <c r="E116" t="s">
        <v>7571</v>
      </c>
    </row>
    <row r="117" spans="1:5" x14ac:dyDescent="0.3">
      <c r="A117" t="s">
        <v>7572</v>
      </c>
      <c r="B117" t="s">
        <v>7573</v>
      </c>
      <c r="C117" t="s">
        <v>7574</v>
      </c>
      <c r="D117" t="s">
        <v>7575</v>
      </c>
      <c r="E117" t="s">
        <v>7576</v>
      </c>
    </row>
    <row r="118" spans="1:5" x14ac:dyDescent="0.3">
      <c r="A118" t="s">
        <v>7577</v>
      </c>
      <c r="B118" t="s">
        <v>7578</v>
      </c>
      <c r="C118" t="s">
        <v>7579</v>
      </c>
      <c r="D118" t="s">
        <v>7580</v>
      </c>
      <c r="E118" t="s">
        <v>7581</v>
      </c>
    </row>
    <row r="119" spans="1:5" x14ac:dyDescent="0.3">
      <c r="A119" t="s">
        <v>7582</v>
      </c>
      <c r="B119" t="s">
        <v>7583</v>
      </c>
      <c r="C119" t="s">
        <v>7584</v>
      </c>
      <c r="D119" t="s">
        <v>7585</v>
      </c>
      <c r="E119" t="s">
        <v>7586</v>
      </c>
    </row>
    <row r="120" spans="1:5" x14ac:dyDescent="0.3">
      <c r="A120" t="s">
        <v>7587</v>
      </c>
      <c r="B120" t="s">
        <v>7588</v>
      </c>
      <c r="C120" t="s">
        <v>7589</v>
      </c>
      <c r="D120" t="s">
        <v>7590</v>
      </c>
      <c r="E120" t="s">
        <v>7591</v>
      </c>
    </row>
    <row r="121" spans="1:5" x14ac:dyDescent="0.3">
      <c r="A121" t="s">
        <v>7592</v>
      </c>
      <c r="B121" t="s">
        <v>7593</v>
      </c>
      <c r="C121" t="s">
        <v>7594</v>
      </c>
      <c r="D121" t="s">
        <v>7595</v>
      </c>
      <c r="E121" t="s">
        <v>7596</v>
      </c>
    </row>
    <row r="122" spans="1:5" x14ac:dyDescent="0.3">
      <c r="A122" t="s">
        <v>7597</v>
      </c>
      <c r="B122" t="s">
        <v>7598</v>
      </c>
      <c r="C122" t="s">
        <v>7599</v>
      </c>
      <c r="D122" t="s">
        <v>7600</v>
      </c>
      <c r="E122" t="s">
        <v>7601</v>
      </c>
    </row>
    <row r="123" spans="1:5" x14ac:dyDescent="0.3">
      <c r="A123" t="s">
        <v>7602</v>
      </c>
      <c r="B123" t="s">
        <v>7603</v>
      </c>
      <c r="C123" t="s">
        <v>7604</v>
      </c>
      <c r="D123" t="s">
        <v>7605</v>
      </c>
      <c r="E123" t="s">
        <v>7606</v>
      </c>
    </row>
    <row r="124" spans="1:5" x14ac:dyDescent="0.3">
      <c r="A124" t="s">
        <v>7607</v>
      </c>
      <c r="B124" t="s">
        <v>7608</v>
      </c>
      <c r="C124" t="s">
        <v>7609</v>
      </c>
      <c r="D124" t="s">
        <v>7610</v>
      </c>
      <c r="E124" t="s">
        <v>7611</v>
      </c>
    </row>
    <row r="125" spans="1:5" x14ac:dyDescent="0.3">
      <c r="A125" t="s">
        <v>7612</v>
      </c>
      <c r="B125" t="s">
        <v>7613</v>
      </c>
      <c r="C125" t="s">
        <v>7614</v>
      </c>
      <c r="D125" t="s">
        <v>7615</v>
      </c>
      <c r="E125" t="s">
        <v>7616</v>
      </c>
    </row>
    <row r="126" spans="1:5" x14ac:dyDescent="0.3">
      <c r="A126" t="s">
        <v>7617</v>
      </c>
      <c r="B126" t="s">
        <v>7618</v>
      </c>
      <c r="C126" t="s">
        <v>7619</v>
      </c>
      <c r="D126" t="s">
        <v>7620</v>
      </c>
      <c r="E126" t="s">
        <v>7621</v>
      </c>
    </row>
    <row r="127" spans="1:5" x14ac:dyDescent="0.3">
      <c r="A127" t="s">
        <v>7622</v>
      </c>
      <c r="B127" t="s">
        <v>7623</v>
      </c>
      <c r="C127" t="s">
        <v>7624</v>
      </c>
      <c r="D127" t="s">
        <v>7625</v>
      </c>
      <c r="E127" t="s">
        <v>7626</v>
      </c>
    </row>
    <row r="128" spans="1:5" x14ac:dyDescent="0.3">
      <c r="A128" t="s">
        <v>7627</v>
      </c>
      <c r="B128" t="s">
        <v>7628</v>
      </c>
      <c r="C128" t="s">
        <v>7629</v>
      </c>
      <c r="D128" t="s">
        <v>7630</v>
      </c>
      <c r="E128" t="s">
        <v>7631</v>
      </c>
    </row>
    <row r="129" spans="1:5" x14ac:dyDescent="0.3">
      <c r="A129" t="s">
        <v>7632</v>
      </c>
      <c r="B129" t="s">
        <v>7633</v>
      </c>
      <c r="C129" t="s">
        <v>7634</v>
      </c>
      <c r="D129" t="s">
        <v>7635</v>
      </c>
      <c r="E129" t="s">
        <v>7636</v>
      </c>
    </row>
    <row r="130" spans="1:5" x14ac:dyDescent="0.3">
      <c r="A130" t="s">
        <v>7637</v>
      </c>
      <c r="B130" t="s">
        <v>7638</v>
      </c>
      <c r="C130" t="s">
        <v>7639</v>
      </c>
      <c r="D130" t="s">
        <v>7640</v>
      </c>
      <c r="E130" t="s">
        <v>7641</v>
      </c>
    </row>
    <row r="131" spans="1:5" x14ac:dyDescent="0.3">
      <c r="A131" t="s">
        <v>7642</v>
      </c>
      <c r="B131" t="s">
        <v>7643</v>
      </c>
      <c r="C131" t="s">
        <v>7644</v>
      </c>
      <c r="D131" t="s">
        <v>7645</v>
      </c>
      <c r="E131" t="s">
        <v>7646</v>
      </c>
    </row>
    <row r="132" spans="1:5" x14ac:dyDescent="0.3">
      <c r="A132" t="s">
        <v>7647</v>
      </c>
      <c r="B132" t="s">
        <v>7648</v>
      </c>
      <c r="C132" t="s">
        <v>7649</v>
      </c>
      <c r="D132" t="s">
        <v>7650</v>
      </c>
      <c r="E132" t="s">
        <v>7651</v>
      </c>
    </row>
    <row r="133" spans="1:5" x14ac:dyDescent="0.3">
      <c r="A133" t="s">
        <v>7652</v>
      </c>
      <c r="B133" t="s">
        <v>7653</v>
      </c>
      <c r="C133" t="s">
        <v>7654</v>
      </c>
      <c r="D133" t="s">
        <v>7655</v>
      </c>
      <c r="E133" t="s">
        <v>7656</v>
      </c>
    </row>
    <row r="134" spans="1:5" x14ac:dyDescent="0.3">
      <c r="A134" t="s">
        <v>7657</v>
      </c>
      <c r="B134" t="s">
        <v>7658</v>
      </c>
      <c r="C134" t="s">
        <v>7659</v>
      </c>
      <c r="D134" t="s">
        <v>7660</v>
      </c>
      <c r="E134" t="s">
        <v>7661</v>
      </c>
    </row>
    <row r="135" spans="1:5" x14ac:dyDescent="0.3">
      <c r="A135" t="s">
        <v>7662</v>
      </c>
      <c r="B135" t="s">
        <v>7663</v>
      </c>
      <c r="C135" t="s">
        <v>7664</v>
      </c>
      <c r="D135" t="s">
        <v>7665</v>
      </c>
      <c r="E135" t="s">
        <v>7666</v>
      </c>
    </row>
    <row r="136" spans="1:5" x14ac:dyDescent="0.3">
      <c r="A136" t="s">
        <v>7667</v>
      </c>
      <c r="B136" t="s">
        <v>7668</v>
      </c>
      <c r="C136" t="s">
        <v>7669</v>
      </c>
      <c r="D136" t="s">
        <v>7670</v>
      </c>
      <c r="E136" t="s">
        <v>7671</v>
      </c>
    </row>
    <row r="137" spans="1:5" x14ac:dyDescent="0.3">
      <c r="A137" t="s">
        <v>7672</v>
      </c>
      <c r="B137" t="s">
        <v>7673</v>
      </c>
      <c r="C137" t="s">
        <v>7674</v>
      </c>
      <c r="D137" t="s">
        <v>7675</v>
      </c>
      <c r="E137" t="s">
        <v>7676</v>
      </c>
    </row>
    <row r="138" spans="1:5" x14ac:dyDescent="0.3">
      <c r="A138" t="s">
        <v>7677</v>
      </c>
      <c r="B138" t="s">
        <v>7678</v>
      </c>
      <c r="C138" t="s">
        <v>7679</v>
      </c>
      <c r="D138" t="s">
        <v>7680</v>
      </c>
      <c r="E138" t="s">
        <v>7681</v>
      </c>
    </row>
    <row r="139" spans="1:5" x14ac:dyDescent="0.3">
      <c r="A139" t="s">
        <v>7682</v>
      </c>
      <c r="B139" t="s">
        <v>7683</v>
      </c>
      <c r="C139" t="s">
        <v>7684</v>
      </c>
      <c r="D139" t="s">
        <v>7685</v>
      </c>
      <c r="E139" t="s">
        <v>7686</v>
      </c>
    </row>
    <row r="140" spans="1:5" x14ac:dyDescent="0.3">
      <c r="A140" t="s">
        <v>7687</v>
      </c>
      <c r="B140" t="s">
        <v>7688</v>
      </c>
      <c r="C140" t="s">
        <v>7689</v>
      </c>
      <c r="D140" t="s">
        <v>7690</v>
      </c>
      <c r="E140" t="s">
        <v>7691</v>
      </c>
    </row>
    <row r="141" spans="1:5" x14ac:dyDescent="0.3">
      <c r="A141" t="s">
        <v>7692</v>
      </c>
      <c r="B141" t="s">
        <v>7693</v>
      </c>
      <c r="C141" t="s">
        <v>7694</v>
      </c>
      <c r="D141" t="s">
        <v>7695</v>
      </c>
      <c r="E141" t="s">
        <v>7696</v>
      </c>
    </row>
    <row r="142" spans="1:5" x14ac:dyDescent="0.3">
      <c r="A142" t="s">
        <v>7697</v>
      </c>
      <c r="B142" t="s">
        <v>7698</v>
      </c>
      <c r="C142" t="s">
        <v>7699</v>
      </c>
      <c r="D142" t="s">
        <v>7700</v>
      </c>
      <c r="E142" t="s">
        <v>7701</v>
      </c>
    </row>
    <row r="143" spans="1:5" x14ac:dyDescent="0.3">
      <c r="A143" t="s">
        <v>7702</v>
      </c>
      <c r="B143" t="s">
        <v>7703</v>
      </c>
      <c r="C143" t="s">
        <v>7704</v>
      </c>
      <c r="D143" t="s">
        <v>7705</v>
      </c>
      <c r="E143" t="s">
        <v>7706</v>
      </c>
    </row>
    <row r="144" spans="1:5" x14ac:dyDescent="0.3">
      <c r="A144" t="s">
        <v>7707</v>
      </c>
      <c r="B144" t="s">
        <v>7708</v>
      </c>
      <c r="C144" t="s">
        <v>7709</v>
      </c>
      <c r="D144" t="s">
        <v>7710</v>
      </c>
      <c r="E144" t="s">
        <v>7711</v>
      </c>
    </row>
    <row r="145" spans="1:5" x14ac:dyDescent="0.3">
      <c r="A145" t="s">
        <v>7712</v>
      </c>
      <c r="B145" t="s">
        <v>7713</v>
      </c>
      <c r="C145" t="s">
        <v>7714</v>
      </c>
      <c r="D145" t="s">
        <v>7715</v>
      </c>
      <c r="E145" t="s">
        <v>7716</v>
      </c>
    </row>
    <row r="146" spans="1:5" x14ac:dyDescent="0.3">
      <c r="A146" t="s">
        <v>7717</v>
      </c>
      <c r="B146" t="s">
        <v>7718</v>
      </c>
      <c r="C146" t="s">
        <v>7719</v>
      </c>
      <c r="D146" t="s">
        <v>7720</v>
      </c>
      <c r="E146" t="s">
        <v>7721</v>
      </c>
    </row>
    <row r="147" spans="1:5" x14ac:dyDescent="0.3">
      <c r="A147" t="s">
        <v>7722</v>
      </c>
      <c r="B147" t="s">
        <v>7723</v>
      </c>
      <c r="C147" t="s">
        <v>7724</v>
      </c>
      <c r="D147" t="s">
        <v>7725</v>
      </c>
      <c r="E147" t="s">
        <v>7726</v>
      </c>
    </row>
    <row r="148" spans="1:5" x14ac:dyDescent="0.3">
      <c r="A148" t="s">
        <v>7727</v>
      </c>
      <c r="B148" t="s">
        <v>7728</v>
      </c>
      <c r="C148" t="s">
        <v>7729</v>
      </c>
      <c r="D148" t="s">
        <v>7730</v>
      </c>
      <c r="E148" t="s">
        <v>7731</v>
      </c>
    </row>
    <row r="149" spans="1:5" x14ac:dyDescent="0.3">
      <c r="A149" t="s">
        <v>7732</v>
      </c>
      <c r="B149" t="s">
        <v>7733</v>
      </c>
      <c r="C149" t="s">
        <v>7734</v>
      </c>
      <c r="D149" t="s">
        <v>7735</v>
      </c>
      <c r="E149" t="s">
        <v>7736</v>
      </c>
    </row>
    <row r="150" spans="1:5" x14ac:dyDescent="0.3">
      <c r="A150" t="s">
        <v>7737</v>
      </c>
      <c r="B150" t="s">
        <v>7738</v>
      </c>
      <c r="C150" t="s">
        <v>7739</v>
      </c>
      <c r="D150" t="s">
        <v>7740</v>
      </c>
      <c r="E150" t="s">
        <v>7741</v>
      </c>
    </row>
    <row r="151" spans="1:5" x14ac:dyDescent="0.3">
      <c r="A151" t="s">
        <v>7742</v>
      </c>
      <c r="B151" t="s">
        <v>7743</v>
      </c>
      <c r="C151" t="s">
        <v>7744</v>
      </c>
      <c r="D151" t="s">
        <v>7745</v>
      </c>
      <c r="E151" t="s">
        <v>7746</v>
      </c>
    </row>
    <row r="152" spans="1:5" x14ac:dyDescent="0.3">
      <c r="A152" t="s">
        <v>7747</v>
      </c>
      <c r="B152" t="s">
        <v>7748</v>
      </c>
      <c r="C152" t="s">
        <v>7749</v>
      </c>
      <c r="D152" t="s">
        <v>7750</v>
      </c>
      <c r="E152" t="s">
        <v>7751</v>
      </c>
    </row>
    <row r="153" spans="1:5" x14ac:dyDescent="0.3">
      <c r="A153" t="s">
        <v>7752</v>
      </c>
      <c r="B153" t="s">
        <v>7753</v>
      </c>
      <c r="C153" t="s">
        <v>7754</v>
      </c>
      <c r="D153" t="s">
        <v>7755</v>
      </c>
      <c r="E153" t="s">
        <v>7756</v>
      </c>
    </row>
    <row r="154" spans="1:5" x14ac:dyDescent="0.3">
      <c r="A154" t="s">
        <v>7757</v>
      </c>
      <c r="B154" t="s">
        <v>7758</v>
      </c>
      <c r="C154" t="s">
        <v>7759</v>
      </c>
      <c r="D154" t="s">
        <v>7760</v>
      </c>
      <c r="E154" t="s">
        <v>7761</v>
      </c>
    </row>
    <row r="155" spans="1:5" x14ac:dyDescent="0.3">
      <c r="A155" t="s">
        <v>7762</v>
      </c>
      <c r="B155" t="s">
        <v>7763</v>
      </c>
      <c r="C155" t="s">
        <v>7764</v>
      </c>
      <c r="D155" t="s">
        <v>7765</v>
      </c>
      <c r="E155" t="s">
        <v>7766</v>
      </c>
    </row>
    <row r="156" spans="1:5" x14ac:dyDescent="0.3">
      <c r="A156" t="s">
        <v>7767</v>
      </c>
      <c r="B156" t="s">
        <v>7768</v>
      </c>
      <c r="C156" t="s">
        <v>7769</v>
      </c>
      <c r="D156" t="s">
        <v>7770</v>
      </c>
      <c r="E156" t="s">
        <v>7771</v>
      </c>
    </row>
    <row r="157" spans="1:5" x14ac:dyDescent="0.3">
      <c r="A157" t="s">
        <v>7772</v>
      </c>
      <c r="B157" t="s">
        <v>7773</v>
      </c>
      <c r="C157" t="s">
        <v>7774</v>
      </c>
      <c r="D157" t="s">
        <v>7775</v>
      </c>
      <c r="E157" t="s">
        <v>7776</v>
      </c>
    </row>
    <row r="158" spans="1:5" x14ac:dyDescent="0.3">
      <c r="A158" t="s">
        <v>7777</v>
      </c>
      <c r="B158" t="s">
        <v>7778</v>
      </c>
      <c r="C158" t="s">
        <v>7779</v>
      </c>
      <c r="D158" t="s">
        <v>7780</v>
      </c>
      <c r="E158" t="s">
        <v>7781</v>
      </c>
    </row>
    <row r="159" spans="1:5" x14ac:dyDescent="0.3">
      <c r="A159" t="s">
        <v>7782</v>
      </c>
      <c r="B159" t="s">
        <v>7783</v>
      </c>
      <c r="C159" t="s">
        <v>7784</v>
      </c>
      <c r="D159" t="s">
        <v>7785</v>
      </c>
      <c r="E159" t="s">
        <v>7786</v>
      </c>
    </row>
    <row r="160" spans="1:5" x14ac:dyDescent="0.3">
      <c r="A160" t="s">
        <v>7787</v>
      </c>
      <c r="B160" t="s">
        <v>7788</v>
      </c>
      <c r="C160" t="s">
        <v>7789</v>
      </c>
      <c r="D160" t="s">
        <v>7790</v>
      </c>
      <c r="E160" t="s">
        <v>7791</v>
      </c>
    </row>
    <row r="161" spans="1:5" x14ac:dyDescent="0.3">
      <c r="A161" t="s">
        <v>7792</v>
      </c>
      <c r="B161" t="s">
        <v>7793</v>
      </c>
      <c r="C161" t="s">
        <v>7794</v>
      </c>
      <c r="D161" t="s">
        <v>7795</v>
      </c>
      <c r="E161" t="s">
        <v>7796</v>
      </c>
    </row>
    <row r="162" spans="1:5" x14ac:dyDescent="0.3">
      <c r="A162" t="s">
        <v>7797</v>
      </c>
      <c r="B162" t="s">
        <v>7798</v>
      </c>
      <c r="C162" t="s">
        <v>7799</v>
      </c>
      <c r="D162" t="s">
        <v>7800</v>
      </c>
      <c r="E162" t="s">
        <v>7801</v>
      </c>
    </row>
    <row r="163" spans="1:5" x14ac:dyDescent="0.3">
      <c r="A163" t="s">
        <v>7802</v>
      </c>
      <c r="B163" t="s">
        <v>7803</v>
      </c>
      <c r="C163" t="s">
        <v>7804</v>
      </c>
      <c r="D163" t="s">
        <v>7805</v>
      </c>
      <c r="E163" t="s">
        <v>7806</v>
      </c>
    </row>
    <row r="164" spans="1:5" x14ac:dyDescent="0.3">
      <c r="A164" t="s">
        <v>7807</v>
      </c>
      <c r="B164" t="s">
        <v>7808</v>
      </c>
      <c r="C164" t="s">
        <v>7809</v>
      </c>
      <c r="D164" t="s">
        <v>7810</v>
      </c>
      <c r="E164" t="s">
        <v>7811</v>
      </c>
    </row>
    <row r="165" spans="1:5" x14ac:dyDescent="0.3">
      <c r="A165" t="s">
        <v>7812</v>
      </c>
      <c r="B165" t="s">
        <v>7813</v>
      </c>
      <c r="C165" t="s">
        <v>7814</v>
      </c>
      <c r="D165" t="s">
        <v>7815</v>
      </c>
      <c r="E165" t="s">
        <v>7816</v>
      </c>
    </row>
    <row r="166" spans="1:5" x14ac:dyDescent="0.3">
      <c r="A166" t="s">
        <v>7817</v>
      </c>
      <c r="B166" t="s">
        <v>7818</v>
      </c>
      <c r="C166" t="s">
        <v>7819</v>
      </c>
      <c r="D166" t="s">
        <v>7820</v>
      </c>
      <c r="E166" t="s">
        <v>7821</v>
      </c>
    </row>
    <row r="167" spans="1:5" x14ac:dyDescent="0.3">
      <c r="A167" t="s">
        <v>7822</v>
      </c>
      <c r="B167" t="s">
        <v>7823</v>
      </c>
      <c r="C167" t="s">
        <v>7824</v>
      </c>
      <c r="D167" t="s">
        <v>7825</v>
      </c>
      <c r="E167" t="s">
        <v>7826</v>
      </c>
    </row>
    <row r="168" spans="1:5" x14ac:dyDescent="0.3">
      <c r="A168" t="s">
        <v>7827</v>
      </c>
      <c r="B168" t="s">
        <v>7828</v>
      </c>
      <c r="C168" t="s">
        <v>7829</v>
      </c>
      <c r="D168" t="s">
        <v>7830</v>
      </c>
      <c r="E168" t="s">
        <v>7831</v>
      </c>
    </row>
    <row r="169" spans="1:5" x14ac:dyDescent="0.3">
      <c r="A169" t="s">
        <v>7832</v>
      </c>
      <c r="B169" t="s">
        <v>7833</v>
      </c>
      <c r="C169" t="s">
        <v>7834</v>
      </c>
      <c r="D169" t="s">
        <v>7835</v>
      </c>
      <c r="E169" t="s">
        <v>7836</v>
      </c>
    </row>
    <row r="170" spans="1:5" x14ac:dyDescent="0.3">
      <c r="A170" t="s">
        <v>7837</v>
      </c>
      <c r="B170" t="s">
        <v>7838</v>
      </c>
      <c r="C170" t="s">
        <v>7839</v>
      </c>
      <c r="D170" t="s">
        <v>7840</v>
      </c>
      <c r="E170" t="s">
        <v>7841</v>
      </c>
    </row>
    <row r="171" spans="1:5" x14ac:dyDescent="0.3">
      <c r="A171" t="s">
        <v>7842</v>
      </c>
      <c r="B171" t="s">
        <v>7843</v>
      </c>
      <c r="C171" t="s">
        <v>7844</v>
      </c>
      <c r="D171" t="s">
        <v>7845</v>
      </c>
      <c r="E171" t="s">
        <v>7846</v>
      </c>
    </row>
    <row r="172" spans="1:5" x14ac:dyDescent="0.3">
      <c r="A172" t="s">
        <v>7847</v>
      </c>
      <c r="B172" t="s">
        <v>7848</v>
      </c>
      <c r="C172" t="s">
        <v>7849</v>
      </c>
      <c r="D172" t="s">
        <v>7850</v>
      </c>
      <c r="E172" t="s">
        <v>7851</v>
      </c>
    </row>
    <row r="173" spans="1:5" x14ac:dyDescent="0.3">
      <c r="A173" t="s">
        <v>7852</v>
      </c>
      <c r="B173" t="s">
        <v>7853</v>
      </c>
      <c r="C173" t="s">
        <v>7854</v>
      </c>
      <c r="D173" t="s">
        <v>7855</v>
      </c>
      <c r="E173" t="s">
        <v>7856</v>
      </c>
    </row>
    <row r="174" spans="1:5" x14ac:dyDescent="0.3">
      <c r="A174" t="s">
        <v>7857</v>
      </c>
      <c r="B174" t="s">
        <v>7858</v>
      </c>
      <c r="C174" t="s">
        <v>7859</v>
      </c>
      <c r="D174" t="s">
        <v>7860</v>
      </c>
      <c r="E174" t="s">
        <v>7861</v>
      </c>
    </row>
    <row r="175" spans="1:5" x14ac:dyDescent="0.3">
      <c r="A175" t="s">
        <v>7862</v>
      </c>
      <c r="B175" t="s">
        <v>7863</v>
      </c>
      <c r="C175" t="s">
        <v>7864</v>
      </c>
      <c r="D175" t="s">
        <v>7865</v>
      </c>
      <c r="E175" t="s">
        <v>7866</v>
      </c>
    </row>
    <row r="176" spans="1:5" x14ac:dyDescent="0.3">
      <c r="A176" t="s">
        <v>7867</v>
      </c>
      <c r="B176" t="s">
        <v>7868</v>
      </c>
      <c r="C176" t="s">
        <v>7869</v>
      </c>
      <c r="D176" t="s">
        <v>7870</v>
      </c>
      <c r="E176" t="s">
        <v>7871</v>
      </c>
    </row>
    <row r="177" spans="1:5" x14ac:dyDescent="0.3">
      <c r="A177" t="s">
        <v>7872</v>
      </c>
      <c r="B177" t="s">
        <v>7873</v>
      </c>
      <c r="C177" t="s">
        <v>7874</v>
      </c>
      <c r="D177" t="s">
        <v>7875</v>
      </c>
      <c r="E177" t="s">
        <v>7876</v>
      </c>
    </row>
    <row r="178" spans="1:5" x14ac:dyDescent="0.3">
      <c r="A178" t="s">
        <v>7877</v>
      </c>
      <c r="B178" t="s">
        <v>7878</v>
      </c>
      <c r="C178" t="s">
        <v>7879</v>
      </c>
      <c r="D178" t="s">
        <v>7880</v>
      </c>
      <c r="E178" t="s">
        <v>7881</v>
      </c>
    </row>
    <row r="179" spans="1:5" x14ac:dyDescent="0.3">
      <c r="A179" t="s">
        <v>7882</v>
      </c>
      <c r="B179" t="s">
        <v>7883</v>
      </c>
      <c r="C179" t="s">
        <v>7884</v>
      </c>
      <c r="D179" t="s">
        <v>7885</v>
      </c>
      <c r="E179" t="s">
        <v>7886</v>
      </c>
    </row>
    <row r="180" spans="1:5" x14ac:dyDescent="0.3">
      <c r="A180" t="s">
        <v>7887</v>
      </c>
      <c r="B180" t="s">
        <v>7888</v>
      </c>
      <c r="C180" t="s">
        <v>7889</v>
      </c>
      <c r="D180" t="s">
        <v>7890</v>
      </c>
      <c r="E180" t="s">
        <v>7891</v>
      </c>
    </row>
    <row r="181" spans="1:5" x14ac:dyDescent="0.3">
      <c r="A181" t="s">
        <v>7892</v>
      </c>
      <c r="B181" t="s">
        <v>7893</v>
      </c>
      <c r="C181" t="s">
        <v>7894</v>
      </c>
      <c r="D181" t="s">
        <v>7895</v>
      </c>
      <c r="E181" t="s">
        <v>7896</v>
      </c>
    </row>
    <row r="182" spans="1:5" x14ac:dyDescent="0.3">
      <c r="A182" t="s">
        <v>7897</v>
      </c>
      <c r="B182" t="s">
        <v>7898</v>
      </c>
      <c r="C182" t="s">
        <v>7899</v>
      </c>
      <c r="D182" t="s">
        <v>7900</v>
      </c>
      <c r="E182" t="s">
        <v>7901</v>
      </c>
    </row>
    <row r="183" spans="1:5" x14ac:dyDescent="0.3">
      <c r="A183" t="s">
        <v>7902</v>
      </c>
      <c r="B183" t="s">
        <v>7903</v>
      </c>
      <c r="C183" t="s">
        <v>7904</v>
      </c>
      <c r="D183" t="s">
        <v>7905</v>
      </c>
      <c r="E183" t="s">
        <v>7906</v>
      </c>
    </row>
    <row r="184" spans="1:5" x14ac:dyDescent="0.3">
      <c r="A184" t="s">
        <v>7907</v>
      </c>
      <c r="B184" t="s">
        <v>7908</v>
      </c>
      <c r="C184" t="s">
        <v>7909</v>
      </c>
      <c r="D184" t="s">
        <v>7910</v>
      </c>
      <c r="E184" t="s">
        <v>7911</v>
      </c>
    </row>
    <row r="185" spans="1:5" x14ac:dyDescent="0.3">
      <c r="A185" t="s">
        <v>7912</v>
      </c>
      <c r="B185" t="s">
        <v>7913</v>
      </c>
      <c r="C185" t="s">
        <v>7914</v>
      </c>
      <c r="D185" t="s">
        <v>7915</v>
      </c>
      <c r="E185" t="s">
        <v>7916</v>
      </c>
    </row>
    <row r="186" spans="1:5" x14ac:dyDescent="0.3">
      <c r="A186" t="s">
        <v>7917</v>
      </c>
      <c r="B186" t="s">
        <v>7918</v>
      </c>
      <c r="C186" t="s">
        <v>7919</v>
      </c>
      <c r="D186" t="s">
        <v>7920</v>
      </c>
      <c r="E186" t="s">
        <v>7921</v>
      </c>
    </row>
    <row r="187" spans="1:5" x14ac:dyDescent="0.3">
      <c r="A187" t="s">
        <v>7922</v>
      </c>
      <c r="B187" t="s">
        <v>7923</v>
      </c>
      <c r="C187" t="s">
        <v>7924</v>
      </c>
      <c r="D187" t="s">
        <v>7925</v>
      </c>
      <c r="E187" t="s">
        <v>7926</v>
      </c>
    </row>
    <row r="188" spans="1:5" x14ac:dyDescent="0.3">
      <c r="A188" t="s">
        <v>7927</v>
      </c>
      <c r="B188" t="s">
        <v>7928</v>
      </c>
      <c r="C188" t="s">
        <v>7929</v>
      </c>
      <c r="D188" t="s">
        <v>7930</v>
      </c>
      <c r="E188" t="s">
        <v>7931</v>
      </c>
    </row>
    <row r="189" spans="1:5" x14ac:dyDescent="0.3">
      <c r="A189" t="s">
        <v>7932</v>
      </c>
      <c r="B189" t="s">
        <v>7933</v>
      </c>
      <c r="C189" t="s">
        <v>7934</v>
      </c>
      <c r="D189" t="s">
        <v>7935</v>
      </c>
      <c r="E189" t="s">
        <v>7936</v>
      </c>
    </row>
    <row r="190" spans="1:5" x14ac:dyDescent="0.3">
      <c r="A190" t="s">
        <v>7937</v>
      </c>
      <c r="B190" t="s">
        <v>7938</v>
      </c>
      <c r="C190" t="s">
        <v>7939</v>
      </c>
      <c r="D190" t="s">
        <v>7940</v>
      </c>
      <c r="E190" t="s">
        <v>7941</v>
      </c>
    </row>
    <row r="191" spans="1:5" x14ac:dyDescent="0.3">
      <c r="A191" t="s">
        <v>7942</v>
      </c>
      <c r="B191" t="s">
        <v>7943</v>
      </c>
      <c r="C191" t="s">
        <v>7944</v>
      </c>
      <c r="D191" t="s">
        <v>7945</v>
      </c>
      <c r="E191" t="s">
        <v>7946</v>
      </c>
    </row>
    <row r="192" spans="1:5" x14ac:dyDescent="0.3">
      <c r="A192" t="s">
        <v>7947</v>
      </c>
      <c r="B192" t="s">
        <v>7948</v>
      </c>
      <c r="C192" t="s">
        <v>7949</v>
      </c>
      <c r="D192" t="s">
        <v>7950</v>
      </c>
      <c r="E192" t="s">
        <v>7951</v>
      </c>
    </row>
    <row r="193" spans="1:5" x14ac:dyDescent="0.3">
      <c r="A193" t="s">
        <v>7952</v>
      </c>
      <c r="B193" t="s">
        <v>7953</v>
      </c>
      <c r="C193" t="s">
        <v>7954</v>
      </c>
      <c r="D193" t="s">
        <v>7955</v>
      </c>
      <c r="E193" t="s">
        <v>7956</v>
      </c>
    </row>
    <row r="194" spans="1:5" x14ac:dyDescent="0.3">
      <c r="A194" t="s">
        <v>7957</v>
      </c>
      <c r="B194" t="s">
        <v>7958</v>
      </c>
      <c r="C194" t="s">
        <v>7959</v>
      </c>
      <c r="D194" t="s">
        <v>7960</v>
      </c>
      <c r="E194" t="s">
        <v>7961</v>
      </c>
    </row>
    <row r="195" spans="1:5" x14ac:dyDescent="0.3">
      <c r="A195" t="s">
        <v>7962</v>
      </c>
      <c r="B195" t="s">
        <v>7963</v>
      </c>
      <c r="C195" t="s">
        <v>7964</v>
      </c>
      <c r="D195" t="s">
        <v>7965</v>
      </c>
      <c r="E195" t="s">
        <v>7966</v>
      </c>
    </row>
    <row r="196" spans="1:5" x14ac:dyDescent="0.3">
      <c r="A196" t="s">
        <v>7967</v>
      </c>
      <c r="B196" t="s">
        <v>7968</v>
      </c>
      <c r="C196" t="s">
        <v>7969</v>
      </c>
      <c r="D196" t="s">
        <v>7970</v>
      </c>
      <c r="E196" t="s">
        <v>7971</v>
      </c>
    </row>
    <row r="197" spans="1:5" x14ac:dyDescent="0.3">
      <c r="A197" t="s">
        <v>7972</v>
      </c>
      <c r="B197" t="s">
        <v>7973</v>
      </c>
      <c r="C197" t="s">
        <v>7974</v>
      </c>
      <c r="D197" t="s">
        <v>7975</v>
      </c>
      <c r="E197" t="s">
        <v>7976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Q61"/>
  <sheetViews>
    <sheetView workbookViewId="0">
      <selection activeCell="C3" sqref="C3"/>
    </sheetView>
    <sheetView workbookViewId="1"/>
    <sheetView tabSelected="1" workbookViewId="2">
      <selection activeCell="E1" sqref="E1"/>
    </sheetView>
  </sheetViews>
  <sheetFormatPr defaultRowHeight="14.4" x14ac:dyDescent="0.3"/>
  <cols>
    <col min="1" max="1" width="11.21875" bestFit="1" customWidth="1"/>
  </cols>
  <sheetData>
    <row r="1" spans="1:17" x14ac:dyDescent="0.3">
      <c r="C1" t="s">
        <v>193</v>
      </c>
      <c r="D1" t="s">
        <v>2350</v>
      </c>
      <c r="E1" t="s">
        <v>7983</v>
      </c>
      <c r="F1" t="s">
        <v>7984</v>
      </c>
      <c r="G1" t="s">
        <v>7985</v>
      </c>
      <c r="H1" t="s">
        <v>7993</v>
      </c>
      <c r="I1" t="s">
        <v>7986</v>
      </c>
      <c r="J1" t="s">
        <v>7987</v>
      </c>
      <c r="K1" t="s">
        <v>7992</v>
      </c>
      <c r="L1" t="s">
        <v>7988</v>
      </c>
      <c r="M1" t="s">
        <v>7989</v>
      </c>
      <c r="N1" t="s">
        <v>7990</v>
      </c>
      <c r="O1" t="s">
        <v>7991</v>
      </c>
    </row>
    <row r="2" spans="1:17" x14ac:dyDescent="0.3">
      <c r="B2" t="s">
        <v>609</v>
      </c>
      <c r="C2">
        <f>COUNTIF(raw!$P3:$P158, GMs!C1)</f>
        <v>35</v>
      </c>
      <c r="D2">
        <f>COUNTIF(raw!$P3:$P219, GMs!D1)</f>
        <v>13</v>
      </c>
      <c r="E2">
        <f>COUNTIF(raw!$P3:$P219, GMs!E1)</f>
        <v>12</v>
      </c>
      <c r="F2">
        <f>COUNTIF(raw!$P3:$P219, GMs!F1)</f>
        <v>8</v>
      </c>
      <c r="G2">
        <f>COUNTIF(raw!$P3:$P219, GMs!G1)</f>
        <v>9</v>
      </c>
      <c r="H2">
        <f>COUNTIF(raw!$P3:$P219, GMs!H1)</f>
        <v>10</v>
      </c>
      <c r="I2">
        <f>COUNTIF(raw!$P3:$P219, GMs!I1)</f>
        <v>9</v>
      </c>
      <c r="J2">
        <f>COUNTIF(raw!$P3:$P219, GMs!J1)</f>
        <v>6</v>
      </c>
      <c r="K2">
        <f>COUNTIF(raw!$P3:$P219, GMs!K1)</f>
        <v>8</v>
      </c>
      <c r="L2">
        <f>COUNTIF(raw!$P3:$P219, GMs!L1)</f>
        <v>14</v>
      </c>
      <c r="M2">
        <f>COUNTIF(raw!$P3:$P219, GMs!M1)</f>
        <v>12</v>
      </c>
      <c r="N2">
        <f>COUNTIF(raw!$P3:$P219, GMs!N1)</f>
        <v>12</v>
      </c>
      <c r="O2">
        <f>COUNTIF(raw!$P3:$P219, GMs!O1)</f>
        <v>13</v>
      </c>
      <c r="P2">
        <f>SUM(D2:O2)</f>
        <v>126</v>
      </c>
    </row>
    <row r="3" spans="1:17" x14ac:dyDescent="0.3">
      <c r="A3" t="s">
        <v>2368</v>
      </c>
      <c r="B3" t="s">
        <v>617</v>
      </c>
      <c r="C3">
        <f>2400-SUM(D3:O3)</f>
        <v>94.764467087504272</v>
      </c>
      <c r="D3" cm="1">
        <f t="array" ref="D3">MMULT(Traw!$B17:$HJ17, raw!X$3:X$219)</f>
        <v>200</v>
      </c>
      <c r="E3" cm="1">
        <f t="array" ref="E3">MMULT(Traw!$B17:$HJ17, raw!Y$3:Y$219)</f>
        <v>199</v>
      </c>
      <c r="F3" cm="1">
        <f t="array" ref="F3">MMULT(Traw!$B17:$HJ17, raw!Z$3:Z$219)</f>
        <v>195</v>
      </c>
      <c r="G3" cm="1">
        <f t="array" ref="G3">MMULT(Traw!$B17:$HJ17, raw!AA$3:AA$219)</f>
        <v>196</v>
      </c>
      <c r="H3" cm="1">
        <f t="array" ref="H3">MMULT(Traw!$B17:$HJ17, raw!AB$3:AB$219)</f>
        <v>212.23553291249556</v>
      </c>
      <c r="I3" cm="1">
        <f t="array" ref="I3">MMULT(Traw!$B17:$HJ17, raw!AC$3:AC$219)</f>
        <v>196</v>
      </c>
      <c r="J3" cm="1">
        <f t="array" ref="J3">MMULT(Traw!$B17:$HJ17, raw!AD$3:AD$219)</f>
        <v>193</v>
      </c>
      <c r="K3" cm="1">
        <f t="array" ref="K3">MMULT(Traw!$B17:$HJ17, raw!AE$3:AE$219)</f>
        <v>195</v>
      </c>
      <c r="L3" cm="1">
        <f t="array" ref="L3">MMULT(Traw!$B17:$HJ17, raw!AF$3:AF$219)</f>
        <v>156</v>
      </c>
      <c r="M3" cm="1">
        <f t="array" ref="M3">MMULT(Traw!$B17:$HJ17, raw!AG$3:AG$219)</f>
        <v>199</v>
      </c>
      <c r="N3" cm="1">
        <f t="array" ref="N3">MMULT(Traw!$B17:$HJ17, raw!AH$3:AH$219)</f>
        <v>176</v>
      </c>
      <c r="O3" cm="1">
        <f t="array" ref="O3">MMULT(Traw!$B17:$HJ17, raw!AI$3:AI$219)</f>
        <v>188</v>
      </c>
      <c r="P3">
        <f>2400-156-SUM(D3:O3)+SUM(D2:O2)</f>
        <v>64.764467087504272</v>
      </c>
      <c r="Q3" t="s">
        <v>7978</v>
      </c>
    </row>
    <row r="4" spans="1:17" x14ac:dyDescent="0.3">
      <c r="A4" t="s">
        <v>2368</v>
      </c>
      <c r="B4" t="s">
        <v>2359</v>
      </c>
      <c r="C4">
        <f>C21/C$3</f>
        <v>0.44278907507559107</v>
      </c>
      <c r="D4">
        <f t="shared" ref="D4:O8" si="0">D21/D$3</f>
        <v>0.14886412601626017</v>
      </c>
      <c r="E4">
        <f t="shared" si="0"/>
        <v>0.11131010744780817</v>
      </c>
      <c r="F4">
        <f t="shared" si="0"/>
        <v>7.1667813216593712E-2</v>
      </c>
      <c r="G4">
        <f t="shared" si="0"/>
        <v>6.5601148996183842E-2</v>
      </c>
      <c r="H4">
        <f t="shared" si="0"/>
        <v>0.10085502663697934</v>
      </c>
      <c r="I4">
        <f t="shared" si="0"/>
        <v>8.5556869089099069E-2</v>
      </c>
      <c r="J4">
        <f t="shared" si="0"/>
        <v>5.6073444542735586E-2</v>
      </c>
      <c r="K4">
        <f t="shared" si="0"/>
        <v>8.6364290181363351E-2</v>
      </c>
      <c r="L4">
        <f t="shared" si="0"/>
        <v>0.12304435063581408</v>
      </c>
      <c r="M4">
        <f t="shared" si="0"/>
        <v>8.334701965110107E-2</v>
      </c>
      <c r="N4">
        <f t="shared" si="0"/>
        <v>0.12901365022172948</v>
      </c>
      <c r="O4">
        <f t="shared" si="0"/>
        <v>5.198905898633454E-2</v>
      </c>
    </row>
    <row r="5" spans="1:17" x14ac:dyDescent="0.3">
      <c r="A5" t="s">
        <v>2368</v>
      </c>
      <c r="B5" t="s">
        <v>2360</v>
      </c>
      <c r="C5">
        <f>C22/C$3</f>
        <v>0.40075696611194245</v>
      </c>
      <c r="D5">
        <f t="shared" si="0"/>
        <v>0.197014837398374</v>
      </c>
      <c r="E5">
        <f t="shared" si="0"/>
        <v>0.14201045879805532</v>
      </c>
      <c r="F5">
        <f t="shared" si="0"/>
        <v>8.1941004794663333E-2</v>
      </c>
      <c r="G5">
        <f t="shared" si="0"/>
        <v>7.534801725568277E-2</v>
      </c>
      <c r="H5">
        <f t="shared" si="0"/>
        <v>0.12075707935295489</v>
      </c>
      <c r="I5">
        <f t="shared" si="0"/>
        <v>0.10406918865107019</v>
      </c>
      <c r="J5">
        <f t="shared" si="0"/>
        <v>6.2542440709381197E-2</v>
      </c>
      <c r="K5">
        <f t="shared" si="0"/>
        <v>0.11319387116948092</v>
      </c>
      <c r="L5">
        <f t="shared" si="0"/>
        <v>0.16282572441109028</v>
      </c>
      <c r="M5">
        <f t="shared" si="0"/>
        <v>8.6301834375127701E-2</v>
      </c>
      <c r="N5">
        <f t="shared" si="0"/>
        <v>0.14273628048780487</v>
      </c>
      <c r="O5">
        <f t="shared" si="0"/>
        <v>7.3991740183359286E-2</v>
      </c>
    </row>
    <row r="6" spans="1:17" x14ac:dyDescent="0.3">
      <c r="A6" t="s">
        <v>2368</v>
      </c>
      <c r="B6" t="s">
        <v>2361</v>
      </c>
      <c r="C6">
        <f>C23/C$3</f>
        <v>0.37070856914714057</v>
      </c>
      <c r="D6">
        <f t="shared" si="0"/>
        <v>0.15961036585365851</v>
      </c>
      <c r="E6">
        <f t="shared" si="0"/>
        <v>0.11622196347591615</v>
      </c>
      <c r="F6">
        <f t="shared" si="0"/>
        <v>3.8918699186991874E-2</v>
      </c>
      <c r="G6">
        <f t="shared" si="0"/>
        <v>4.9003235440517677E-2</v>
      </c>
      <c r="H6">
        <f t="shared" si="0"/>
        <v>0.1162956684586275</v>
      </c>
      <c r="I6">
        <f t="shared" si="0"/>
        <v>0.10552327028372323</v>
      </c>
      <c r="J6">
        <f t="shared" si="0"/>
        <v>4.5335523821559469E-2</v>
      </c>
      <c r="K6">
        <f t="shared" si="0"/>
        <v>8.7907442151344578E-2</v>
      </c>
      <c r="L6">
        <f t="shared" si="0"/>
        <v>0.124906191369606</v>
      </c>
      <c r="M6">
        <f t="shared" si="0"/>
        <v>2.5369530579727909E-2</v>
      </c>
      <c r="N6">
        <f t="shared" si="0"/>
        <v>0.12118001662971177</v>
      </c>
      <c r="O6">
        <f t="shared" si="0"/>
        <v>6.2387130254281276E-2</v>
      </c>
    </row>
    <row r="7" spans="1:17" x14ac:dyDescent="0.3">
      <c r="A7" t="s">
        <v>2368</v>
      </c>
      <c r="B7" t="s">
        <v>2362</v>
      </c>
      <c r="C7">
        <f>C24/C$3</f>
        <v>0.490901299081269</v>
      </c>
      <c r="D7">
        <f t="shared" si="0"/>
        <v>0.1732024390243902</v>
      </c>
      <c r="E7">
        <f t="shared" si="0"/>
        <v>0.12504718715528865</v>
      </c>
      <c r="F7">
        <f t="shared" si="0"/>
        <v>8.4487804878048772E-2</v>
      </c>
      <c r="G7">
        <f t="shared" si="0"/>
        <v>6.9822050771528116E-2</v>
      </c>
      <c r="H7">
        <f t="shared" si="0"/>
        <v>8.4601704335159886E-2</v>
      </c>
      <c r="I7">
        <f t="shared" si="0"/>
        <v>8.464534594325536E-2</v>
      </c>
      <c r="J7">
        <f t="shared" si="0"/>
        <v>5.7234297990648303E-2</v>
      </c>
      <c r="K7">
        <f t="shared" si="0"/>
        <v>0.10139462163852409</v>
      </c>
      <c r="L7">
        <f t="shared" si="0"/>
        <v>0.16580206378986867</v>
      </c>
      <c r="M7">
        <f t="shared" si="0"/>
        <v>7.0448584385341337E-2</v>
      </c>
      <c r="N7">
        <f t="shared" si="0"/>
        <v>9.0756651884700668E-2</v>
      </c>
      <c r="O7">
        <f t="shared" si="0"/>
        <v>7.58426310326933E-2</v>
      </c>
    </row>
    <row r="8" spans="1:17" x14ac:dyDescent="0.3">
      <c r="A8" t="s">
        <v>2368</v>
      </c>
      <c r="B8" t="s">
        <v>2363</v>
      </c>
      <c r="C8">
        <f>C25/C$3</f>
        <v>0.44709307072073029</v>
      </c>
      <c r="D8">
        <f t="shared" si="0"/>
        <v>0.20856463414634147</v>
      </c>
      <c r="E8">
        <f t="shared" si="0"/>
        <v>0.17296176001961025</v>
      </c>
      <c r="F8">
        <f t="shared" si="0"/>
        <v>0.10504252657911195</v>
      </c>
      <c r="G8">
        <f t="shared" si="0"/>
        <v>0.10081881533101048</v>
      </c>
      <c r="H8">
        <f t="shared" si="0"/>
        <v>0.14134779402190142</v>
      </c>
      <c r="I8">
        <f t="shared" si="0"/>
        <v>0.10888003982080639</v>
      </c>
      <c r="J8">
        <f t="shared" si="0"/>
        <v>8.4775685580690013E-2</v>
      </c>
      <c r="K8">
        <f t="shared" si="0"/>
        <v>0.13630706691682301</v>
      </c>
      <c r="L8">
        <f t="shared" si="0"/>
        <v>0.19231081926203877</v>
      </c>
      <c r="M8">
        <f t="shared" si="0"/>
        <v>0.12102095845079053</v>
      </c>
      <c r="N8">
        <f t="shared" si="0"/>
        <v>0.16514204545454547</v>
      </c>
      <c r="O8">
        <f t="shared" si="0"/>
        <v>0.10651336274001036</v>
      </c>
    </row>
    <row r="9" spans="1:17" x14ac:dyDescent="0.3">
      <c r="B9" t="s">
        <v>2369</v>
      </c>
      <c r="C9">
        <f>C$3/$C22</f>
        <v>2.4952778979783785</v>
      </c>
      <c r="P9">
        <f>P$3/$C22</f>
        <v>1.7053369080688574</v>
      </c>
      <c r="Q9" t="s">
        <v>7979</v>
      </c>
    </row>
    <row r="10" spans="1:17" x14ac:dyDescent="0.3">
      <c r="B10" t="s">
        <v>7086</v>
      </c>
      <c r="C10">
        <f>C$3/$C21</f>
        <v>2.2584116372547904</v>
      </c>
      <c r="P10">
        <f>P$3/$C21</f>
        <v>1.5434564309422589</v>
      </c>
      <c r="Q10" t="s">
        <v>7980</v>
      </c>
    </row>
    <row r="11" spans="1:17" x14ac:dyDescent="0.3">
      <c r="A11" t="s">
        <v>2367</v>
      </c>
      <c r="B11" t="str">
        <f>Traw!A2</f>
        <v>zFG%</v>
      </c>
      <c r="C11" cm="1">
        <f t="array" ref="C11">MMULT(Traw!$B2:$FA2, raw!W$3:W$158)/C$3</f>
        <v>2.4283140427136463E-2</v>
      </c>
      <c r="D11" cm="1">
        <f t="array" ref="D11">MMULT(Traw!$B2:$HJ2, raw!X$3:X$219)/D$3</f>
        <v>6.1130081300813002E-2</v>
      </c>
      <c r="E11" cm="1">
        <f t="array" ref="E11">MMULT(Traw!$B2:$HJ2, raw!Y$3:Y$219)/E$3</f>
        <v>3.0151162315643257E-2</v>
      </c>
      <c r="F11" cm="1">
        <f t="array" ref="F11">MMULT(Traw!$B2:$HJ2, raw!Z$3:Z$219)/F$3</f>
        <v>3.112820512820513E-2</v>
      </c>
      <c r="G11" cm="1">
        <f t="array" ref="G11">MMULT(Traw!$B2:$HJ2, raw!AA$3:AA$219)/G$3</f>
        <v>2.4558445329351256E-2</v>
      </c>
      <c r="H11" cm="1">
        <f t="array" ref="H11">MMULT(Traw!$B2:$HJ2, raw!AB$3:AB$219)/H$3</f>
        <v>2.9151919501069736E-2</v>
      </c>
      <c r="I11" cm="1">
        <f t="array" ref="I11">MMULT(Traw!$B2:$HJ2, raw!AC$3:AC$219)/I$3</f>
        <v>2.6895843703334994E-2</v>
      </c>
      <c r="J11" cm="1">
        <f t="array" ref="J11">MMULT(Traw!$B2:$HJ2, raw!AD$3:AD$219)/J$3</f>
        <v>1.9802856059648676E-2</v>
      </c>
      <c r="K11" cm="1">
        <f t="array" ref="K11">MMULT(Traw!$B2:$HJ2, raw!AE$3:AE$219)/K$3</f>
        <v>4.6040650406504062E-2</v>
      </c>
      <c r="L11" cm="1">
        <f t="array" ref="L11">MMULT(Traw!$B2:$HJ2, raw!AF$3:AF$219)/L$3</f>
        <v>1.9948665832812178E-2</v>
      </c>
      <c r="M11" cm="1">
        <f t="array" ref="M11">MMULT(Traw!$B2:$HJ2, raw!AG$3:AG$219)/M$3</f>
        <v>1.4763247129958742E-2</v>
      </c>
      <c r="N11" cm="1">
        <f t="array" ref="N11">MMULT(Traw!$B2:$HJ2, raw!AH$3:AH$219)/N$3</f>
        <v>2.2995195861049505E-3</v>
      </c>
      <c r="O11" cm="1">
        <f t="array" ref="O11">MMULT(Traw!$B2:$HJ2, raw!AI$3:AI$219)/O$3</f>
        <v>1.6519417055872683E-2</v>
      </c>
    </row>
    <row r="12" spans="1:17" x14ac:dyDescent="0.3">
      <c r="A12" t="s">
        <v>2367</v>
      </c>
      <c r="B12" t="str">
        <f>Traw!A3</f>
        <v>zFT%</v>
      </c>
      <c r="C12" cm="1">
        <f t="array" ref="C12">MMULT(Traw!$B3:$FA3, raw!W$3:W$158)/C$3</f>
        <v>5.4210998918197195E-2</v>
      </c>
      <c r="D12" cm="1">
        <f t="array" ref="D12">MMULT(Traw!$B3:$HJ3, raw!X$3:X$219)/D$3</f>
        <v>2.3812398373983745E-2</v>
      </c>
      <c r="E12" cm="1">
        <f t="array" ref="E12">MMULT(Traw!$B3:$HJ3, raw!Y$3:Y$219)/E$3</f>
        <v>1.6963271642766679E-2</v>
      </c>
      <c r="F12" cm="1">
        <f t="array" ref="F12">MMULT(Traw!$B3:$HJ3, raw!Z$3:Z$219)/F$3</f>
        <v>-1.0942464040025019E-2</v>
      </c>
      <c r="G12" cm="1">
        <f t="array" ref="G12">MMULT(Traw!$B3:$HJ3, raw!AA$3:AA$219)/G$3</f>
        <v>2.2052845528455272E-3</v>
      </c>
      <c r="H12" cm="1">
        <f t="array" ref="H12">MMULT(Traw!$B3:$HJ3, raw!AB$3:AB$219)/H$3</f>
        <v>4.224770137020839E-2</v>
      </c>
      <c r="I12" cm="1">
        <f t="array" ref="I12">MMULT(Traw!$B3:$HJ3, raw!AC$3:AC$219)/I$3</f>
        <v>1.5742906918865113E-2</v>
      </c>
      <c r="J12" cm="1">
        <f t="array" ref="J12">MMULT(Traw!$B3:$HJ3, raw!AD$3:AD$219)/J$3</f>
        <v>6.4653102489574121E-3</v>
      </c>
      <c r="K12" cm="1">
        <f t="array" ref="K12">MMULT(Traw!$B3:$HJ3, raw!AE$3:AE$219)/K$3</f>
        <v>9.0312695434646654E-3</v>
      </c>
      <c r="L12" cm="1">
        <f t="array" ref="L12">MMULT(Traw!$B3:$HJ3, raw!AF$3:AF$219)/L$3</f>
        <v>-8.7395768188451104E-3</v>
      </c>
      <c r="M12" cm="1">
        <f t="array" ref="M12">MMULT(Traw!$B3:$HJ3, raw!AG$3:AG$219)/M$3</f>
        <v>1.5400580136454629E-2</v>
      </c>
      <c r="N12" cm="1">
        <f t="array" ref="N12">MMULT(Traw!$B3:$HJ3, raw!AH$3:AH$219)/N$3</f>
        <v>5.962975794530672E-2</v>
      </c>
      <c r="O12" cm="1">
        <f t="array" ref="O12">MMULT(Traw!$B3:$HJ3, raw!AI$3:AI$219)/O$3</f>
        <v>-3.4033904168829355E-4</v>
      </c>
    </row>
    <row r="13" spans="1:17" x14ac:dyDescent="0.3">
      <c r="A13" t="s">
        <v>2367</v>
      </c>
      <c r="B13" t="str">
        <f>Traw!A4</f>
        <v>z3PM</v>
      </c>
      <c r="C13" cm="1">
        <f t="array" ref="C13">MMULT(Traw!$B4:$FA4, raw!W$3:W$158)/C$3</f>
        <v>-0.14439393851612392</v>
      </c>
      <c r="D13" cm="1">
        <f t="array" ref="D13">MMULT(Traw!$B4:$HJ4, raw!X$3:X$219)/D$3</f>
        <v>-6.3585365853658562E-3</v>
      </c>
      <c r="E13" cm="1">
        <f t="array" ref="E13">MMULT(Traw!$B4:$HJ4, raw!Y$3:Y$219)/E$3</f>
        <v>-2.7086652776075501E-3</v>
      </c>
      <c r="F13" cm="1">
        <f t="array" ref="F13">MMULT(Traw!$B4:$HJ4, raw!Z$3:Z$219)/F$3</f>
        <v>-1.7466541588492809E-2</v>
      </c>
      <c r="G13" cm="1">
        <f t="array" ref="G13">MMULT(Traw!$B4:$HJ4, raw!AA$3:AA$219)/G$3</f>
        <v>-1.0366475858636134E-2</v>
      </c>
      <c r="H13" cm="1">
        <f t="array" ref="H13">MMULT(Traw!$B4:$HJ4, raw!AB$3:AB$219)/H$3</f>
        <v>2.827335118559815E-2</v>
      </c>
      <c r="I13" cm="1">
        <f t="array" ref="I13">MMULT(Traw!$B4:$HJ4, raw!AC$3:AC$219)/I$3</f>
        <v>3.0487804878048786E-3</v>
      </c>
      <c r="J13" cm="1">
        <f t="array" ref="J13">MMULT(Traw!$B4:$HJ4, raw!AD$3:AD$219)/J$3</f>
        <v>1.1433084797169217E-2</v>
      </c>
      <c r="K13" cm="1">
        <f t="array" ref="K13">MMULT(Traw!$B4:$HJ4, raw!AE$3:AE$219)/K$3</f>
        <v>-7.7348342714196362E-3</v>
      </c>
      <c r="L13" cm="1">
        <f t="array" ref="L13">MMULT(Traw!$B4:$HJ4, raw!AF$3:AF$219)/L$3</f>
        <v>1.1772983114446561E-3</v>
      </c>
      <c r="M13" cm="1">
        <f t="array" ref="M13">MMULT(Traw!$B4:$HJ4, raw!AG$3:AG$219)/M$3</f>
        <v>-1.1767373452629E-2</v>
      </c>
      <c r="N13" cm="1">
        <f t="array" ref="N13">MMULT(Traw!$B4:$HJ4, raw!AH$3:AH$219)/N$3</f>
        <v>2.922117516629712E-2</v>
      </c>
      <c r="O13" cm="1">
        <f t="array" ref="O13">MMULT(Traw!$B4:$HJ4, raw!AI$3:AI$219)/O$3</f>
        <v>-8.4496626881162447E-3</v>
      </c>
    </row>
    <row r="14" spans="1:17" x14ac:dyDescent="0.3">
      <c r="A14" t="s">
        <v>2367</v>
      </c>
      <c r="B14" t="str">
        <f>Traw!A5</f>
        <v>zPTS</v>
      </c>
      <c r="C14" cm="1">
        <f t="array" ref="C14">MMULT(Traw!$B5:$FA5, raw!W$3:W$158)/C$3</f>
        <v>-0.18898373662455159</v>
      </c>
      <c r="D14" cm="1">
        <f t="array" ref="D14">MMULT(Traw!$B5:$HJ5, raw!X$3:X$219)/D$3</f>
        <v>2.1161178861788629E-2</v>
      </c>
      <c r="E14" cm="1">
        <f t="array" ref="E14">MMULT(Traw!$B5:$HJ5, raw!Y$3:Y$219)/E$3</f>
        <v>2.4659067696204601E-2</v>
      </c>
      <c r="F14" cm="1">
        <f t="array" ref="F14">MMULT(Traw!$B5:$HJ5, raw!Z$3:Z$219)/F$3</f>
        <v>1.0274546591619764E-2</v>
      </c>
      <c r="G14" cm="1">
        <f t="array" ref="G14">MMULT(Traw!$B5:$HJ5, raw!AA$3:AA$219)/G$3</f>
        <v>3.0330595652895302E-2</v>
      </c>
      <c r="H14" cm="1">
        <f t="array" ref="H14">MMULT(Traw!$B5:$HJ5, raw!AB$3:AB$219)/H$3</f>
        <v>3.2293275276532897E-2</v>
      </c>
      <c r="I14" cm="1">
        <f t="array" ref="I14">MMULT(Traw!$B5:$HJ5, raw!AC$3:AC$219)/I$3</f>
        <v>1.9550771528123446E-2</v>
      </c>
      <c r="J14" cm="1">
        <f t="array" ref="J14">MMULT(Traw!$B5:$HJ5, raw!AD$3:AD$219)/J$3</f>
        <v>3.8267408062681668E-2</v>
      </c>
      <c r="K14" cm="1">
        <f t="array" ref="K14">MMULT(Traw!$B5:$HJ5, raw!AE$3:AE$219)/K$3</f>
        <v>1.3741088180112569E-2</v>
      </c>
      <c r="L14" cm="1">
        <f t="array" ref="L14">MMULT(Traw!$B5:$HJ5, raw!AF$3:AF$219)/L$3</f>
        <v>2.6879560141755264E-2</v>
      </c>
      <c r="M14" cm="1">
        <f t="array" ref="M14">MMULT(Traw!$B5:$HJ5, raw!AG$3:AG$219)/M$3</f>
        <v>1.3771704048698782E-2</v>
      </c>
      <c r="N14" cm="1">
        <f t="array" ref="N14">MMULT(Traw!$B5:$HJ5, raw!AH$3:AH$219)/N$3</f>
        <v>2.9936021803399847E-2</v>
      </c>
      <c r="O14" cm="1">
        <f t="array" ref="O14">MMULT(Traw!$B5:$HJ5, raw!AI$3:AI$219)/O$3</f>
        <v>3.6627746064694683E-2</v>
      </c>
    </row>
    <row r="15" spans="1:17" x14ac:dyDescent="0.3">
      <c r="A15" t="s">
        <v>2367</v>
      </c>
      <c r="B15" t="str">
        <f>Traw!A6</f>
        <v>zREB</v>
      </c>
      <c r="C15" cm="1">
        <f t="array" ref="C15">MMULT(Traw!$B6:$FA6, raw!W$3:W$158)/C$3</f>
        <v>-6.8324295446897873E-2</v>
      </c>
      <c r="D15" cm="1">
        <f t="array" ref="D15">MMULT(Traw!$B6:$HJ6, raw!X$3:X$219)/D$3</f>
        <v>2.1712601626016261E-2</v>
      </c>
      <c r="E15" cm="1">
        <f t="array" ref="E15">MMULT(Traw!$B6:$HJ6, raw!Y$3:Y$219)/E$3</f>
        <v>1.867651264452343E-2</v>
      </c>
      <c r="F15" cm="1">
        <f t="array" ref="F15">MMULT(Traw!$B6:$HJ6, raw!Z$3:Z$219)/F$3</f>
        <v>2.2020012507817394E-2</v>
      </c>
      <c r="G15" cm="1">
        <f t="array" ref="G15">MMULT(Traw!$B6:$HJ6, raw!AA$3:AA$219)/G$3</f>
        <v>9.4304795088767429E-4</v>
      </c>
      <c r="H15" cm="1">
        <f t="array" ref="H15">MMULT(Traw!$B6:$HJ6, raw!AB$3:AB$219)/H$3</f>
        <v>1.0324470564024541E-2</v>
      </c>
      <c r="I15" cm="1">
        <f t="array" ref="I15">MMULT(Traw!$B6:$HJ6, raw!AC$3:AC$219)/I$3</f>
        <v>2.8979591836734698E-2</v>
      </c>
      <c r="J15" cm="1">
        <f t="array" ref="J15">MMULT(Traw!$B6:$HJ6, raw!AD$3:AD$219)/J$3</f>
        <v>-1.0415139643624415E-2</v>
      </c>
      <c r="K15" cm="1">
        <f t="array" ref="K15">MMULT(Traw!$B6:$HJ6, raw!AE$3:AE$219)/K$3</f>
        <v>3.6435272045028132E-2</v>
      </c>
      <c r="L15" cm="1">
        <f t="array" ref="L15">MMULT(Traw!$B6:$HJ6, raw!AF$3:AF$219)/L$3</f>
        <v>3.5374192203460504E-2</v>
      </c>
      <c r="M15" cm="1">
        <f t="array" ref="M15">MMULT(Traw!$B6:$HJ6, raw!AG$3:AG$219)/M$3</f>
        <v>1.871144339584101E-3</v>
      </c>
      <c r="N15" cm="1">
        <f t="array" ref="N15">MMULT(Traw!$B6:$HJ6, raw!AH$3:AH$219)/N$3</f>
        <v>-6.729951958610491E-3</v>
      </c>
      <c r="O15" cm="1">
        <f t="array" ref="O15">MMULT(Traw!$B6:$HJ6, raw!AI$3:AI$219)/O$3</f>
        <v>2.1324381594879781E-2</v>
      </c>
    </row>
    <row r="16" spans="1:17" x14ac:dyDescent="0.3">
      <c r="A16" t="s">
        <v>2367</v>
      </c>
      <c r="B16" t="str">
        <f>Traw!A7</f>
        <v>zAST</v>
      </c>
      <c r="C16" cm="1">
        <f t="array" ref="C16">MMULT(Traw!$B7:$FA7, raw!W$3:W$158)/C$3</f>
        <v>-0.13935620244630656</v>
      </c>
      <c r="D16" cm="1">
        <f t="array" ref="D16">MMULT(Traw!$B7:$HJ7, raw!X$3:X$219)/D$3</f>
        <v>3.7404471544715455E-2</v>
      </c>
      <c r="E16" cm="1">
        <f t="array" ref="E16">MMULT(Traw!$B7:$HJ7, raw!Y$3:Y$219)/E$3</f>
        <v>2.578849532213915E-2</v>
      </c>
      <c r="F16" cm="1">
        <f t="array" ref="F16">MMULT(Traw!$B7:$HJ7, raw!Z$3:Z$219)/F$3</f>
        <v>4.0656660412757971E-2</v>
      </c>
      <c r="G16" cm="1">
        <f t="array" ref="G16">MMULT(Traw!$B7:$HJ7, raw!AA$3:AA$219)/G$3</f>
        <v>1.7464119794259172E-2</v>
      </c>
      <c r="H16" cm="1">
        <f t="array" ref="H16">MMULT(Traw!$B7:$HJ7, raw!AB$3:AB$219)/H$3</f>
        <v>2.2208414253091532E-3</v>
      </c>
      <c r="I16" cm="1">
        <f t="array" ref="I16">MMULT(Traw!$B7:$HJ7, raw!AC$3:AC$219)/I$3</f>
        <v>-3.7798656047784954E-3</v>
      </c>
      <c r="J16" cm="1">
        <f t="array" ref="J16">MMULT(Traw!$B7:$HJ7, raw!AD$3:AD$219)/J$3</f>
        <v>1.4646151901933529E-2</v>
      </c>
      <c r="K16" cm="1">
        <f t="array" ref="K16">MMULT(Traw!$B7:$HJ7, raw!AE$3:AE$219)/K$3</f>
        <v>2.1885553470919316E-2</v>
      </c>
      <c r="L16" cm="1">
        <f t="array" ref="L16">MMULT(Traw!$B7:$HJ7, raw!AF$3:AF$219)/L$3</f>
        <v>3.5057327496351882E-2</v>
      </c>
      <c r="M16" cm="1">
        <f t="array" ref="M16">MMULT(Traw!$B7:$HJ7, raw!AG$3:AG$219)/M$3</f>
        <v>6.1962658822568122E-2</v>
      </c>
      <c r="N16" cm="1">
        <f t="array" ref="N16">MMULT(Traw!$B7:$HJ7, raw!AH$3:AH$219)/N$3</f>
        <v>2.2629342202512937E-2</v>
      </c>
      <c r="O16" cm="1">
        <f t="array" ref="O16">MMULT(Traw!$B7:$HJ7, raw!AI$3:AI$219)/O$3</f>
        <v>2.0675488669780313E-2</v>
      </c>
    </row>
    <row r="17" spans="1:15" x14ac:dyDescent="0.3">
      <c r="A17" t="s">
        <v>2367</v>
      </c>
      <c r="B17" t="str">
        <f>Traw!A8</f>
        <v>zSTL</v>
      </c>
      <c r="C17" cm="1">
        <f t="array" ref="C17">MMULT(Traw!$B8:$FA8, raw!W$3:W$158)/C$3</f>
        <v>-6.1693392503502371E-2</v>
      </c>
      <c r="D17" cm="1">
        <f t="array" ref="D17">MMULT(Traw!$B8:$HJ8, raw!X$3:X$219)/D$3</f>
        <v>1.4531097560975613E-2</v>
      </c>
      <c r="E17" cm="1">
        <f t="array" ref="E17">MMULT(Traw!$B8:$HJ8, raw!Y$3:Y$219)/E$3</f>
        <v>2.8182375291089596E-2</v>
      </c>
      <c r="F17" cm="1">
        <f t="array" ref="F17">MMULT(Traw!$B8:$HJ8, raw!Z$3:Z$219)/F$3</f>
        <v>-7.2232645403377002E-4</v>
      </c>
      <c r="G17" cm="1">
        <f t="array" ref="G17">MMULT(Traw!$B8:$HJ8, raw!AA$3:AA$219)/G$3</f>
        <v>2.880786460925835E-3</v>
      </c>
      <c r="H17" cm="1">
        <f t="array" ref="H17">MMULT(Traw!$B8:$HJ8, raw!AB$3:AB$219)/H$3</f>
        <v>-9.7182641723812888E-3</v>
      </c>
      <c r="I17" cm="1">
        <f t="array" ref="I17">MMULT(Traw!$B8:$HJ8, raw!AC$3:AC$219)/I$3</f>
        <v>-4.4250871080139358E-3</v>
      </c>
      <c r="J17" cm="1">
        <f t="array" ref="J17">MMULT(Traw!$B8:$HJ8, raw!AD$3:AD$219)/J$3</f>
        <v>8.1018577025148489E-3</v>
      </c>
      <c r="K17" cm="1">
        <f t="array" ref="K17">MMULT(Traw!$B8:$HJ8, raw!AE$3:AE$219)/K$3</f>
        <v>-3.8974358974358985E-3</v>
      </c>
      <c r="L17" cm="1">
        <f t="array" ref="L17">MMULT(Traw!$B8:$HJ8, raw!AF$3:AF$219)/L$3</f>
        <v>5.690275171982488E-3</v>
      </c>
      <c r="M17" cm="1">
        <f t="array" ref="M17">MMULT(Traw!$B8:$HJ8, raw!AG$3:AG$219)/M$3</f>
        <v>1.513298198308616E-2</v>
      </c>
      <c r="N17" cm="1">
        <f t="array" ref="N17">MMULT(Traw!$B8:$HJ8, raw!AH$3:AH$219)/N$3</f>
        <v>-1.2472283813747241E-3</v>
      </c>
      <c r="O17" cm="1">
        <f t="array" ref="O17">MMULT(Traw!$B8:$HJ8, raw!AI$3:AI$219)/O$3</f>
        <v>1.1144265697976127E-3</v>
      </c>
    </row>
    <row r="18" spans="1:15" x14ac:dyDescent="0.3">
      <c r="A18" t="s">
        <v>2367</v>
      </c>
      <c r="B18" t="str">
        <f>Traw!A9</f>
        <v>zBLK</v>
      </c>
      <c r="C18" cm="1">
        <f t="array" ref="C18">MMULT(Traw!$B9:$FA9, raw!W$3:W$158)/C$3</f>
        <v>6.0308701424366597E-2</v>
      </c>
      <c r="D18" cm="1">
        <f t="array" ref="D18">MMULT(Traw!$B9:$HJ9, raw!X$3:X$219)/D$3</f>
        <v>3.5171341463414635E-2</v>
      </c>
      <c r="E18" cm="1">
        <f t="array" ref="E18">MMULT(Traw!$B9:$HJ9, raw!Y$3:Y$219)/E$3</f>
        <v>3.1249540384851084E-2</v>
      </c>
      <c r="F18" cm="1">
        <f t="array" ref="F18">MMULT(Traw!$B9:$HJ9, raw!Z$3:Z$219)/F$3</f>
        <v>2.7123202001250778E-3</v>
      </c>
      <c r="G18" cm="1">
        <f t="array" ref="G18">MMULT(Traw!$B9:$HJ9, raw!AA$3:AA$219)/G$3</f>
        <v>-2.884519661523146E-3</v>
      </c>
      <c r="H18" cm="1">
        <f t="array" ref="H18">MMULT(Traw!$B9:$HJ9, raw!AB$3:AB$219)/H$3</f>
        <v>2.7299398736465165E-3</v>
      </c>
      <c r="I18" cm="1">
        <f t="array" ref="I18">MMULT(Traw!$B9:$HJ9, raw!AC$3:AC$219)/I$3</f>
        <v>1.640617222498756E-2</v>
      </c>
      <c r="J18" cm="1">
        <f t="array" ref="J18">MMULT(Traw!$B9:$HJ9, raw!AD$3:AD$219)/J$3</f>
        <v>-1.4104006065967394E-2</v>
      </c>
      <c r="K18" cm="1">
        <f t="array" ref="K18">MMULT(Traw!$B9:$HJ9, raw!AE$3:AE$219)/K$3</f>
        <v>-8.7554721701063186E-4</v>
      </c>
      <c r="L18" cm="1">
        <f t="array" ref="L18">MMULT(Traw!$B9:$HJ9, raw!AF$3:AF$219)/L$3</f>
        <v>5.6273452157598512E-2</v>
      </c>
      <c r="M18" cm="1">
        <f t="array" ref="M18">MMULT(Traw!$B9:$HJ9, raw!AG$3:AG$219)/M$3</f>
        <v>-1.5588920210810148E-2</v>
      </c>
      <c r="N18" cm="1">
        <f t="array" ref="N18">MMULT(Traw!$B9:$HJ9, raw!AH$3:AH$219)/N$3</f>
        <v>1.5347145232815974E-2</v>
      </c>
      <c r="O18" cm="1">
        <f t="array" ref="O18">MMULT(Traw!$B9:$HJ9, raw!AI$3:AI$219)/O$3</f>
        <v>2.0556564608199279E-2</v>
      </c>
    </row>
    <row r="19" spans="1:15" x14ac:dyDescent="0.3">
      <c r="A19" t="s">
        <v>2367</v>
      </c>
      <c r="B19" t="str">
        <f>Traw!A10</f>
        <v>zTO</v>
      </c>
      <c r="C19" cm="1">
        <f t="array" ref="C19">MMULT(Traw!$B10:$FA10, raw!W$3:W$158)/C$3</f>
        <v>0.19809790371203531</v>
      </c>
      <c r="D19" cm="1">
        <f t="array" ref="D19">MMULT(Traw!$B10:$HJ10, raw!X$3:X$219)/D$3</f>
        <v>-1.1549796747967482E-2</v>
      </c>
      <c r="E19" cm="1">
        <f t="array" ref="E19">MMULT(Traw!$B10:$HJ10, raw!Y$3:Y$219)/E$3</f>
        <v>-3.0951301221554928E-2</v>
      </c>
      <c r="F19" cm="1">
        <f t="array" ref="F19">MMULT(Traw!$B10:$HJ10, raw!Z$3:Z$219)/F$3</f>
        <v>-1.8631644777986241E-2</v>
      </c>
      <c r="G19" cm="1">
        <f t="array" ref="G19">MMULT(Traw!$B10:$HJ10, raw!AA$3:AA$219)/G$3</f>
        <v>-2.2782271445163437E-2</v>
      </c>
      <c r="H19" cm="1">
        <f t="array" ref="H19">MMULT(Traw!$B10:$HJ10, raw!AB$3:AB$219)/H$3</f>
        <v>-2.1648750721849318E-2</v>
      </c>
      <c r="I19" cm="1">
        <f t="array" ref="I19">MMULT(Traw!$B10:$HJ10, raw!AC$3:AC$219)/I$3</f>
        <v>-3.6473369835739173E-3</v>
      </c>
      <c r="J19" cm="1">
        <f t="array" ref="J19">MMULT(Traw!$B10:$HJ10, raw!AD$3:AD$219)/J$3</f>
        <v>-2.0020851762921781E-2</v>
      </c>
      <c r="K19" cm="1">
        <f t="array" ref="K19">MMULT(Traw!$B10:$HJ10, raw!AE$3:AE$219)/K$3</f>
        <v>-2.064290181363352E-2</v>
      </c>
      <c r="L19" cm="1">
        <f t="array" ref="L19">MMULT(Traw!$B10:$HJ10, raw!AF$3:AF$219)/L$3</f>
        <v>-2.9275849489264125E-2</v>
      </c>
      <c r="M19" cm="1">
        <f t="array" ref="M19">MMULT(Traw!$B10:$HJ10, raw!AG$3:AG$219)/M$3</f>
        <v>-3.0851411529190669E-2</v>
      </c>
      <c r="N19" cm="1">
        <f t="array" ref="N19">MMULT(Traw!$B10:$HJ10, raw!AH$3:AH$219)/N$3</f>
        <v>-2.3283906134515888E-2</v>
      </c>
      <c r="O19" cm="1">
        <f t="array" ref="O19">MMULT(Traw!$B10:$HJ10, raw!AI$3:AI$219)/O$3</f>
        <v>-3.9616415845009516E-2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MMULT(tzorp!B5:FA5, raw!W$3:W$158)</f>
        <v>41.96067073170731</v>
      </c>
      <c r="D21" cm="1">
        <f t="array" ref="D21">MMULT(Tsorted!$B1:$DY1, raw!X$3:X$130)</f>
        <v>29.772825203252033</v>
      </c>
      <c r="E21" cm="1">
        <f t="array" ref="E21">MMULT(Tsorted!$B1:$DY1, raw!Y$3:Y$130)</f>
        <v>22.150711382113826</v>
      </c>
      <c r="F21" cm="1">
        <f t="array" ref="F21">MMULT(Tsorted!$B1:$DY1, raw!Z$3:Z$130)</f>
        <v>13.975223577235774</v>
      </c>
      <c r="G21" cm="1">
        <f t="array" ref="G21">MMULT(Tsorted!$B1:$DY1, raw!AA$3:AA$130)</f>
        <v>12.857825203252034</v>
      </c>
      <c r="H21" cm="1">
        <f t="array" ref="H21">MMULT(Tsorted!$B1:$DY1, raw!AB$3:AB$130)</f>
        <v>21.405020325203246</v>
      </c>
      <c r="I21" cm="1">
        <f t="array" ref="I21">MMULT(Tsorted!$B1:$DY1, raw!AC$3:AC$130)</f>
        <v>16.769146341463419</v>
      </c>
      <c r="J21" cm="1">
        <f t="array" ref="J21">MMULT(Tsorted!$B1:$DY1, raw!AD$3:AD$130)</f>
        <v>10.822174796747968</v>
      </c>
      <c r="K21" cm="1">
        <f t="array" ref="K21">MMULT(Tsorted!$B1:$DY1, raw!AE$3:AE$130)</f>
        <v>16.841036585365853</v>
      </c>
      <c r="L21" cm="1">
        <f t="array" ref="L21">MMULT(Tsorted!$B1:$DY1, raw!AF$3:AF$130)</f>
        <v>19.194918699186996</v>
      </c>
      <c r="M21" cm="1">
        <f t="array" ref="M21">MMULT(Tsorted!$B1:$DY1, raw!AG$3:AG$130)</f>
        <v>16.586056910569113</v>
      </c>
      <c r="N21" cm="1">
        <f t="array" ref="N21">MMULT(Tsorted!$B1:$DY1, raw!AH$3:AH$130)</f>
        <v>22.706402439024387</v>
      </c>
      <c r="O21" cm="1">
        <f t="array" ref="O21">MMULT(Tsorted!$B1:$DY1, raw!AI$3:AI$130)</f>
        <v>9.7739430894308938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MMULT(tzorp!B4:FA4, raw!W$3:W$158)</f>
        <v>37.977520325203237</v>
      </c>
      <c r="D22" cm="1">
        <f t="array" ref="D22">MMULT(Tsorted!$B2:$DY2, raw!X$3:X$130)</f>
        <v>39.4029674796748</v>
      </c>
      <c r="E22" cm="1">
        <f t="array" ref="E22">MMULT(Tsorted!$B2:$DY2, raw!Y$3:Y$130)</f>
        <v>28.26008130081301</v>
      </c>
      <c r="F22" cm="1">
        <f t="array" ref="F22">MMULT(Tsorted!$B2:$DY2, raw!Z$3:Z$130)</f>
        <v>15.97849593495935</v>
      </c>
      <c r="G22" cm="1">
        <f t="array" ref="G22">MMULT(Tsorted!$B2:$DY2, raw!AA$3:AA$130)</f>
        <v>14.768211382113822</v>
      </c>
      <c r="H22" cm="1">
        <f t="array" ref="H22">MMULT(Tsorted!$B2:$DY2, raw!AB$3:AB$130)</f>
        <v>25.628943089430894</v>
      </c>
      <c r="I22" cm="1">
        <f t="array" ref="I22">MMULT(Tsorted!$B2:$DY2, raw!AC$3:AC$130)</f>
        <v>20.397560975609757</v>
      </c>
      <c r="J22" cm="1">
        <f t="array" ref="J22">MMULT(Tsorted!$B2:$DY2, raw!AD$3:AD$130)</f>
        <v>12.070691056910571</v>
      </c>
      <c r="K22" cm="1">
        <f t="array" ref="K22">MMULT(Tsorted!$B2:$DY2, raw!AE$3:AE$130)</f>
        <v>22.072804878048778</v>
      </c>
      <c r="L22" cm="1">
        <f t="array" ref="L22">MMULT(Tsorted!$B2:$DY2, raw!AF$3:AF$130)</f>
        <v>25.400813008130083</v>
      </c>
      <c r="M22" cm="1">
        <f t="array" ref="M22">MMULT(Tsorted!$B2:$DY2, raw!AG$3:AG$130)</f>
        <v>17.174065040650412</v>
      </c>
      <c r="N22" cm="1">
        <f t="array" ref="N22">MMULT(Tsorted!$B2:$DY2, raw!AH$3:AH$130)</f>
        <v>25.121585365853658</v>
      </c>
      <c r="O22" cm="1">
        <f t="array" ref="O22">MMULT(Tsorted!$B2:$DY2, raw!AI$3:AI$130)</f>
        <v>13.910447154471546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MMULT(tzorp!B3:FA3, raw!W$3:W$158)</f>
        <v>35.130000000000003</v>
      </c>
      <c r="D23" cm="1">
        <f t="array" ref="D23">MMULT(Tsorted!$B3:$DY3, raw!X$3:X$130)</f>
        <v>31.9220731707317</v>
      </c>
      <c r="E23" cm="1">
        <f t="array" ref="E23">MMULT(Tsorted!$B3:$DY3, raw!Y$3:Y$130)</f>
        <v>23.128170731707314</v>
      </c>
      <c r="F23" cm="1">
        <f t="array" ref="F23">MMULT(Tsorted!$B3:$DY3, raw!Z$3:Z$130)</f>
        <v>7.5891463414634153</v>
      </c>
      <c r="G23" cm="1">
        <f t="array" ref="G23">MMULT(Tsorted!$B3:$DY3, raw!AA$3:AA$130)</f>
        <v>9.6046341463414642</v>
      </c>
      <c r="H23" cm="1">
        <f t="array" ref="H23">MMULT(Tsorted!$B3:$DY3, raw!AB$3:AB$130)</f>
        <v>24.682073170731709</v>
      </c>
      <c r="I23" cm="1">
        <f t="array" ref="I23">MMULT(Tsorted!$B3:$DY3, raw!AC$3:AC$130)</f>
        <v>20.682560975609753</v>
      </c>
      <c r="J23" cm="1">
        <f t="array" ref="J23">MMULT(Tsorted!$B3:$DY3, raw!AD$3:AD$130)</f>
        <v>8.7497560975609776</v>
      </c>
      <c r="K23" cm="1">
        <f t="array" ref="K23">MMULT(Tsorted!$B3:$DY3, raw!AE$3:AE$130)</f>
        <v>17.141951219512194</v>
      </c>
      <c r="L23" cm="1">
        <f t="array" ref="L23">MMULT(Tsorted!$B3:$DY3, raw!AF$3:AF$130)</f>
        <v>19.485365853658536</v>
      </c>
      <c r="M23" cm="1">
        <f t="array" ref="M23">MMULT(Tsorted!$B3:$DY3, raw!AG$3:AG$130)</f>
        <v>5.0485365853658539</v>
      </c>
      <c r="N23" cm="1">
        <f t="array" ref="N23">MMULT(Tsorted!$B3:$DY3, raw!AH$3:AH$130)</f>
        <v>21.327682926829272</v>
      </c>
      <c r="O23" cm="1">
        <f t="array" ref="O23">MMULT(Tsorted!$B3:$DY3, raw!AI$3:AI$130)</f>
        <v>11.72878048780488</v>
      </c>
    </row>
    <row r="24" spans="1:15" x14ac:dyDescent="0.3">
      <c r="A24" t="s">
        <v>1927</v>
      </c>
      <c r="B24" t="str">
        <f>Tsorted!A4</f>
        <v>PFT</v>
      </c>
      <c r="C24" cm="1">
        <f t="array" ref="C24">MMULT(tzorp!B2:FA2, raw!W$3:W$158)</f>
        <v>46.52000000000001</v>
      </c>
      <c r="D24" cm="1">
        <f t="array" ref="D24">MMULT(Tsorted!$B4:$DY4, raw!X$3:X$130)</f>
        <v>34.640487804878042</v>
      </c>
      <c r="E24" cm="1">
        <f t="array" ref="E24">MMULT(Tsorted!$B4:$DY4, raw!Y$3:Y$130)</f>
        <v>24.884390243902441</v>
      </c>
      <c r="F24" cm="1">
        <f t="array" ref="F24">MMULT(Tsorted!$B4:$DY4, raw!Z$3:Z$130)</f>
        <v>16.47512195121951</v>
      </c>
      <c r="G24" cm="1">
        <f t="array" ref="G24">MMULT(Tsorted!$B4:$DY4, raw!AA$3:AA$130)</f>
        <v>13.685121951219511</v>
      </c>
      <c r="H24" cm="1">
        <f t="array" ref="H24">MMULT(Tsorted!$B4:$DY4, raw!AB$3:AB$130)</f>
        <v>17.955487804878043</v>
      </c>
      <c r="I24" cm="1">
        <f t="array" ref="I24">MMULT(Tsorted!$B4:$DY4, raw!AC$3:AC$130)</f>
        <v>16.590487804878052</v>
      </c>
      <c r="J24" cm="1">
        <f t="array" ref="J24">MMULT(Tsorted!$B4:$DY4, raw!AD$3:AD$130)</f>
        <v>11.046219512195123</v>
      </c>
      <c r="K24" cm="1">
        <f t="array" ref="K24">MMULT(Tsorted!$B4:$DY4, raw!AE$3:AE$130)</f>
        <v>19.771951219512196</v>
      </c>
      <c r="L24" cm="1">
        <f t="array" ref="L24">MMULT(Tsorted!$B4:$DY4, raw!AF$3:AF$130)</f>
        <v>25.865121951219511</v>
      </c>
      <c r="M24" cm="1">
        <f t="array" ref="M24">MMULT(Tsorted!$B4:$DY4, raw!AG$3:AG$130)</f>
        <v>14.019268292682927</v>
      </c>
      <c r="N24" cm="1">
        <f t="array" ref="N24">MMULT(Tsorted!$B4:$DY4, raw!AH$3:AH$130)</f>
        <v>15.973170731707318</v>
      </c>
      <c r="O24" cm="1">
        <f t="array" ref="O24">MMULT(Tsorted!$B4:$DY4, raw!AI$3:AI$130)</f>
        <v>14.258414634146341</v>
      </c>
    </row>
    <row r="25" spans="1:15" x14ac:dyDescent="0.3">
      <c r="A25" t="s">
        <v>1927</v>
      </c>
      <c r="B25" t="str">
        <f>Tsorted!A5</f>
        <v>PTO</v>
      </c>
      <c r="C25" cm="1">
        <f t="array" ref="C25">MMULT(tzorp!B1:FA1, raw!W$3:W$158)</f>
        <v>42.368536585365867</v>
      </c>
      <c r="D25" cm="1">
        <f t="array" ref="D25">MMULT(Tsorted!$B5:$DY5, raw!X$3:X$130)</f>
        <v>41.712926829268291</v>
      </c>
      <c r="E25" cm="1">
        <f t="array" ref="E25">MMULT(Tsorted!$B5:$DY5, raw!Y$3:Y$130)</f>
        <v>34.419390243902441</v>
      </c>
      <c r="F25" cm="1">
        <f t="array" ref="F25">MMULT(Tsorted!$B5:$DY5, raw!Z$3:Z$130)</f>
        <v>20.48329268292683</v>
      </c>
      <c r="G25" cm="1">
        <f t="array" ref="G25">MMULT(Tsorted!$B5:$DY5, raw!AA$3:AA$130)</f>
        <v>19.760487804878053</v>
      </c>
      <c r="H25" cm="1">
        <f t="array" ref="H25">MMULT(Tsorted!$B5:$DY5, raw!AB$3:AB$130)</f>
        <v>29.9990243902439</v>
      </c>
      <c r="I25" cm="1">
        <f t="array" ref="I25">MMULT(Tsorted!$B5:$DY5, raw!AC$3:AC$130)</f>
        <v>21.340487804878052</v>
      </c>
      <c r="J25" cm="1">
        <f t="array" ref="J25">MMULT(Tsorted!$B5:$DY5, raw!AD$3:AD$130)</f>
        <v>16.361707317073172</v>
      </c>
      <c r="K25" cm="1">
        <f t="array" ref="K25">MMULT(Tsorted!$B5:$DY5, raw!AE$3:AE$130)</f>
        <v>26.579878048780486</v>
      </c>
      <c r="L25" cm="1">
        <f t="array" ref="L25">MMULT(Tsorted!$B5:$DY5, raw!AF$3:AF$130)</f>
        <v>30.000487804878048</v>
      </c>
      <c r="M25" cm="1">
        <f t="array" ref="M25">MMULT(Tsorted!$B5:$DY5, raw!AG$3:AG$130)</f>
        <v>24.083170731707316</v>
      </c>
      <c r="N25" cm="1">
        <f t="array" ref="N25">MMULT(Tsorted!$B5:$DY5, raw!AH$3:AH$130)</f>
        <v>29.065000000000005</v>
      </c>
      <c r="O25" cm="1">
        <f t="array" ref="O25">MMULT(Tsorted!$B5:$DY5, raw!AI$3:AI$130)</f>
        <v>20.024512195121947</v>
      </c>
    </row>
    <row r="26" spans="1:15" x14ac:dyDescent="0.3">
      <c r="A26" t="s">
        <v>1927</v>
      </c>
      <c r="B26" t="str">
        <f>Traw!A2</f>
        <v>zFG%</v>
      </c>
      <c r="C26" cm="1">
        <f t="array" ref="C26">MMULT(Traw!$B2:$FA2, raw!W$3:W$158)</f>
        <v>2.301178861788618</v>
      </c>
      <c r="D26" cm="1">
        <f t="array" ref="D26">MMULT(Traw!$B2:$HJ2, raw!X$3:X$219)</f>
        <v>12.2260162601626</v>
      </c>
      <c r="E26" cm="1">
        <f t="array" ref="E26">MMULT(Traw!$B2:$HJ2, raw!Y$3:Y$219)</f>
        <v>6.0000813008130081</v>
      </c>
      <c r="F26" cm="1">
        <f t="array" ref="F26">MMULT(Traw!$B2:$HJ2, raw!Z$3:Z$219)</f>
        <v>6.07</v>
      </c>
      <c r="G26" cm="1">
        <f t="array" ref="G26">MMULT(Traw!$B2:$HJ2, raw!AA$3:AA$219)</f>
        <v>4.8134552845528464</v>
      </c>
      <c r="H26" cm="1">
        <f t="array" ref="H26">MMULT(Traw!$B2:$HJ2, raw!AB$3:AB$219)</f>
        <v>6.1870731707317068</v>
      </c>
      <c r="I26" cm="1">
        <f t="array" ref="I26">MMULT(Traw!$B2:$HJ2, raw!AC$3:AC$219)</f>
        <v>5.2715853658536584</v>
      </c>
      <c r="J26" cm="1">
        <f t="array" ref="J26">MMULT(Traw!$B2:$HJ2, raw!AD$3:AD$219)</f>
        <v>3.8219512195121945</v>
      </c>
      <c r="K26" cm="1">
        <f t="array" ref="K26">MMULT(Traw!$B2:$HJ2, raw!AE$3:AE$219)</f>
        <v>8.9779268292682914</v>
      </c>
      <c r="L26" cm="1">
        <f t="array" ref="L26">MMULT(Traw!$B2:$HJ2, raw!AF$3:AF$219)</f>
        <v>3.1119918699186995</v>
      </c>
      <c r="M26" cm="1">
        <f t="array" ref="M26">MMULT(Traw!$B2:$HJ2, raw!AG$3:AG$219)</f>
        <v>2.9378861788617896</v>
      </c>
      <c r="N26" cm="1">
        <f t="array" ref="N26">MMULT(Traw!$B2:$HJ2, raw!AH$3:AH$219)</f>
        <v>0.40471544715447128</v>
      </c>
      <c r="O26" cm="1">
        <f t="array" ref="O26">MMULT(Traw!$B2:$HJ2, raw!AI$3:AI$219)</f>
        <v>3.1056504065040644</v>
      </c>
    </row>
    <row r="27" spans="1:15" x14ac:dyDescent="0.3">
      <c r="A27" t="s">
        <v>1927</v>
      </c>
      <c r="B27" t="str">
        <f>Traw!A3</f>
        <v>zFT%</v>
      </c>
      <c r="C27" cm="1">
        <f t="array" ref="C27">MMULT(Traw!$B3:$FA3, raw!W$3:W$158)</f>
        <v>5.137276422764228</v>
      </c>
      <c r="D27" cm="1">
        <f t="array" ref="D27">MMULT(Traw!$B3:$HJ3, raw!X$3:X$219)</f>
        <v>4.7624796747967491</v>
      </c>
      <c r="E27" cm="1">
        <f t="array" ref="E27">MMULT(Traw!$B3:$HJ3, raw!Y$3:Y$219)</f>
        <v>3.3756910569105694</v>
      </c>
      <c r="F27" cm="1">
        <f t="array" ref="F27">MMULT(Traw!$B3:$HJ3, raw!Z$3:Z$219)</f>
        <v>-2.1337804878048785</v>
      </c>
      <c r="G27" cm="1">
        <f t="array" ref="G27">MMULT(Traw!$B3:$HJ3, raw!AA$3:AA$219)</f>
        <v>0.43223577235772337</v>
      </c>
      <c r="H27" cm="1">
        <f t="array" ref="H27">MMULT(Traw!$B3:$HJ3, raw!AB$3:AB$219)</f>
        <v>8.9664634146341466</v>
      </c>
      <c r="I27" cm="1">
        <f t="array" ref="I27">MMULT(Traw!$B3:$HJ3, raw!AC$3:AC$219)</f>
        <v>3.0856097560975622</v>
      </c>
      <c r="J27" cm="1">
        <f t="array" ref="J27">MMULT(Traw!$B3:$HJ3, raw!AD$3:AD$219)</f>
        <v>1.2478048780487805</v>
      </c>
      <c r="K27" cm="1">
        <f t="array" ref="K27">MMULT(Traw!$B3:$HJ3, raw!AE$3:AE$219)</f>
        <v>1.7610975609756097</v>
      </c>
      <c r="L27" cm="1">
        <f t="array" ref="L27">MMULT(Traw!$B3:$HJ3, raw!AF$3:AF$219)</f>
        <v>-1.3633739837398373</v>
      </c>
      <c r="M27" cm="1">
        <f t="array" ref="M27">MMULT(Traw!$B3:$HJ3, raw!AG$3:AG$219)</f>
        <v>3.0647154471544713</v>
      </c>
      <c r="N27" cm="1">
        <f t="array" ref="N27">MMULT(Traw!$B3:$HJ3, raw!AH$3:AH$219)</f>
        <v>10.494837398373983</v>
      </c>
      <c r="O27" cm="1">
        <f t="array" ref="O27">MMULT(Traw!$B3:$HJ3, raw!AI$3:AI$219)</f>
        <v>-6.3983739837399189E-2</v>
      </c>
    </row>
    <row r="28" spans="1:15" x14ac:dyDescent="0.3">
      <c r="A28" t="s">
        <v>1927</v>
      </c>
      <c r="B28" t="str">
        <f>Traw!A4</f>
        <v>z3PM</v>
      </c>
      <c r="C28" cm="1">
        <f t="array" ref="C28">MMULT(Traw!$B4:$FA4, raw!W$3:W$158)</f>
        <v>-13.683414634146342</v>
      </c>
      <c r="D28" cm="1">
        <f t="array" ref="D28">MMULT(Traw!$B4:$HJ4, raw!X$3:X$219)</f>
        <v>-1.2717073170731712</v>
      </c>
      <c r="E28" cm="1">
        <f t="array" ref="E28">MMULT(Traw!$B4:$HJ4, raw!Y$3:Y$219)</f>
        <v>-0.53902439024390247</v>
      </c>
      <c r="F28" cm="1">
        <f t="array" ref="F28">MMULT(Traw!$B4:$HJ4, raw!Z$3:Z$219)</f>
        <v>-3.4059756097560974</v>
      </c>
      <c r="G28" cm="1">
        <f t="array" ref="G28">MMULT(Traw!$B4:$HJ4, raw!AA$3:AA$219)</f>
        <v>-2.0318292682926824</v>
      </c>
      <c r="H28" cm="1">
        <f t="array" ref="H28">MMULT(Traw!$B4:$HJ4, raw!AB$3:AB$219)</f>
        <v>6.0006097560975613</v>
      </c>
      <c r="I28" cm="1">
        <f t="array" ref="I28">MMULT(Traw!$B4:$HJ4, raw!AC$3:AC$219)</f>
        <v>0.59756097560975618</v>
      </c>
      <c r="J28" cm="1">
        <f t="array" ref="J28">MMULT(Traw!$B4:$HJ4, raw!AD$3:AD$219)</f>
        <v>2.2065853658536589</v>
      </c>
      <c r="K28" cm="1">
        <f t="array" ref="K28">MMULT(Traw!$B4:$HJ4, raw!AE$3:AE$219)</f>
        <v>-1.5082926829268291</v>
      </c>
      <c r="L28" cm="1">
        <f t="array" ref="L28">MMULT(Traw!$B4:$HJ4, raw!AF$3:AF$219)</f>
        <v>0.18365853658536635</v>
      </c>
      <c r="M28" cm="1">
        <f t="array" ref="M28">MMULT(Traw!$B4:$HJ4, raw!AG$3:AG$219)</f>
        <v>-2.3417073170731708</v>
      </c>
      <c r="N28" cm="1">
        <f t="array" ref="N28">MMULT(Traw!$B4:$HJ4, raw!AH$3:AH$219)</f>
        <v>5.1429268292682933</v>
      </c>
      <c r="O28" cm="1">
        <f t="array" ref="O28">MMULT(Traw!$B4:$HJ4, raw!AI$3:AI$219)</f>
        <v>-1.588536585365854</v>
      </c>
    </row>
    <row r="29" spans="1:15" ht="13.95" customHeight="1" x14ac:dyDescent="0.3">
      <c r="A29" t="s">
        <v>1927</v>
      </c>
      <c r="B29" t="str">
        <f>Traw!A5</f>
        <v>zPTS</v>
      </c>
      <c r="C29" cm="1">
        <f t="array" ref="C29">MMULT(Traw!$B5:$FA5, raw!W$3:W$158)</f>
        <v>-17.908943089430895</v>
      </c>
      <c r="D29" cm="1">
        <f t="array" ref="D29">MMULT(Traw!$B5:$HJ5, raw!X$3:X$219)</f>
        <v>4.2322357723577255</v>
      </c>
      <c r="E29" cm="1">
        <f t="array" ref="E29">MMULT(Traw!$B5:$HJ5, raw!Y$3:Y$219)</f>
        <v>4.9071544715447155</v>
      </c>
      <c r="F29" cm="1">
        <f t="array" ref="F29">MMULT(Traw!$B5:$HJ5, raw!Z$3:Z$219)</f>
        <v>2.003536585365854</v>
      </c>
      <c r="G29" cm="1">
        <f t="array" ref="G29">MMULT(Traw!$B5:$HJ5, raw!AA$3:AA$219)</f>
        <v>5.9447967479674793</v>
      </c>
      <c r="H29" cm="1">
        <f t="array" ref="H29">MMULT(Traw!$B5:$HJ5, raw!AB$3:AB$219)</f>
        <v>6.8537804878048769</v>
      </c>
      <c r="I29" cm="1">
        <f t="array" ref="I29">MMULT(Traw!$B5:$HJ5, raw!AC$3:AC$219)</f>
        <v>3.8319512195121956</v>
      </c>
      <c r="J29" cm="1">
        <f t="array" ref="J29">MMULT(Traw!$B5:$HJ5, raw!AD$3:AD$219)</f>
        <v>7.385609756097562</v>
      </c>
      <c r="K29" cm="1">
        <f t="array" ref="K29">MMULT(Traw!$B5:$HJ5, raw!AE$3:AE$219)</f>
        <v>2.6795121951219509</v>
      </c>
      <c r="L29" cm="1">
        <f t="array" ref="L29">MMULT(Traw!$B5:$HJ5, raw!AF$3:AF$219)</f>
        <v>4.1932113821138213</v>
      </c>
      <c r="M29" cm="1">
        <f t="array" ref="M29">MMULT(Traw!$B5:$HJ5, raw!AG$3:AG$219)</f>
        <v>2.7405691056910575</v>
      </c>
      <c r="N29" cm="1">
        <f t="array" ref="N29">MMULT(Traw!$B5:$HJ5, raw!AH$3:AH$219)</f>
        <v>5.2687398373983729</v>
      </c>
      <c r="O29" cm="1">
        <f t="array" ref="O29">MMULT(Traw!$B5:$HJ5, raw!AI$3:AI$219)</f>
        <v>6.8860162601626005</v>
      </c>
    </row>
    <row r="30" spans="1:15" x14ac:dyDescent="0.3">
      <c r="A30" t="s">
        <v>1927</v>
      </c>
      <c r="B30" t="str">
        <f>Traw!A6</f>
        <v>zREB</v>
      </c>
      <c r="C30" cm="1">
        <f t="array" ref="C30">MMULT(Traw!$B6:$FA6, raw!W$3:W$158)</f>
        <v>-6.4747154471544714</v>
      </c>
      <c r="D30" cm="1">
        <f t="array" ref="D30">MMULT(Traw!$B6:$HJ6, raw!X$3:X$219)</f>
        <v>4.3425203252032523</v>
      </c>
      <c r="E30" cm="1">
        <f t="array" ref="E30">MMULT(Traw!$B6:$HJ6, raw!Y$3:Y$219)</f>
        <v>3.7166260162601628</v>
      </c>
      <c r="F30" cm="1">
        <f t="array" ref="F30">MMULT(Traw!$B6:$HJ6, raw!Z$3:Z$219)</f>
        <v>4.2939024390243921</v>
      </c>
      <c r="G30" cm="1">
        <f t="array" ref="G30">MMULT(Traw!$B6:$HJ6, raw!AA$3:AA$219)</f>
        <v>0.18483739837398416</v>
      </c>
      <c r="H30" cm="1">
        <f t="array" ref="H30">MMULT(Traw!$B6:$HJ6, raw!AB$3:AB$219)</f>
        <v>2.1912195121951221</v>
      </c>
      <c r="I30" cm="1">
        <f t="array" ref="I30">MMULT(Traw!$B6:$HJ6, raw!AC$3:AC$219)</f>
        <v>5.6800000000000006</v>
      </c>
      <c r="J30" cm="1">
        <f t="array" ref="J30">MMULT(Traw!$B6:$HJ6, raw!AD$3:AD$219)</f>
        <v>-2.0101219512195119</v>
      </c>
      <c r="K30" cm="1">
        <f t="array" ref="K30">MMULT(Traw!$B6:$HJ6, raw!AE$3:AE$219)</f>
        <v>7.1048780487804857</v>
      </c>
      <c r="L30" cm="1">
        <f t="array" ref="L30">MMULT(Traw!$B6:$HJ6, raw!AF$3:AF$219)</f>
        <v>5.5183739837398385</v>
      </c>
      <c r="M30" cm="1">
        <f t="array" ref="M30">MMULT(Traw!$B6:$HJ6, raw!AG$3:AG$219)</f>
        <v>0.37235772357723612</v>
      </c>
      <c r="N30" cm="1">
        <f t="array" ref="N30">MMULT(Traw!$B6:$HJ6, raw!AH$3:AH$219)</f>
        <v>-1.1844715447154464</v>
      </c>
      <c r="O30" cm="1">
        <f t="array" ref="O30">MMULT(Traw!$B6:$HJ6, raw!AI$3:AI$219)</f>
        <v>4.0089837398373991</v>
      </c>
    </row>
    <row r="31" spans="1:15" x14ac:dyDescent="0.3">
      <c r="A31" t="s">
        <v>1927</v>
      </c>
      <c r="B31" t="str">
        <f>Traw!A7</f>
        <v>zAST</v>
      </c>
      <c r="C31" cm="1">
        <f t="array" ref="C31">MMULT(Traw!$B7:$FA7, raw!W$3:W$158)</f>
        <v>-13.206016260162601</v>
      </c>
      <c r="D31" cm="1">
        <f t="array" ref="D31">MMULT(Traw!$B7:$HJ7, raw!X$3:X$219)</f>
        <v>7.4808943089430908</v>
      </c>
      <c r="E31" cm="1">
        <f t="array" ref="E31">MMULT(Traw!$B7:$HJ7, raw!Y$3:Y$219)</f>
        <v>5.131910569105691</v>
      </c>
      <c r="F31" cm="1">
        <f t="array" ref="F31">MMULT(Traw!$B7:$HJ7, raw!Z$3:Z$219)</f>
        <v>7.9280487804878046</v>
      </c>
      <c r="G31" cm="1">
        <f t="array" ref="G31">MMULT(Traw!$B7:$HJ7, raw!AA$3:AA$219)</f>
        <v>3.4229674796747975</v>
      </c>
      <c r="H31" cm="1">
        <f t="array" ref="H31">MMULT(Traw!$B7:$HJ7, raw!AB$3:AB$219)</f>
        <v>0.47134146341463429</v>
      </c>
      <c r="I31" cm="1">
        <f t="array" ref="I31">MMULT(Traw!$B7:$HJ7, raw!AC$3:AC$219)</f>
        <v>-0.74085365853658514</v>
      </c>
      <c r="J31" cm="1">
        <f t="array" ref="J31">MMULT(Traw!$B7:$HJ7, raw!AD$3:AD$219)</f>
        <v>2.8267073170731711</v>
      </c>
      <c r="K31" cm="1">
        <f t="array" ref="K31">MMULT(Traw!$B7:$HJ7, raw!AE$3:AE$219)</f>
        <v>4.2676829268292664</v>
      </c>
      <c r="L31" cm="1">
        <f t="array" ref="L31">MMULT(Traw!$B7:$HJ7, raw!AF$3:AF$219)</f>
        <v>5.4689430894308941</v>
      </c>
      <c r="M31" cm="1">
        <f t="array" ref="M31">MMULT(Traw!$B7:$HJ7, raw!AG$3:AG$219)</f>
        <v>12.330569105691056</v>
      </c>
      <c r="N31" cm="1">
        <f t="array" ref="N31">MMULT(Traw!$B7:$HJ7, raw!AH$3:AH$219)</f>
        <v>3.982764227642277</v>
      </c>
      <c r="O31" cm="1">
        <f t="array" ref="O31">MMULT(Traw!$B7:$HJ7, raw!AI$3:AI$219)</f>
        <v>3.8869918699186989</v>
      </c>
    </row>
    <row r="32" spans="1:15" x14ac:dyDescent="0.3">
      <c r="A32" t="s">
        <v>1927</v>
      </c>
      <c r="B32" t="str">
        <f>Traw!A8</f>
        <v>zSTL</v>
      </c>
      <c r="C32" cm="1">
        <f t="array" ref="C32">MMULT(Traw!$B8:$FA8, raw!W$3:W$158)</f>
        <v>-5.8463414634146336</v>
      </c>
      <c r="D32" cm="1">
        <f t="array" ref="D32">MMULT(Traw!$B8:$HJ8, raw!X$3:X$219)</f>
        <v>2.9062195121951224</v>
      </c>
      <c r="E32" cm="1">
        <f t="array" ref="E32">MMULT(Traw!$B8:$HJ8, raw!Y$3:Y$219)</f>
        <v>5.6082926829268294</v>
      </c>
      <c r="F32" cm="1">
        <f t="array" ref="F32">MMULT(Traw!$B8:$HJ8, raw!Z$3:Z$219)</f>
        <v>-0.14085365853658516</v>
      </c>
      <c r="G32" cm="1">
        <f t="array" ref="G32">MMULT(Traw!$B8:$HJ8, raw!AA$3:AA$219)</f>
        <v>0.56463414634146369</v>
      </c>
      <c r="H32" cm="1">
        <f t="array" ref="H32">MMULT(Traw!$B8:$HJ8, raw!AB$3:AB$219)</f>
        <v>-2.0625609756097556</v>
      </c>
      <c r="I32" cm="1">
        <f t="array" ref="I32">MMULT(Traw!$B8:$HJ8, raw!AC$3:AC$219)</f>
        <v>-0.86731707317073137</v>
      </c>
      <c r="J32" cm="1">
        <f t="array" ref="J32">MMULT(Traw!$B8:$HJ8, raw!AD$3:AD$219)</f>
        <v>1.5636585365853657</v>
      </c>
      <c r="K32" cm="1">
        <f t="array" ref="K32">MMULT(Traw!$B8:$HJ8, raw!AE$3:AE$219)</f>
        <v>-0.76000000000000023</v>
      </c>
      <c r="L32" cm="1">
        <f t="array" ref="L32">MMULT(Traw!$B8:$HJ8, raw!AF$3:AF$219)</f>
        <v>0.88768292682926808</v>
      </c>
      <c r="M32" cm="1">
        <f t="array" ref="M32">MMULT(Traw!$B8:$HJ8, raw!AG$3:AG$219)</f>
        <v>3.0114634146341457</v>
      </c>
      <c r="N32" cm="1">
        <f t="array" ref="N32">MMULT(Traw!$B8:$HJ8, raw!AH$3:AH$219)</f>
        <v>-0.21951219512195144</v>
      </c>
      <c r="O32" cm="1">
        <f t="array" ref="O32">MMULT(Traw!$B8:$HJ8, raw!AI$3:AI$219)</f>
        <v>0.20951219512195118</v>
      </c>
    </row>
    <row r="33" spans="1:15" x14ac:dyDescent="0.3">
      <c r="A33" t="s">
        <v>1927</v>
      </c>
      <c r="B33" t="str">
        <f>Traw!A9</f>
        <v>zBLK</v>
      </c>
      <c r="C33" cm="1">
        <f t="array" ref="C33">MMULT(Traw!$B9:$FA9, raw!W$3:W$158)</f>
        <v>5.7151219512195102</v>
      </c>
      <c r="D33" cm="1">
        <f t="array" ref="D33">MMULT(Traw!$B9:$HJ9, raw!X$3:X$219)</f>
        <v>7.0342682926829267</v>
      </c>
      <c r="E33" cm="1">
        <f t="array" ref="E33">MMULT(Traw!$B9:$HJ9, raw!Y$3:Y$219)</f>
        <v>6.2186585365853659</v>
      </c>
      <c r="F33" cm="1">
        <f t="array" ref="F33">MMULT(Traw!$B9:$HJ9, raw!Z$3:Z$219)</f>
        <v>0.52890243902439016</v>
      </c>
      <c r="G33" cm="1">
        <f t="array" ref="G33">MMULT(Traw!$B9:$HJ9, raw!AA$3:AA$219)</f>
        <v>-0.56536585365853664</v>
      </c>
      <c r="H33" cm="1">
        <f t="array" ref="H33">MMULT(Traw!$B9:$HJ9, raw!AB$3:AB$219)</f>
        <v>0.57939024390243921</v>
      </c>
      <c r="I33" cm="1">
        <f t="array" ref="I33">MMULT(Traw!$B9:$HJ9, raw!AC$3:AC$219)</f>
        <v>3.2156097560975616</v>
      </c>
      <c r="J33" cm="1">
        <f t="array" ref="J33">MMULT(Traw!$B9:$HJ9, raw!AD$3:AD$219)</f>
        <v>-2.722073170731707</v>
      </c>
      <c r="K33" cm="1">
        <f t="array" ref="K33">MMULT(Traw!$B9:$HJ9, raw!AE$3:AE$219)</f>
        <v>-0.17073170731707321</v>
      </c>
      <c r="L33" cm="1">
        <f t="array" ref="L33">MMULT(Traw!$B9:$HJ9, raw!AF$3:AF$219)</f>
        <v>8.7786585365853682</v>
      </c>
      <c r="M33" cm="1">
        <f t="array" ref="M33">MMULT(Traw!$B9:$HJ9, raw!AG$3:AG$219)</f>
        <v>-3.1021951219512194</v>
      </c>
      <c r="N33" cm="1">
        <f t="array" ref="N33">MMULT(Traw!$B9:$HJ9, raw!AH$3:AH$219)</f>
        <v>2.7010975609756116</v>
      </c>
      <c r="O33" cm="1">
        <f t="array" ref="O33">MMULT(Traw!$B9:$HJ9, raw!AI$3:AI$219)</f>
        <v>3.8646341463414644</v>
      </c>
    </row>
    <row r="34" spans="1:15" x14ac:dyDescent="0.3">
      <c r="A34" t="s">
        <v>1927</v>
      </c>
      <c r="B34" t="str">
        <f>Traw!A10</f>
        <v>zTO</v>
      </c>
      <c r="C34" cm="1">
        <f t="array" ref="C34">MMULT(Traw!$B10:$FA10, raw!W$3:W$158)</f>
        <v>18.772642276422761</v>
      </c>
      <c r="D34" cm="1">
        <f t="array" ref="D34">MMULT(Traw!$B10:$HJ10, raw!X$3:X$219)</f>
        <v>-2.3099593495934965</v>
      </c>
      <c r="E34" cm="1">
        <f t="array" ref="E34">MMULT(Traw!$B10:$HJ10, raw!Y$3:Y$219)</f>
        <v>-6.1593089430894308</v>
      </c>
      <c r="F34" cm="1">
        <f t="array" ref="F34">MMULT(Traw!$B10:$HJ10, raw!Z$3:Z$219)</f>
        <v>-3.6331707317073167</v>
      </c>
      <c r="G34" cm="1">
        <f t="array" ref="G34">MMULT(Traw!$B10:$HJ10, raw!AA$3:AA$219)</f>
        <v>-4.4653252032520339</v>
      </c>
      <c r="H34" cm="1">
        <f t="array" ref="H34">MMULT(Traw!$B10:$HJ10, raw!AB$3:AB$219)</f>
        <v>-4.5946341463414626</v>
      </c>
      <c r="I34" cm="1">
        <f t="array" ref="I34">MMULT(Traw!$B10:$HJ10, raw!AC$3:AC$219)</f>
        <v>-0.71487804878048777</v>
      </c>
      <c r="J34" cm="1">
        <f t="array" ref="J34">MMULT(Traw!$B10:$HJ10, raw!AD$3:AD$219)</f>
        <v>-3.8640243902439035</v>
      </c>
      <c r="K34" cm="1">
        <f t="array" ref="K34">MMULT(Traw!$B10:$HJ10, raw!AE$3:AE$219)</f>
        <v>-4.0253658536585366</v>
      </c>
      <c r="L34" cm="1">
        <f t="array" ref="L34">MMULT(Traw!$B10:$HJ10, raw!AF$3:AF$219)</f>
        <v>-4.5670325203252036</v>
      </c>
      <c r="M34" cm="1">
        <f t="array" ref="M34">MMULT(Traw!$B10:$HJ10, raw!AG$3:AG$219)</f>
        <v>-6.1394308943089433</v>
      </c>
      <c r="N34" cm="1">
        <f t="array" ref="N34">MMULT(Traw!$B10:$HJ10, raw!AH$3:AH$219)</f>
        <v>-4.0979674796747965</v>
      </c>
      <c r="O34" cm="1">
        <f t="array" ref="O34">MMULT(Traw!$B10:$HJ10, raw!AI$3:AI$219)</f>
        <v>-7.4478861788617889</v>
      </c>
    </row>
    <row r="36" spans="1:15" x14ac:dyDescent="0.3">
      <c r="A36" t="s">
        <v>1929</v>
      </c>
      <c r="B36" t="s">
        <v>13</v>
      </c>
      <c r="C36">
        <f>COUNTIFS(raw!$P$3:$P$158, GMs!C$1, raw!$R$3:$R$158, "*PG*")</f>
        <v>7</v>
      </c>
      <c r="D36">
        <f>COUNTIFS(raw!$P$3:$P$202, GMs!D$1, raw!$R$3:$R$202, "*PG*")</f>
        <v>5</v>
      </c>
      <c r="E36">
        <f>COUNTIFS(raw!$P$3:$P$202, GMs!E$1, raw!$R$3:$R$202, "*PG*")</f>
        <v>3</v>
      </c>
      <c r="F36">
        <f>COUNTIFS(raw!$P$3:$P$202, GMs!F$1, raw!$R$3:$R$202, "*PG*")</f>
        <v>4</v>
      </c>
      <c r="G36">
        <f>COUNTIFS(raw!$P$3:$P$202, GMs!G$1, raw!$R$3:$R$202, "*PG*")</f>
        <v>2</v>
      </c>
      <c r="H36">
        <f>COUNTIFS(raw!$P$3:$P$202, GMs!H$1, raw!$R$3:$R$202, "*PG*")</f>
        <v>2</v>
      </c>
      <c r="I36">
        <f>COUNTIFS(raw!$P$3:$P$202, GMs!I$1, raw!$R$3:$R$202, "*PG*")</f>
        <v>1</v>
      </c>
      <c r="J36">
        <f>COUNTIFS(raw!$P$3:$P$202, GMs!J$1, raw!$R$3:$R$202, "*PG*")</f>
        <v>1</v>
      </c>
      <c r="K36">
        <f>COUNTIFS(raw!$P$3:$P$202, GMs!K$1, raw!$R$3:$R$202, "*PG*")</f>
        <v>1</v>
      </c>
      <c r="L36">
        <f>COUNTIFS(raw!$P$3:$P$202, GMs!L$1, raw!$R$3:$R$202, "*PG*")</f>
        <v>5</v>
      </c>
      <c r="M36">
        <f>COUNTIFS(raw!$P$3:$P$202, GMs!M$1, raw!$R$3:$R$202, "*PG*")</f>
        <v>8</v>
      </c>
      <c r="N36">
        <f>COUNTIFS(raw!$P$3:$P$202, GMs!N$1, raw!$R$3:$R$202, "*PG*")</f>
        <v>5</v>
      </c>
      <c r="O36">
        <f>COUNTIFS(raw!$P$3:$P$202, GMs!O$1, raw!$R$3:$R$202, "*PG*")</f>
        <v>4</v>
      </c>
    </row>
    <row r="37" spans="1:15" x14ac:dyDescent="0.3">
      <c r="A37" t="s">
        <v>1929</v>
      </c>
      <c r="B37" t="s">
        <v>91</v>
      </c>
      <c r="C37">
        <f>COUNTIFS(raw!$P$3:$P$158, GMs!C$1, raw!$R$3:$R$158, "*SG*")</f>
        <v>10</v>
      </c>
      <c r="D37">
        <f>COUNTIFS(raw!$P$3:$P$202, GMs!D$1, raw!$R$3:$R$202, "*SG*")</f>
        <v>5</v>
      </c>
      <c r="E37">
        <f>COUNTIFS(raw!$P$3:$P$202, GMs!E$1, raw!$R$3:$R$202, "*SG*")</f>
        <v>4</v>
      </c>
      <c r="F37">
        <f>COUNTIFS(raw!$P$3:$P$202, GMs!F$1, raw!$R$3:$R$202, "*SG*")</f>
        <v>2</v>
      </c>
      <c r="G37">
        <f>COUNTIFS(raw!$P$3:$P$202, GMs!G$1, raw!$R$3:$R$202, "*SG*")</f>
        <v>3</v>
      </c>
      <c r="H37">
        <f>COUNTIFS(raw!$P$3:$P$202, GMs!H$1, raw!$R$3:$R$202, "*SG*")</f>
        <v>3</v>
      </c>
      <c r="I37">
        <f>COUNTIFS(raw!$P$3:$P$202, GMs!I$1, raw!$R$3:$R$202, "*SG*")</f>
        <v>3</v>
      </c>
      <c r="J37">
        <f>COUNTIFS(raw!$P$3:$P$202, GMs!J$1, raw!$R$3:$R$202, "*SG*")</f>
        <v>4</v>
      </c>
      <c r="K37">
        <f>COUNTIFS(raw!$P$3:$P$202, GMs!K$1, raw!$R$3:$R$202, "*SG*")</f>
        <v>3</v>
      </c>
      <c r="L37">
        <f>COUNTIFS(raw!$P$3:$P$202, GMs!L$1, raw!$R$3:$R$202, "*SG*")</f>
        <v>4</v>
      </c>
      <c r="M37">
        <f>COUNTIFS(raw!$P$3:$P$202, GMs!M$1, raw!$R$3:$R$202, "*SG*")</f>
        <v>3</v>
      </c>
      <c r="N37">
        <f>COUNTIFS(raw!$P$3:$P$202, GMs!N$1, raw!$R$3:$R$202, "*SG*")</f>
        <v>4</v>
      </c>
      <c r="O37">
        <f>COUNTIFS(raw!$P$3:$P$202, GMs!O$1, raw!$R$3:$R$202, "*SG*")</f>
        <v>7</v>
      </c>
    </row>
    <row r="38" spans="1:15" x14ac:dyDescent="0.3">
      <c r="A38" t="s">
        <v>1929</v>
      </c>
      <c r="B38" t="s">
        <v>172</v>
      </c>
      <c r="C38">
        <f>COUNTIFS(raw!$P$3:$P$158, GMs!C$1, raw!$R$3:$R$158, "*SF*")</f>
        <v>16</v>
      </c>
      <c r="D38">
        <f>COUNTIFS(raw!$P$3:$P$202, GMs!D$1, raw!$R$3:$R$202, "*SF*")</f>
        <v>3</v>
      </c>
      <c r="E38">
        <f>COUNTIFS(raw!$P$3:$P$202, GMs!E$1, raw!$R$3:$R$202, "*SF*")</f>
        <v>5</v>
      </c>
      <c r="F38">
        <f>COUNTIFS(raw!$P$3:$P$202, GMs!F$1, raw!$R$3:$R$202, "*SF*")</f>
        <v>1</v>
      </c>
      <c r="G38">
        <f>COUNTIFS(raw!$P$3:$P$202, GMs!G$1, raw!$R$3:$R$202, "*SF*")</f>
        <v>4</v>
      </c>
      <c r="H38">
        <f>COUNTIFS(raw!$P$3:$P$202, GMs!H$1, raw!$R$3:$R$202, "*SF*")</f>
        <v>6</v>
      </c>
      <c r="I38">
        <f>COUNTIFS(raw!$P$3:$P$202, GMs!I$1, raw!$R$3:$R$202, "*SF*")</f>
        <v>3</v>
      </c>
      <c r="J38">
        <f>COUNTIFS(raw!$P$3:$P$202, GMs!J$1, raw!$R$3:$R$202, "*SF*")</f>
        <v>2</v>
      </c>
      <c r="K38">
        <f>COUNTIFS(raw!$P$3:$P$202, GMs!K$1, raw!$R$3:$R$202, "*SF*")</f>
        <v>3</v>
      </c>
      <c r="L38">
        <f>COUNTIFS(raw!$P$3:$P$202, GMs!L$1, raw!$R$3:$R$202, "*SF*")</f>
        <v>3</v>
      </c>
      <c r="M38">
        <f>COUNTIFS(raw!$P$3:$P$202, GMs!M$1, raw!$R$3:$R$202, "*SF*")</f>
        <v>2</v>
      </c>
      <c r="N38">
        <f>COUNTIFS(raw!$P$3:$P$202, GMs!N$1, raw!$R$3:$R$202, "*SF*")</f>
        <v>2</v>
      </c>
      <c r="O38">
        <f>COUNTIFS(raw!$P$3:$P$202, GMs!O$1, raw!$R$3:$R$202, "*SF*")</f>
        <v>5</v>
      </c>
    </row>
    <row r="39" spans="1:15" x14ac:dyDescent="0.3">
      <c r="A39" t="s">
        <v>1929</v>
      </c>
      <c r="B39" t="s">
        <v>105</v>
      </c>
      <c r="C39">
        <f>COUNTIFS(raw!$P$3:$P$158, GMs!C$1, raw!$R$3:$R$158,"*PF*")</f>
        <v>14</v>
      </c>
      <c r="D39">
        <f>COUNTIFS(raw!$P$3:$P$202, GMs!D$1, raw!$R$3:$R$202, "*PF*")</f>
        <v>2</v>
      </c>
      <c r="E39">
        <f>COUNTIFS(raw!$P$3:$P$202, GMs!E$1, raw!$R$3:$R$202, "*PF*")</f>
        <v>7</v>
      </c>
      <c r="F39">
        <f>COUNTIFS(raw!$P$3:$P$202, GMs!F$1, raw!$R$3:$R$202, "*PF*")</f>
        <v>2</v>
      </c>
      <c r="G39">
        <f>COUNTIFS(raw!$P$3:$P$202, GMs!G$1, raw!$R$3:$R$202, "*PF*")</f>
        <v>4</v>
      </c>
      <c r="H39">
        <f>COUNTIFS(raw!$P$3:$P$202, GMs!H$1, raw!$R$3:$R$202, "*PF*")</f>
        <v>3</v>
      </c>
      <c r="I39">
        <f>COUNTIFS(raw!$P$3:$P$202, GMs!I$1, raw!$R$3:$R$202, "*PF*")</f>
        <v>2</v>
      </c>
      <c r="J39">
        <f>COUNTIFS(raw!$P$3:$P$202, GMs!J$1, raw!$R$3:$R$202, "*PF*")</f>
        <v>1</v>
      </c>
      <c r="K39">
        <f>COUNTIFS(raw!$P$3:$P$202, GMs!K$1, raw!$R$3:$R$202, "*PF*")</f>
        <v>2</v>
      </c>
      <c r="L39">
        <f>COUNTIFS(raw!$P$3:$P$202, GMs!L$1, raw!$R$3:$R$202, "*PF*")</f>
        <v>7</v>
      </c>
      <c r="M39">
        <f>COUNTIFS(raw!$P$3:$P$202, GMs!M$1, raw!$R$3:$R$202, "*PF*")</f>
        <v>3</v>
      </c>
      <c r="N39">
        <f>COUNTIFS(raw!$P$3:$P$202, GMs!N$1, raw!$R$3:$R$202, "*PF*")</f>
        <v>5</v>
      </c>
      <c r="O39">
        <f>COUNTIFS(raw!$P$3:$P$202, GMs!O$1, raw!$R$3:$R$202, "*PF*")</f>
        <v>4</v>
      </c>
    </row>
    <row r="40" spans="1:15" x14ac:dyDescent="0.3">
      <c r="A40" t="s">
        <v>1929</v>
      </c>
      <c r="B40" t="s">
        <v>8</v>
      </c>
      <c r="C40">
        <f>COUNTIFS(raw!$P$3:$P$158, GMs!C$1, raw!$R$3:$R$158, "*C*")</f>
        <v>10</v>
      </c>
      <c r="D40">
        <f>COUNTIFS(raw!$P$3:$P$202, GMs!D$1, raw!$R$3:$R$202, "*C*")</f>
        <v>4</v>
      </c>
      <c r="E40">
        <f>COUNTIFS(raw!$P$3:$P$202, GMs!E$1, raw!$R$3:$R$202, "*C*")</f>
        <v>2</v>
      </c>
      <c r="F40">
        <f>COUNTIFS(raw!$P$3:$P$202, GMs!F$1, raw!$R$3:$R$202, "*C*")</f>
        <v>4</v>
      </c>
      <c r="G40">
        <f>COUNTIFS(raw!$P$3:$P$202, GMs!G$1, raw!$R$3:$R$202, "*C*")</f>
        <v>1</v>
      </c>
      <c r="H40">
        <f>COUNTIFS(raw!$P$3:$P$202, GMs!H$1, raw!$R$3:$R$202, "*C*")</f>
        <v>2</v>
      </c>
      <c r="I40">
        <f>COUNTIFS(raw!$P$3:$P$202, GMs!I$1, raw!$R$3:$R$202, "*C*")</f>
        <v>4</v>
      </c>
      <c r="J40">
        <f>COUNTIFS(raw!$P$3:$P$202, GMs!J$1, raw!$R$3:$R$202, "*C*")</f>
        <v>0</v>
      </c>
      <c r="K40">
        <f>COUNTIFS(raw!$P$3:$P$202, GMs!K$1, raw!$R$3:$R$202, "*C*")</f>
        <v>3</v>
      </c>
      <c r="L40">
        <f>COUNTIFS(raw!$P$3:$P$202, GMs!L$1, raw!$R$3:$R$202, "*C*")</f>
        <v>2</v>
      </c>
      <c r="M40">
        <f>COUNTIFS(raw!$P$3:$P$202, GMs!M$1, raw!$R$3:$R$202, "*C*")</f>
        <v>1</v>
      </c>
      <c r="N40">
        <f>COUNTIFS(raw!$P$3:$P$202, GMs!N$1, raw!$R$3:$R$202, "*C*")</f>
        <v>3</v>
      </c>
      <c r="O40">
        <f>COUNTIFS(raw!$P$3:$P$202, GMs!O$1, raw!$R$3:$R$202, "*C*")</f>
        <v>3</v>
      </c>
    </row>
    <row r="41" spans="1:15" x14ac:dyDescent="0.3">
      <c r="A41" t="s">
        <v>1929</v>
      </c>
      <c r="B41" t="s">
        <v>610</v>
      </c>
      <c r="C41">
        <f>COUNTIFS(raw!$P$3:$P$158, GMs!C$1, raw!$R$3:$R$158, "*G*")</f>
        <v>14</v>
      </c>
      <c r="D41">
        <f>COUNTIFS(raw!$P$3:$P$202, GMs!D$1, raw!$R$3:$R$202, "*G*")</f>
        <v>7</v>
      </c>
      <c r="E41">
        <f>COUNTIFS(raw!$P$3:$P$202, GMs!E$1, raw!$R$3:$R$202, "*G*")</f>
        <v>5</v>
      </c>
      <c r="F41">
        <f>COUNTIFS(raw!$P$3:$P$202, GMs!F$1, raw!$R$3:$R$202, "*G*")</f>
        <v>4</v>
      </c>
      <c r="G41">
        <f>COUNTIFS(raw!$P$3:$P$202, GMs!G$1, raw!$R$3:$R$202, "*G*")</f>
        <v>4</v>
      </c>
      <c r="H41">
        <f>COUNTIFS(raw!$P$3:$P$202, GMs!H$1, raw!$R$3:$R$202, "*G*")</f>
        <v>4</v>
      </c>
      <c r="I41">
        <f>COUNTIFS(raw!$P$3:$P$202, GMs!I$1, raw!$R$3:$R$202, "*G*")</f>
        <v>3</v>
      </c>
      <c r="J41">
        <f>COUNTIFS(raw!$P$3:$P$202, GMs!J$1, raw!$R$3:$R$202, "*G*")</f>
        <v>5</v>
      </c>
      <c r="K41">
        <f>COUNTIFS(raw!$P$3:$P$202, GMs!K$1, raw!$R$3:$R$202, "*G*")</f>
        <v>3</v>
      </c>
      <c r="L41">
        <f>COUNTIFS(raw!$P$3:$P$202, GMs!L$1, raw!$R$3:$R$202, "*G*")</f>
        <v>7</v>
      </c>
      <c r="M41">
        <f>COUNTIFS(raw!$P$3:$P$202, GMs!M$1, raw!$R$3:$R$202, "*G*")</f>
        <v>8</v>
      </c>
      <c r="N41">
        <f>COUNTIFS(raw!$P$3:$P$202, GMs!N$1, raw!$R$3:$R$202, "*G*")</f>
        <v>7</v>
      </c>
      <c r="O41">
        <f>COUNTIFS(raw!$P$3:$P$202, GMs!O$1, raw!$R$3:$R$202, "*G*")</f>
        <v>8</v>
      </c>
    </row>
    <row r="42" spans="1:15" x14ac:dyDescent="0.3">
      <c r="A42" t="s">
        <v>1929</v>
      </c>
      <c r="B42" t="s">
        <v>611</v>
      </c>
      <c r="C42">
        <f>COUNTIFS(raw!$P$3:$P$158, GMs!C$1, raw!$R$3:$R$158, "*F*")</f>
        <v>24</v>
      </c>
      <c r="D42">
        <f>COUNTIFS(raw!$P$3:$P$202, GMs!D$1, raw!$R$3:$R$202, "*F*")</f>
        <v>4</v>
      </c>
      <c r="E42">
        <f>COUNTIFS(raw!$P$3:$P$202, GMs!E$1, raw!$R$3:$R$202, "*F*")</f>
        <v>8</v>
      </c>
      <c r="F42">
        <f>COUNTIFS(raw!$P$3:$P$202, GMs!F$1, raw!$R$3:$R$202, "*F*")</f>
        <v>2</v>
      </c>
      <c r="G42">
        <f>COUNTIFS(raw!$P$3:$P$202, GMs!G$1, raw!$R$3:$R$202, "*F*")</f>
        <v>6</v>
      </c>
      <c r="H42">
        <f>COUNTIFS(raw!$P$3:$P$202, GMs!H$1, raw!$R$3:$R$202, "*F*")</f>
        <v>6</v>
      </c>
      <c r="I42">
        <f>COUNTIFS(raw!$P$3:$P$202, GMs!I$1, raw!$R$3:$R$202, "*F*")</f>
        <v>4</v>
      </c>
      <c r="J42">
        <f>COUNTIFS(raw!$P$3:$P$202, GMs!J$1, raw!$R$3:$R$202, "*F*")</f>
        <v>3</v>
      </c>
      <c r="K42">
        <f>COUNTIFS(raw!$P$3:$P$202, GMs!K$1, raw!$R$3:$R$202, "*F*")</f>
        <v>4</v>
      </c>
      <c r="L42">
        <f>COUNTIFS(raw!$P$3:$P$202, GMs!L$1, raw!$R$3:$R$202, "*F*")</f>
        <v>9</v>
      </c>
      <c r="M42">
        <f>COUNTIFS(raw!$P$3:$P$202, GMs!M$1, raw!$R$3:$R$202, "*F*")</f>
        <v>4</v>
      </c>
      <c r="N42">
        <f>COUNTIFS(raw!$P$3:$P$202, GMs!N$1, raw!$R$3:$R$202, "*F*")</f>
        <v>5</v>
      </c>
      <c r="O42">
        <f>COUNTIFS(raw!$P$3:$P$202, GMs!O$1, raw!$R$3:$R$202, "*F*")</f>
        <v>8</v>
      </c>
    </row>
    <row r="43" spans="1:15" x14ac:dyDescent="0.3">
      <c r="A43" t="s">
        <v>1929</v>
      </c>
      <c r="B43" t="s">
        <v>612</v>
      </c>
      <c r="C43">
        <f>COUNTIFS(raw!$P$3:$P$158, GMs!C$1)</f>
        <v>35</v>
      </c>
      <c r="D43">
        <f>COUNTIFS(raw!$P$3:$P$202, GMs!D$1)</f>
        <v>13</v>
      </c>
      <c r="E43">
        <f>COUNTIFS(raw!$P$3:$P$202, GMs!E$1)</f>
        <v>12</v>
      </c>
      <c r="F43">
        <f>COUNTIFS(raw!$P$3:$P$202, GMs!F$1)</f>
        <v>8</v>
      </c>
      <c r="G43">
        <f>COUNTIFS(raw!$P$3:$P$202, GMs!G$1)</f>
        <v>9</v>
      </c>
      <c r="H43">
        <f>COUNTIFS(raw!$P$3:$P$202, GMs!H$1)</f>
        <v>10</v>
      </c>
      <c r="I43">
        <f>COUNTIFS(raw!$P$3:$P$202, GMs!I$1)</f>
        <v>9</v>
      </c>
      <c r="J43">
        <f>COUNTIFS(raw!$P$3:$P$202, GMs!J$1)</f>
        <v>6</v>
      </c>
      <c r="K43">
        <f>COUNTIFS(raw!$P$3:$P$202, GMs!K$1)</f>
        <v>8</v>
      </c>
      <c r="L43">
        <f>COUNTIFS(raw!$P$3:$P$202, GMs!L$1)</f>
        <v>14</v>
      </c>
      <c r="M43">
        <f>COUNTIFS(raw!$P$3:$P$202, GMs!M$1)</f>
        <v>12</v>
      </c>
      <c r="N43">
        <f>COUNTIFS(raw!$P$3:$P$202, GMs!N$1)</f>
        <v>12</v>
      </c>
      <c r="O43">
        <f>COUNTIFS(raw!$P$3:$P$202, GMs!O$1)</f>
        <v>13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-0.11934959349593488</v>
      </c>
      <c r="D45">
        <f>_xlfn.MAXIFS(raw!$N$3:$N$202,raw!$P$3:$P$202, GMs!D$1, raw!$R$3:$R$202, "*PG*")</f>
        <v>3.8652032520325204</v>
      </c>
      <c r="E45">
        <f>_xlfn.MAXIFS(raw!$N$3:$N$202,raw!$P$3:$P$202, GMs!E$1, raw!$R$3:$R$202, "*PG*")</f>
        <v>3.6369105691056909</v>
      </c>
      <c r="F45">
        <f>_xlfn.MAXIFS(raw!$N$3:$N$202,raw!$P$3:$P$202, GMs!F$1, raw!$R$3:$R$202, "*PG*")</f>
        <v>8.3386178861788629</v>
      </c>
      <c r="G45">
        <f>_xlfn.MAXIFS(raw!$N$3:$N$202,raw!$P$3:$P$202, GMs!G$1, raw!$R$3:$R$202, "*PG*")</f>
        <v>2.8554471544715447</v>
      </c>
      <c r="H45">
        <f>_xlfn.MAXIFS(raw!$N$3:$N$202,raw!$P$3:$P$202, GMs!H$1, raw!$R$3:$R$202, "*PG*")</f>
        <v>8.3559756097560989</v>
      </c>
      <c r="I45">
        <f>_xlfn.MAXIFS(raw!$N$3:$N$202,raw!$P$3:$P$202, GMs!I$1, raw!$R$3:$R$202, "*PG*")</f>
        <v>0.44024390243902478</v>
      </c>
      <c r="J45">
        <f>_xlfn.MAXIFS(raw!$N$3:$N$202,raw!$P$3:$P$202, GMs!J$1, raw!$R$3:$R$202, "*PG*")</f>
        <v>1.5812195121951218</v>
      </c>
      <c r="K45">
        <f>_xlfn.MAXIFS(raw!$N$3:$N$202,raw!$P$3:$P$202, GMs!K$1, raw!$R$3:$R$202, "*PG*")</f>
        <v>-2.1016260162601625</v>
      </c>
      <c r="L45">
        <f>_xlfn.MAXIFS(raw!$N$3:$N$202,raw!$P$3:$P$202, GMs!L$1, raw!$R$3:$R$202, "*PG*")</f>
        <v>3.0211382113821146</v>
      </c>
      <c r="M45">
        <f>_xlfn.MAXIFS(raw!$N$3:$N$202,raw!$P$3:$P$202, GMs!M$1, raw!$R$3:$R$202, "*PG*")</f>
        <v>4.4268292682926829</v>
      </c>
      <c r="N45">
        <f>_xlfn.MAXIFS(raw!$N$3:$N$202,raw!$P$3:$P$202, GMs!N$1, raw!$R$3:$R$202, "*PG*")</f>
        <v>7.7795121951219519</v>
      </c>
      <c r="O45">
        <f>_xlfn.MAXIFS(raw!$N$3:$N$202,raw!$P$3:$P$202, GMs!O$1, raw!$R$3:$R$202, "*PG*")</f>
        <v>1.7535772357723571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7.9186991869918844E-2</v>
      </c>
      <c r="D46">
        <f>_xlfn.MAXIFS(raw!$N$3:$N$202,raw!$P$3:$P$202, GMs!D$1, raw!$R$3:$R$202, "*SG*")</f>
        <v>3.5686991869918705</v>
      </c>
      <c r="E46">
        <f>_xlfn.MAXIFS(raw!$N$3:$N$202,raw!$P$3:$P$202, GMs!E$1, raw!$R$3:$R$202, "*SG*")</f>
        <v>3.6369105691056909</v>
      </c>
      <c r="F46">
        <f>_xlfn.MAXIFS(raw!$N$3:$N$202,raw!$P$3:$P$202, GMs!F$1, raw!$R$3:$R$202, "*SG*")</f>
        <v>8.3386178861788629</v>
      </c>
      <c r="G46">
        <f>_xlfn.MAXIFS(raw!$N$3:$N$202,raw!$P$3:$P$202, GMs!G$1, raw!$R$3:$R$202, "*SG*")</f>
        <v>4.3656910569105696</v>
      </c>
      <c r="H46">
        <f>_xlfn.MAXIFS(raw!$N$3:$N$202,raw!$P$3:$P$202, GMs!H$1, raw!$R$3:$R$202, "*SG*")</f>
        <v>2.8730081300813008</v>
      </c>
      <c r="I46">
        <f>_xlfn.MAXIFS(raw!$N$3:$N$202,raw!$P$3:$P$202, GMs!I$1, raw!$R$3:$R$202, "*SG*")</f>
        <v>0.87569105691056903</v>
      </c>
      <c r="J46">
        <f>_xlfn.MAXIFS(raw!$N$3:$N$202,raw!$P$3:$P$202, GMs!J$1, raw!$R$3:$R$202, "*SG*")</f>
        <v>6.3173170731707309</v>
      </c>
      <c r="K46">
        <f>_xlfn.MAXIFS(raw!$N$3:$N$202,raw!$P$3:$P$202, GMs!K$1, raw!$R$3:$R$202, "*SG*")</f>
        <v>5.0065040650406489</v>
      </c>
      <c r="L46">
        <f>_xlfn.MAXIFS(raw!$N$3:$N$202,raw!$P$3:$P$202, GMs!L$1, raw!$R$3:$R$202, "*SG*")</f>
        <v>2.4177642276422766</v>
      </c>
      <c r="M46">
        <f>_xlfn.MAXIFS(raw!$N$3:$N$202,raw!$P$3:$P$202, GMs!M$1, raw!$R$3:$R$202, "*SG*")</f>
        <v>4.4268292682926829</v>
      </c>
      <c r="N46">
        <f>_xlfn.MAXIFS(raw!$N$3:$N$202,raw!$P$3:$P$202, GMs!N$1, raw!$R$3:$R$202, "*SG*")</f>
        <v>2.4502439024390235</v>
      </c>
      <c r="O46">
        <f>_xlfn.MAXIFS(raw!$N$3:$N$202,raw!$P$3:$P$202, GMs!O$1, raw!$R$3:$R$202, "*SG*")</f>
        <v>1.7535772357723571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0.13292682926829275</v>
      </c>
      <c r="D47">
        <f>_xlfn.MAXIFS(raw!$N$3:$N$202,raw!$P$3:$P$202, GMs!D$1, raw!$R$3:$R$202, "*SF*")</f>
        <v>4.2319105691056906</v>
      </c>
      <c r="E47">
        <f>_xlfn.MAXIFS(raw!$N$3:$N$202,raw!$P$3:$P$202, GMs!E$1, raw!$R$3:$R$202, "*SF*")</f>
        <v>3.0768292682926828</v>
      </c>
      <c r="F47">
        <f>_xlfn.MAXIFS(raw!$N$3:$N$202,raw!$P$3:$P$202, GMs!F$1, raw!$R$3:$R$202, "*SF*")</f>
        <v>-1.3695121951219513</v>
      </c>
      <c r="G47">
        <f>_xlfn.MAXIFS(raw!$N$3:$N$202,raw!$P$3:$P$202, GMs!G$1, raw!$R$3:$R$202, "*SF*")</f>
        <v>4.3656910569105696</v>
      </c>
      <c r="H47">
        <f>_xlfn.MAXIFS(raw!$N$3:$N$202,raw!$P$3:$P$202, GMs!H$1, raw!$R$3:$R$202, "*SF*")</f>
        <v>6.5743089430894308</v>
      </c>
      <c r="I47">
        <f>_xlfn.MAXIFS(raw!$N$3:$N$202,raw!$P$3:$P$202, GMs!I$1, raw!$R$3:$R$202, "*SF*")</f>
        <v>6.3892682926829281</v>
      </c>
      <c r="J47">
        <f>_xlfn.MAXIFS(raw!$N$3:$N$202,raw!$P$3:$P$202, GMs!J$1, raw!$R$3:$R$202, "*SF*")</f>
        <v>0.97581300813008132</v>
      </c>
      <c r="K47">
        <f>_xlfn.MAXIFS(raw!$N$3:$N$202,raw!$P$3:$P$202, GMs!K$1, raw!$R$3:$R$202, "*SF*")</f>
        <v>5.0065040650406489</v>
      </c>
      <c r="L47">
        <f>_xlfn.MAXIFS(raw!$N$3:$N$202,raw!$P$3:$P$202, GMs!L$1, raw!$R$3:$R$202, "*SF*")</f>
        <v>3.0211382113821146</v>
      </c>
      <c r="M47">
        <f>_xlfn.MAXIFS(raw!$N$3:$N$202,raw!$P$3:$P$202, GMs!M$1, raw!$R$3:$R$202, "*SF*")</f>
        <v>0.94878048780487811</v>
      </c>
      <c r="N47">
        <f>_xlfn.MAXIFS(raw!$N$3:$N$202,raw!$P$3:$P$202, GMs!N$1, raw!$R$3:$R$202, "*SF*")</f>
        <v>2.5914634146341466</v>
      </c>
      <c r="O47">
        <f>_xlfn.MAXIFS(raw!$N$3:$N$202,raw!$P$3:$P$202, GMs!O$1, raw!$R$3:$R$202, "*SF*")</f>
        <v>1.4162601626016262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0.75170731707317084</v>
      </c>
      <c r="D48">
        <f>_xlfn.MAXIFS(raw!$N$3:$N$202,raw!$P$3:$P$202, GMs!D$1, raw!$R$3:$R$202, "*PF*")</f>
        <v>4.2319105691056906</v>
      </c>
      <c r="E48">
        <f>_xlfn.MAXIFS(raw!$N$3:$N$202,raw!$P$3:$P$202, GMs!E$1, raw!$R$3:$R$202, "*PF*")</f>
        <v>4.8411788617886176</v>
      </c>
      <c r="F48">
        <f>_xlfn.MAXIFS(raw!$N$3:$N$202,raw!$P$3:$P$202, GMs!F$1, raw!$R$3:$R$202, "*PF*")</f>
        <v>-0.72926829268292681</v>
      </c>
      <c r="G48">
        <f>_xlfn.MAXIFS(raw!$N$3:$N$202,raw!$P$3:$P$202, GMs!G$1, raw!$R$3:$R$202, "*PF*")</f>
        <v>5.0877235772357716</v>
      </c>
      <c r="H48">
        <f>_xlfn.MAXIFS(raw!$N$3:$N$202,raw!$P$3:$P$202, GMs!H$1, raw!$R$3:$R$202, "*PF*")</f>
        <v>6.5743089430894308</v>
      </c>
      <c r="I48">
        <f>_xlfn.MAXIFS(raw!$N$3:$N$202,raw!$P$3:$P$202, GMs!I$1, raw!$R$3:$R$202, "*PF*")</f>
        <v>6.3892682926829281</v>
      </c>
      <c r="J48">
        <f>_xlfn.MAXIFS(raw!$N$3:$N$202,raw!$P$3:$P$202, GMs!J$1, raw!$R$3:$R$202, "*PF*")</f>
        <v>3.1803252032520319</v>
      </c>
      <c r="K48">
        <f>_xlfn.MAXIFS(raw!$N$3:$N$202,raw!$P$3:$P$202, GMs!K$1, raw!$R$3:$R$202, "*PF*")</f>
        <v>3.3295934959349598</v>
      </c>
      <c r="L48">
        <f>_xlfn.MAXIFS(raw!$N$3:$N$202,raw!$P$3:$P$202, GMs!L$1, raw!$R$3:$R$202, "*PF*")</f>
        <v>3.5817073170731706</v>
      </c>
      <c r="M48">
        <f>_xlfn.MAXIFS(raw!$N$3:$N$202,raw!$P$3:$P$202, GMs!M$1, raw!$R$3:$R$202, "*PF*")</f>
        <v>4.2339837398373978</v>
      </c>
      <c r="N48">
        <f>_xlfn.MAXIFS(raw!$N$3:$N$202,raw!$P$3:$P$202, GMs!N$1, raw!$R$3:$R$202, "*PF*")</f>
        <v>3.9793495934959351</v>
      </c>
      <c r="O48">
        <f>_xlfn.MAXIFS(raw!$N$3:$N$202,raw!$P$3:$P$202, GMs!O$1, raw!$R$3:$R$202, "*PF*")</f>
        <v>2.8999186991869923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0.75170731707317084</v>
      </c>
      <c r="D49">
        <f>_xlfn.MAXIFS(raw!$N$3:$N$202,raw!$P$3:$P$202, GMs!D$1, raw!$R$3:$R$202, "*C*")</f>
        <v>4.1185365853658533</v>
      </c>
      <c r="E49">
        <f>_xlfn.MAXIFS(raw!$N$3:$N$202,raw!$P$3:$P$202, GMs!E$1, raw!$R$3:$R$202, "*C*")</f>
        <v>4.5726829268292679</v>
      </c>
      <c r="F49">
        <f>_xlfn.MAXIFS(raw!$N$3:$N$202,raw!$P$3:$P$202, GMs!F$1, raw!$R$3:$R$202, "*C*")</f>
        <v>1.3155284552845532</v>
      </c>
      <c r="G49">
        <f>_xlfn.MAXIFS(raw!$N$3:$N$202,raw!$P$3:$P$202, GMs!G$1, raw!$R$3:$R$202, "*C*")</f>
        <v>-1.4292682926829265</v>
      </c>
      <c r="H49">
        <f>_xlfn.MAXIFS(raw!$N$3:$N$202,raw!$P$3:$P$202, GMs!H$1, raw!$R$3:$R$202, "*C*")</f>
        <v>2.044146341463414</v>
      </c>
      <c r="I49">
        <f>_xlfn.MAXIFS(raw!$N$3:$N$202,raw!$P$3:$P$202, GMs!I$1, raw!$R$3:$R$202, "*C*")</f>
        <v>6.6837398373983747</v>
      </c>
      <c r="J49">
        <f>_xlfn.MAXIFS(raw!$N$3:$N$202,raw!$P$3:$P$202, GMs!J$1, raw!$R$3:$R$202, "*C*")</f>
        <v>0</v>
      </c>
      <c r="K49">
        <f>_xlfn.MAXIFS(raw!$N$3:$N$202,raw!$P$3:$P$202, GMs!K$1, raw!$R$3:$R$202, "*C*")</f>
        <v>12.130528455284551</v>
      </c>
      <c r="L49">
        <f>_xlfn.MAXIFS(raw!$N$3:$N$202,raw!$P$3:$P$202, GMs!L$1, raw!$R$3:$R$202, "*C*")</f>
        <v>4.1495934959349592</v>
      </c>
      <c r="M49">
        <f>_xlfn.MAXIFS(raw!$N$3:$N$202,raw!$P$3:$P$202, GMs!M$1, raw!$R$3:$R$202, "*C*")</f>
        <v>4.2339837398373978</v>
      </c>
      <c r="N49">
        <f>_xlfn.MAXIFS(raw!$N$3:$N$202,raw!$P$3:$P$202, GMs!N$1, raw!$R$3:$R$202, "*C*")</f>
        <v>4.9156097560975613</v>
      </c>
      <c r="O49">
        <f>_xlfn.MAXIFS(raw!$N$3:$N$202,raw!$P$3:$P$202, GMs!O$1, raw!$R$3:$R$202, "*C*")</f>
        <v>4.3780487804878048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7.9186991869918844E-2</v>
      </c>
      <c r="D50">
        <f>_xlfn.MAXIFS(raw!$N$3:$N$202,raw!$P$3:$P$202, GMs!D$1, raw!$R$3:$R$202, "*G*")</f>
        <v>3.8652032520325204</v>
      </c>
      <c r="E50">
        <f>_xlfn.MAXIFS(raw!$N$3:$N$202,raw!$P$3:$P$202, GMs!E$1, raw!$R$3:$R$202, "*G*")</f>
        <v>3.6369105691056909</v>
      </c>
      <c r="F50">
        <f>_xlfn.MAXIFS(raw!$N$3:$N$202,raw!$P$3:$P$202, GMs!F$1, raw!$R$3:$R$202, "*G*")</f>
        <v>8.3386178861788629</v>
      </c>
      <c r="G50">
        <f>_xlfn.MAXIFS(raw!$N$3:$N$202,raw!$P$3:$P$202, GMs!G$1, raw!$R$3:$R$202, "*G*")</f>
        <v>4.3656910569105696</v>
      </c>
      <c r="H50">
        <f>_xlfn.MAXIFS(raw!$N$3:$N$202,raw!$P$3:$P$202, GMs!H$1, raw!$R$3:$R$202, "*G*")</f>
        <v>8.3559756097560989</v>
      </c>
      <c r="I50">
        <f>_xlfn.MAXIFS(raw!$N$3:$N$202,raw!$P$3:$P$202, GMs!I$1, raw!$R$3:$R$202, "*G*")</f>
        <v>0.87569105691056903</v>
      </c>
      <c r="J50">
        <f>_xlfn.MAXIFS(raw!$N$3:$N$202,raw!$P$3:$P$202, GMs!J$1, raw!$R$3:$R$202, "*G*")</f>
        <v>6.3173170731707309</v>
      </c>
      <c r="K50">
        <f>_xlfn.MAXIFS(raw!$N$3:$N$202,raw!$P$3:$P$202, GMs!K$1, raw!$R$3:$R$202, "*G*")</f>
        <v>5.0065040650406489</v>
      </c>
      <c r="L50">
        <f>_xlfn.MAXIFS(raw!$N$3:$N$202,raw!$P$3:$P$202, GMs!L$1, raw!$R$3:$R$202, "*G*")</f>
        <v>3.0211382113821146</v>
      </c>
      <c r="M50">
        <f>_xlfn.MAXIFS(raw!$N$3:$N$202,raw!$P$3:$P$202, GMs!M$1, raw!$R$3:$R$202, "*G*")</f>
        <v>4.4268292682926829</v>
      </c>
      <c r="N50">
        <f>_xlfn.MAXIFS(raw!$N$3:$N$202,raw!$P$3:$P$202, GMs!N$1, raw!$R$3:$R$202, "*G*")</f>
        <v>7.7795121951219519</v>
      </c>
      <c r="O50">
        <f>_xlfn.MAXIFS(raw!$N$3:$N$202,raw!$P$3:$P$202, GMs!O$1, raw!$R$3:$R$202, "*G*")</f>
        <v>1.7535772357723571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0.75170731707317084</v>
      </c>
      <c r="D51">
        <f>_xlfn.MAXIFS(raw!$N$3:$N$202,raw!$P$3:$P$202, GMs!D$1, raw!$R$3:$R$202, "*F*")</f>
        <v>4.2319105691056906</v>
      </c>
      <c r="E51">
        <f>_xlfn.MAXIFS(raw!$N$3:$N$202,raw!$P$3:$P$202, GMs!E$1, raw!$R$3:$R$202, "*F*")</f>
        <v>4.8411788617886176</v>
      </c>
      <c r="F51">
        <f>_xlfn.MAXIFS(raw!$N$3:$N$202,raw!$P$3:$P$202, GMs!F$1, raw!$R$3:$R$202, "*F*")</f>
        <v>-0.72926829268292681</v>
      </c>
      <c r="G51">
        <f>_xlfn.MAXIFS(raw!$N$3:$N$202,raw!$P$3:$P$202, GMs!G$1, raw!$R$3:$R$202, "*F*")</f>
        <v>5.0877235772357716</v>
      </c>
      <c r="H51">
        <f>_xlfn.MAXIFS(raw!$N$3:$N$202,raw!$P$3:$P$202, GMs!H$1, raw!$R$3:$R$202, "*F*")</f>
        <v>6.5743089430894308</v>
      </c>
      <c r="I51">
        <f>_xlfn.MAXIFS(raw!$N$3:$N$202,raw!$P$3:$P$202, GMs!I$1, raw!$R$3:$R$202, "*F*")</f>
        <v>6.3892682926829281</v>
      </c>
      <c r="J51">
        <f>_xlfn.MAXIFS(raw!$N$3:$N$202,raw!$P$3:$P$202, GMs!J$1, raw!$R$3:$R$202, "*F*")</f>
        <v>3.1803252032520319</v>
      </c>
      <c r="K51">
        <f>_xlfn.MAXIFS(raw!$N$3:$N$202,raw!$P$3:$P$202, GMs!K$1, raw!$R$3:$R$202, "*F*")</f>
        <v>5.0065040650406489</v>
      </c>
      <c r="L51">
        <f>_xlfn.MAXIFS(raw!$N$3:$N$202,raw!$P$3:$P$202, GMs!L$1, raw!$R$3:$R$202, "*F*")</f>
        <v>3.5817073170731706</v>
      </c>
      <c r="M51">
        <f>_xlfn.MAXIFS(raw!$N$3:$N$202,raw!$P$3:$P$202, GMs!M$1, raw!$R$3:$R$202, "*F*")</f>
        <v>4.2339837398373978</v>
      </c>
      <c r="N51">
        <f>_xlfn.MAXIFS(raw!$N$3:$N$202,raw!$P$3:$P$202, GMs!N$1, raw!$R$3:$R$202, "*F*")</f>
        <v>3.9793495934959351</v>
      </c>
      <c r="O51">
        <f>_xlfn.MAXIFS(raw!$N$3:$N$202,raw!$P$3:$P$202, GMs!O$1, raw!$R$3:$R$202, "*F*")</f>
        <v>2.8999186991869923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0.75170731707317084</v>
      </c>
      <c r="D52">
        <f>_xlfn.MAXIFS(raw!$N$3:$N$202,raw!$P$3:$P$202, GMs!D$1, raw!$R$3:$R$202, "*")</f>
        <v>4.2319105691056906</v>
      </c>
      <c r="E52">
        <f>_xlfn.MAXIFS(raw!$N$3:$N$202,raw!$P$3:$P$202, GMs!E$1, raw!$R$3:$R$202, "*")</f>
        <v>4.8411788617886176</v>
      </c>
      <c r="F52">
        <f>_xlfn.MAXIFS(raw!$N$3:$N$202,raw!$P$3:$P$202, GMs!F$1, raw!$R$3:$R$202, "*")</f>
        <v>8.3386178861788629</v>
      </c>
      <c r="G52">
        <f>_xlfn.MAXIFS(raw!$N$3:$N$202,raw!$P$3:$P$202, GMs!G$1, raw!$R$3:$R$202, "*")</f>
        <v>5.0877235772357716</v>
      </c>
      <c r="H52">
        <f>_xlfn.MAXIFS(raw!$N$3:$N$202,raw!$P$3:$P$202, GMs!H$1, raw!$R$3:$R$202, "*")</f>
        <v>8.3559756097560989</v>
      </c>
      <c r="I52">
        <f>_xlfn.MAXIFS(raw!$N$3:$N$202,raw!$P$3:$P$202, GMs!I$1, raw!$R$3:$R$202, "*")</f>
        <v>6.6837398373983747</v>
      </c>
      <c r="J52">
        <f>_xlfn.MAXIFS(raw!$N$3:$N$202,raw!$P$3:$P$202, GMs!J$1, raw!$R$3:$R$202, "*")</f>
        <v>6.3173170731707309</v>
      </c>
      <c r="K52">
        <f>_xlfn.MAXIFS(raw!$N$3:$N$202,raw!$P$3:$P$202, GMs!K$1, raw!$R$3:$R$202, "*")</f>
        <v>12.130528455284551</v>
      </c>
      <c r="L52">
        <f>_xlfn.MAXIFS(raw!$N$3:$N$202,raw!$P$3:$P$202, GMs!L$1, raw!$R$3:$R$202, "*")</f>
        <v>4.1495934959349592</v>
      </c>
      <c r="M52">
        <f>_xlfn.MAXIFS(raw!$N$3:$N$202,raw!$P$3:$P$202, GMs!M$1, raw!$R$3:$R$202, "*")</f>
        <v>4.4268292682926829</v>
      </c>
      <c r="N52">
        <f>_xlfn.MAXIFS(raw!$N$3:$N$202,raw!$P$3:$P$202, GMs!N$1, raw!$R$3:$R$202, "*")</f>
        <v>7.7795121951219519</v>
      </c>
      <c r="O52">
        <f>_xlfn.MAXIFS(raw!$N$3:$N$202,raw!$P$3:$P$202, GMs!O$1, raw!$R$3:$R$202, "*")</f>
        <v>4.3780487804878048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-0.11934959349593488</v>
      </c>
      <c r="D54">
        <f>_xlfn.MAXIFS(raw!$O$3:$O$202,raw!$P$3:$P$202, GMs!D$1, raw!$R$3:$R$202, "*PG*")</f>
        <v>3.8879674796747974</v>
      </c>
      <c r="E54">
        <f>_xlfn.MAXIFS(raw!$O$3:$O$202,raw!$P$3:$P$202, GMs!E$1, raw!$R$3:$R$202, "*PG*")</f>
        <v>3.4375609756097569</v>
      </c>
      <c r="F54">
        <f>_xlfn.MAXIFS(raw!$O$3:$O$202,raw!$P$3:$P$202, GMs!F$1, raw!$R$3:$R$202, "*PG*")</f>
        <v>8.0269308943089452</v>
      </c>
      <c r="G54">
        <f>_xlfn.MAXIFS(raw!$O$3:$O$202,raw!$P$3:$P$202, GMs!G$1, raw!$R$3:$R$202, "*PG*")</f>
        <v>3.5586991869918707</v>
      </c>
      <c r="H54">
        <f>_xlfn.MAXIFS(raw!$O$3:$O$202,raw!$P$3:$P$202, GMs!H$1, raw!$R$3:$R$202, "*PG*")</f>
        <v>8.6054268292682927</v>
      </c>
      <c r="I54">
        <f>_xlfn.MAXIFS(raw!$O$3:$O$202,raw!$P$3:$P$202, GMs!I$1, raw!$R$3:$R$202, "*PG*")</f>
        <v>0.98048780487804921</v>
      </c>
      <c r="J54">
        <f>_xlfn.MAXIFS(raw!$O$3:$O$202,raw!$P$3:$P$202, GMs!J$1, raw!$R$3:$R$202, "*PG*")</f>
        <v>1.4612195121951221</v>
      </c>
      <c r="K54">
        <f>_xlfn.MAXIFS(raw!$O$3:$O$202,raw!$P$3:$P$202, GMs!K$1, raw!$R$3:$R$202, "*PG*")</f>
        <v>-1.4581300813008129</v>
      </c>
      <c r="L54">
        <f>_xlfn.MAXIFS(raw!$O$3:$O$202,raw!$P$3:$P$202, GMs!L$1, raw!$R$3:$R$202, "*PG*")</f>
        <v>2.4146341463414629</v>
      </c>
      <c r="M54">
        <f>_xlfn.MAXIFS(raw!$O$3:$O$202,raw!$P$3:$P$202, GMs!M$1, raw!$R$3:$R$202, "*PG*")</f>
        <v>5.2445121951219518</v>
      </c>
      <c r="N54">
        <f>_xlfn.MAXIFS(raw!$O$3:$O$202,raw!$P$3:$P$202, GMs!N$1, raw!$R$3:$R$202, "*PG*")</f>
        <v>8.2743902439024382</v>
      </c>
      <c r="O54">
        <f>_xlfn.MAXIFS(raw!$O$3:$O$202,raw!$P$3:$P$202, GMs!O$1, raw!$R$3:$R$202, "*PG*")</f>
        <v>2.3049593495934957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7.9186991869918844E-2</v>
      </c>
      <c r="D55">
        <f>_xlfn.MAXIFS(raw!$O$3:$O$202,raw!$P$3:$P$202, GMs!D$1, raw!$R$3:$R$202, "*SG*")</f>
        <v>3.3348577235772363</v>
      </c>
      <c r="E55">
        <f>_xlfn.MAXIFS(raw!$O$3:$O$202,raw!$P$3:$P$202, GMs!E$1, raw!$R$3:$R$202, "*SG*")</f>
        <v>3.1591869918699187</v>
      </c>
      <c r="F55">
        <f>_xlfn.MAXIFS(raw!$O$3:$O$202,raw!$P$3:$P$202, GMs!F$1, raw!$R$3:$R$202, "*SG*")</f>
        <v>8.0269308943089452</v>
      </c>
      <c r="G55">
        <f>_xlfn.MAXIFS(raw!$O$3:$O$202,raw!$P$3:$P$202, GMs!G$1, raw!$R$3:$R$202, "*SG*")</f>
        <v>4.300650406504066</v>
      </c>
      <c r="H55">
        <f>_xlfn.MAXIFS(raw!$O$3:$O$202,raw!$P$3:$P$202, GMs!H$1, raw!$R$3:$R$202, "*SG*")</f>
        <v>2.531382113821139</v>
      </c>
      <c r="I55">
        <f>_xlfn.MAXIFS(raw!$O$3:$O$202,raw!$P$3:$P$202, GMs!I$1, raw!$R$3:$R$202, "*SG*")</f>
        <v>0.98048780487804921</v>
      </c>
      <c r="J55">
        <f>_xlfn.MAXIFS(raw!$O$3:$O$202,raw!$P$3:$P$202, GMs!J$1, raw!$R$3:$R$202, "*SG*")</f>
        <v>6.4376829268292681</v>
      </c>
      <c r="K55">
        <f>_xlfn.MAXIFS(raw!$O$3:$O$202,raw!$P$3:$P$202, GMs!K$1, raw!$R$3:$R$202, "*SG*")</f>
        <v>5.2227642276422745</v>
      </c>
      <c r="L55">
        <f>_xlfn.MAXIFS(raw!$O$3:$O$202,raw!$P$3:$P$202, GMs!L$1, raw!$R$3:$R$202, "*SG*")</f>
        <v>2.3244308943089429</v>
      </c>
      <c r="M55">
        <f>_xlfn.MAXIFS(raw!$O$3:$O$202,raw!$P$3:$P$202, GMs!M$1, raw!$R$3:$R$202, "*SG*")</f>
        <v>5.2445121951219518</v>
      </c>
      <c r="N55">
        <f>_xlfn.MAXIFS(raw!$O$3:$O$202,raw!$P$3:$P$202, GMs!N$1, raw!$R$3:$R$202, "*SG*")</f>
        <v>2.4585365853658532</v>
      </c>
      <c r="O55">
        <f>_xlfn.MAXIFS(raw!$O$3:$O$202,raw!$P$3:$P$202, GMs!O$1, raw!$R$3:$R$202, "*SG*")</f>
        <v>2.3049593495934957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0.13292682926829275</v>
      </c>
      <c r="D56">
        <f>_xlfn.MAXIFS(raw!$O$3:$O$202,raw!$P$3:$P$202, GMs!D$1, raw!$R$3:$R$202, "*SF*")</f>
        <v>3.3348577235772363</v>
      </c>
      <c r="E56">
        <f>_xlfn.MAXIFS(raw!$O$3:$O$202,raw!$P$3:$P$202, GMs!E$1, raw!$R$3:$R$202, "*SF*")</f>
        <v>3.045853658536585</v>
      </c>
      <c r="F56">
        <f>_xlfn.MAXIFS(raw!$O$3:$O$202,raw!$P$3:$P$202, GMs!F$1, raw!$R$3:$R$202, "*SF*")</f>
        <v>-2.0329268292682925</v>
      </c>
      <c r="G56">
        <f>_xlfn.MAXIFS(raw!$O$3:$O$202,raw!$P$3:$P$202, GMs!G$1, raw!$R$3:$R$202, "*SF*")</f>
        <v>4.300650406504066</v>
      </c>
      <c r="H56">
        <f>_xlfn.MAXIFS(raw!$O$3:$O$202,raw!$P$3:$P$202, GMs!H$1, raw!$R$3:$R$202, "*SF*")</f>
        <v>5.0115447154471529</v>
      </c>
      <c r="I56">
        <f>_xlfn.MAXIFS(raw!$O$3:$O$202,raw!$P$3:$P$202, GMs!I$1, raw!$R$3:$R$202, "*SF*")</f>
        <v>6.3929268292682941</v>
      </c>
      <c r="J56">
        <f>_xlfn.MAXIFS(raw!$O$3:$O$202,raw!$P$3:$P$202, GMs!J$1, raw!$R$3:$R$202, "*SF*")</f>
        <v>1.2129065040650406</v>
      </c>
      <c r="K56">
        <f>_xlfn.MAXIFS(raw!$O$3:$O$202,raw!$P$3:$P$202, GMs!K$1, raw!$R$3:$R$202, "*SF*")</f>
        <v>5.2227642276422745</v>
      </c>
      <c r="L56">
        <f>_xlfn.MAXIFS(raw!$O$3:$O$202,raw!$P$3:$P$202, GMs!L$1, raw!$R$3:$R$202, "*SF*")</f>
        <v>2.1995934959349603</v>
      </c>
      <c r="M56">
        <f>_xlfn.MAXIFS(raw!$O$3:$O$202,raw!$P$3:$P$202, GMs!M$1, raw!$R$3:$R$202, "*SF*")</f>
        <v>1.744878048780488</v>
      </c>
      <c r="N56">
        <f>_xlfn.MAXIFS(raw!$O$3:$O$202,raw!$P$3:$P$202, GMs!N$1, raw!$R$3:$R$202, "*SF*")</f>
        <v>2.3676829268292687</v>
      </c>
      <c r="O56">
        <f>_xlfn.MAXIFS(raw!$O$3:$O$202,raw!$P$3:$P$202, GMs!O$1, raw!$R$3:$R$202, "*SF*")</f>
        <v>1.9081300813008131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0.75170731707317084</v>
      </c>
      <c r="D57">
        <f>_xlfn.MAXIFS(raw!$O$3:$O$202,raw!$P$3:$P$202, GMs!D$1, raw!$R$3:$R$202, "*PF*")</f>
        <v>3.3302845528455287</v>
      </c>
      <c r="E57">
        <f>_xlfn.MAXIFS(raw!$O$3:$O$202,raw!$P$3:$P$202, GMs!E$1, raw!$R$3:$R$202, "*PF*")</f>
        <v>3.045853658536585</v>
      </c>
      <c r="F57">
        <f>_xlfn.MAXIFS(raw!$O$3:$O$202,raw!$P$3:$P$202, GMs!F$1, raw!$R$3:$R$202, "*PF*")</f>
        <v>-1.4054878048780488</v>
      </c>
      <c r="G57">
        <f>_xlfn.MAXIFS(raw!$O$3:$O$202,raw!$P$3:$P$202, GMs!G$1, raw!$R$3:$R$202, "*PF*")</f>
        <v>2.6463008130081302</v>
      </c>
      <c r="H57">
        <f>_xlfn.MAXIFS(raw!$O$3:$O$202,raw!$P$3:$P$202, GMs!H$1, raw!$R$3:$R$202, "*PF*")</f>
        <v>5.0115447154471529</v>
      </c>
      <c r="I57">
        <f>_xlfn.MAXIFS(raw!$O$3:$O$202,raw!$P$3:$P$202, GMs!I$1, raw!$R$3:$R$202, "*PF*")</f>
        <v>6.3929268292682941</v>
      </c>
      <c r="J57">
        <f>_xlfn.MAXIFS(raw!$O$3:$O$202,raw!$P$3:$P$202, GMs!J$1, raw!$R$3:$R$202, "*PF*")</f>
        <v>0.65235772357723576</v>
      </c>
      <c r="K57">
        <f>_xlfn.MAXIFS(raw!$O$3:$O$202,raw!$P$3:$P$202, GMs!K$1, raw!$R$3:$R$202, "*PF*")</f>
        <v>2.5050406504065039</v>
      </c>
      <c r="L57">
        <f>_xlfn.MAXIFS(raw!$O$3:$O$202,raw!$P$3:$P$202, GMs!L$1, raw!$R$3:$R$202, "*PF*")</f>
        <v>2.3292682926829267</v>
      </c>
      <c r="M57">
        <f>_xlfn.MAXIFS(raw!$O$3:$O$202,raw!$P$3:$P$202, GMs!M$1, raw!$R$3:$R$202, "*PF*")</f>
        <v>1.5479674796747966</v>
      </c>
      <c r="N57">
        <f>_xlfn.MAXIFS(raw!$O$3:$O$202,raw!$P$3:$P$202, GMs!N$1, raw!$R$3:$R$202, "*PF*")</f>
        <v>2.3676829268292687</v>
      </c>
      <c r="O57">
        <f>_xlfn.MAXIFS(raw!$O$3:$O$202,raw!$P$3:$P$202, GMs!O$1, raw!$R$3:$R$202, "*PF*")</f>
        <v>3.1852032520325197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0.75170731707317084</v>
      </c>
      <c r="D58">
        <f>_xlfn.MAXIFS(raw!$O$3:$O$202,raw!$P$3:$P$202, GMs!D$1, raw!$R$3:$R$202, "*C*")</f>
        <v>1.7912195121951222</v>
      </c>
      <c r="E58">
        <f>_xlfn.MAXIFS(raw!$O$3:$O$202,raw!$P$3:$P$202, GMs!E$1, raw!$R$3:$R$202, "*C*")</f>
        <v>2.8570731707317076</v>
      </c>
      <c r="F58">
        <f>_xlfn.MAXIFS(raw!$O$3:$O$202,raw!$P$3:$P$202, GMs!F$1, raw!$R$3:$R$202, "*C*")</f>
        <v>-0.76943089430894251</v>
      </c>
      <c r="G58">
        <f>_xlfn.MAXIFS(raw!$O$3:$O$202,raw!$P$3:$P$202, GMs!G$1, raw!$R$3:$R$202, "*C*")</f>
        <v>-2.2676829268292682</v>
      </c>
      <c r="H58">
        <f>_xlfn.MAXIFS(raw!$O$3:$O$202,raw!$P$3:$P$202, GMs!H$1, raw!$R$3:$R$202, "*C*")</f>
        <v>0.58878048780487791</v>
      </c>
      <c r="I58">
        <f>_xlfn.MAXIFS(raw!$O$3:$O$202,raw!$P$3:$P$202, GMs!I$1, raw!$R$3:$R$202, "*C*")</f>
        <v>5.6001626016260175</v>
      </c>
      <c r="J58">
        <f>_xlfn.MAXIFS(raw!$O$3:$O$202,raw!$P$3:$P$202, GMs!J$1, raw!$R$3:$R$202, "*C*")</f>
        <v>0</v>
      </c>
      <c r="K58">
        <f>_xlfn.MAXIFS(raw!$O$3:$O$202,raw!$P$3:$P$202, GMs!K$1, raw!$R$3:$R$202, "*C*")</f>
        <v>10.105813008130081</v>
      </c>
      <c r="L58">
        <f>_xlfn.MAXIFS(raw!$O$3:$O$202,raw!$P$3:$P$202, GMs!L$1, raw!$R$3:$R$202, "*C*")</f>
        <v>1.8455284552845528</v>
      </c>
      <c r="M58">
        <f>_xlfn.MAXIFS(raw!$O$3:$O$202,raw!$P$3:$P$202, GMs!M$1, raw!$R$3:$R$202, "*C*")</f>
        <v>1.5479674796747966</v>
      </c>
      <c r="N58">
        <f>_xlfn.MAXIFS(raw!$O$3:$O$202,raw!$P$3:$P$202, GMs!N$1, raw!$R$3:$R$202, "*C*")</f>
        <v>4.5068292682926829</v>
      </c>
      <c r="O58">
        <f>_xlfn.MAXIFS(raw!$O$3:$O$202,raw!$P$3:$P$202, GMs!O$1, raw!$R$3:$R$202, "*C*")</f>
        <v>0.465853658536585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7.9186991869918844E-2</v>
      </c>
      <c r="D59">
        <f>_xlfn.MAXIFS(raw!$O$3:$O$202,raw!$P$3:$P$202, GMs!D$1, raw!$R$3:$R$202, "*G*")</f>
        <v>3.8879674796747974</v>
      </c>
      <c r="E59">
        <f>_xlfn.MAXIFS(raw!$O$3:$O$202,raw!$P$3:$P$202, GMs!E$1, raw!$R$3:$R$202, "*G*")</f>
        <v>3.4375609756097569</v>
      </c>
      <c r="F59">
        <f>_xlfn.MAXIFS(raw!$O$3:$O$202,raw!$P$3:$P$202, GMs!F$1, raw!$R$3:$R$202, "*G*")</f>
        <v>8.0269308943089452</v>
      </c>
      <c r="G59">
        <f>_xlfn.MAXIFS(raw!$O$3:$O$202,raw!$P$3:$P$202, GMs!G$1, raw!$R$3:$R$202, "*G*")</f>
        <v>4.300650406504066</v>
      </c>
      <c r="H59">
        <f>_xlfn.MAXIFS(raw!$O$3:$O$202,raw!$P$3:$P$202, GMs!H$1, raw!$R$3:$R$202, "*G*")</f>
        <v>8.6054268292682927</v>
      </c>
      <c r="I59">
        <f>_xlfn.MAXIFS(raw!$O$3:$O$202,raw!$P$3:$P$202, GMs!I$1, raw!$R$3:$R$202, "*G*")</f>
        <v>0.98048780487804921</v>
      </c>
      <c r="J59">
        <f>_xlfn.MAXIFS(raw!$O$3:$O$202,raw!$P$3:$P$202, GMs!J$1, raw!$R$3:$R$202, "*G*")</f>
        <v>6.4376829268292681</v>
      </c>
      <c r="K59">
        <f>_xlfn.MAXIFS(raw!$O$3:$O$202,raw!$P$3:$P$202, GMs!K$1, raw!$R$3:$R$202, "*G*")</f>
        <v>5.2227642276422745</v>
      </c>
      <c r="L59">
        <f>_xlfn.MAXIFS(raw!$O$3:$O$202,raw!$P$3:$P$202, GMs!L$1, raw!$R$3:$R$202, "*G*")</f>
        <v>2.4146341463414629</v>
      </c>
      <c r="M59">
        <f>_xlfn.MAXIFS(raw!$O$3:$O$202,raw!$P$3:$P$202, GMs!M$1, raw!$R$3:$R$202, "*G*")</f>
        <v>5.2445121951219518</v>
      </c>
      <c r="N59">
        <f>_xlfn.MAXIFS(raw!$O$3:$O$202,raw!$P$3:$P$202, GMs!N$1, raw!$R$3:$R$202, "*G*")</f>
        <v>8.2743902439024382</v>
      </c>
      <c r="O59">
        <f>_xlfn.MAXIFS(raw!$O$3:$O$202,raw!$P$3:$P$202, GMs!O$1, raw!$R$3:$R$202, "*G*")</f>
        <v>2.3049593495934957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0.75170731707317084</v>
      </c>
      <c r="D60">
        <f>_xlfn.MAXIFS(raw!$O$3:$O$202,raw!$P$3:$P$202, GMs!D$1, raw!$R$3:$R$202, "*F*")</f>
        <v>3.3348577235772363</v>
      </c>
      <c r="E60">
        <f>_xlfn.MAXIFS(raw!$O$3:$O$202,raw!$P$3:$P$202, GMs!E$1, raw!$R$3:$R$202, "*F*")</f>
        <v>3.045853658536585</v>
      </c>
      <c r="F60">
        <f>_xlfn.MAXIFS(raw!$O$3:$O$202,raw!$P$3:$P$202, GMs!F$1, raw!$R$3:$R$202, "*F*")</f>
        <v>-1.4054878048780488</v>
      </c>
      <c r="G60">
        <f>_xlfn.MAXIFS(raw!$O$3:$O$202,raw!$P$3:$P$202, GMs!G$1, raw!$R$3:$R$202, "*F*")</f>
        <v>4.300650406504066</v>
      </c>
      <c r="H60">
        <f>_xlfn.MAXIFS(raw!$O$3:$O$202,raw!$P$3:$P$202, GMs!H$1, raw!$R$3:$R$202, "*F*")</f>
        <v>5.0115447154471529</v>
      </c>
      <c r="I60">
        <f>_xlfn.MAXIFS(raw!$O$3:$O$202,raw!$P$3:$P$202, GMs!I$1, raw!$R$3:$R$202, "*F*")</f>
        <v>6.3929268292682941</v>
      </c>
      <c r="J60">
        <f>_xlfn.MAXIFS(raw!$O$3:$O$202,raw!$P$3:$P$202, GMs!J$1, raw!$R$3:$R$202, "*F*")</f>
        <v>1.2129065040650406</v>
      </c>
      <c r="K60">
        <f>_xlfn.MAXIFS(raw!$O$3:$O$202,raw!$P$3:$P$202, GMs!K$1, raw!$R$3:$R$202, "*F*")</f>
        <v>5.2227642276422745</v>
      </c>
      <c r="L60">
        <f>_xlfn.MAXIFS(raw!$O$3:$O$202,raw!$P$3:$P$202, GMs!L$1, raw!$R$3:$R$202, "*F*")</f>
        <v>2.3292682926829267</v>
      </c>
      <c r="M60">
        <f>_xlfn.MAXIFS(raw!$O$3:$O$202,raw!$P$3:$P$202, GMs!M$1, raw!$R$3:$R$202, "*F*")</f>
        <v>1.744878048780488</v>
      </c>
      <c r="N60">
        <f>_xlfn.MAXIFS(raw!$O$3:$O$202,raw!$P$3:$P$202, GMs!N$1, raw!$R$3:$R$202, "*F*")</f>
        <v>2.3676829268292687</v>
      </c>
      <c r="O60">
        <f>_xlfn.MAXIFS(raw!$O$3:$O$202,raw!$P$3:$P$202, GMs!O$1, raw!$R$3:$R$202, "*F*")</f>
        <v>3.1852032520325197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0.75170731707317084</v>
      </c>
      <c r="D61">
        <f>_xlfn.MAXIFS(raw!$O$3:$O$202,raw!$P$3:$P$202, GMs!D$1, raw!$R$3:$R$202, "*")</f>
        <v>3.8879674796747974</v>
      </c>
      <c r="E61">
        <f>_xlfn.MAXIFS(raw!$O$3:$O$202,raw!$P$3:$P$202, GMs!E$1, raw!$R$3:$R$202, "*")</f>
        <v>3.4375609756097569</v>
      </c>
      <c r="F61">
        <f>_xlfn.MAXIFS(raw!$O$3:$O$202,raw!$P$3:$P$202, GMs!F$1, raw!$R$3:$R$202, "*")</f>
        <v>8.0269308943089452</v>
      </c>
      <c r="G61">
        <f>_xlfn.MAXIFS(raw!$O$3:$O$202,raw!$P$3:$P$202, GMs!G$1, raw!$R$3:$R$202, "*")</f>
        <v>4.300650406504066</v>
      </c>
      <c r="H61">
        <f>_xlfn.MAXIFS(raw!$O$3:$O$202,raw!$P$3:$P$202, GMs!H$1, raw!$R$3:$R$202, "*")</f>
        <v>8.6054268292682927</v>
      </c>
      <c r="I61">
        <f>_xlfn.MAXIFS(raw!$O$3:$O$202,raw!$P$3:$P$202, GMs!I$1, raw!$R$3:$R$202, "*")</f>
        <v>6.3929268292682941</v>
      </c>
      <c r="J61">
        <f>_xlfn.MAXIFS(raw!$O$3:$O$202,raw!$P$3:$P$202, GMs!J$1, raw!$R$3:$R$202, "*")</f>
        <v>6.4376829268292681</v>
      </c>
      <c r="K61">
        <f>_xlfn.MAXIFS(raw!$O$3:$O$202,raw!$P$3:$P$202, GMs!K$1, raw!$R$3:$R$202, "*")</f>
        <v>10.105813008130081</v>
      </c>
      <c r="L61">
        <f>_xlfn.MAXIFS(raw!$O$3:$O$202,raw!$P$3:$P$202, GMs!L$1, raw!$R$3:$R$202, "*")</f>
        <v>2.4146341463414629</v>
      </c>
      <c r="M61">
        <f>_xlfn.MAXIFS(raw!$O$3:$O$202,raw!$P$3:$P$202, GMs!M$1, raw!$R$3:$R$202, "*")</f>
        <v>5.2445121951219518</v>
      </c>
      <c r="N61">
        <f>_xlfn.MAXIFS(raw!$O$3:$O$202,raw!$P$3:$P$202, GMs!N$1, raw!$R$3:$R$202, "*")</f>
        <v>8.2743902439024382</v>
      </c>
      <c r="O61">
        <f>_xlfn.MAXIFS(raw!$O$3:$O$202,raw!$P$3:$P$202, GMs!O$1, raw!$R$3:$R$202, "*")</f>
        <v>3.1852032520325197</v>
      </c>
    </row>
  </sheetData>
  <conditionalFormatting sqref="D36:M43">
    <cfRule type="colorScale" priority="1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14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13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0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:M8">
    <cfRule type="colorScale" priority="10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8:O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9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9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8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8:O8">
    <cfRule type="colorScale" priority="8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1:M11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O11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2:M12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O21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O3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3:M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M14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O1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5:M15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O15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6:M16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O16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M18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O1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7:M1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O17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9:M1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O19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O2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O23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O24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O25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O2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O27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O28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O29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O30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O31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O3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O33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M3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O3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5:O35">
    <cfRule type="colorScale" priority="1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7:O7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O6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5:O5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:M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O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:O4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topLeftCell="A16" workbookViewId="0">
      <selection activeCell="E70" sqref="E70"/>
    </sheetView>
    <sheetView workbookViewId="1"/>
    <sheetView workbookViewId="2"/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29" width="5.109375" customWidth="1"/>
    <col min="30" max="34" width="8.109375" customWidth="1"/>
    <col min="35" max="37" width="5.109375" customWidth="1"/>
    <col min="38" max="39" width="7" customWidth="1"/>
    <col min="40" max="40" width="8.5546875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79">_xlfn._xlws.SORT(raw!A2:R179,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X2" t="s">
        <v>1925</v>
      </c>
      <c r="Y2" t="s">
        <v>1926</v>
      </c>
      <c r="Z2" t="s">
        <v>1924</v>
      </c>
      <c r="AA2" t="s">
        <v>917</v>
      </c>
      <c r="AB2" t="s">
        <v>1923</v>
      </c>
    </row>
    <row r="3" spans="1:41" x14ac:dyDescent="0.3">
      <c r="A3">
        <f t="shared" ref="A3:D66" si="0">(2400-156) * (X3/AK$7) + 1</f>
        <v>54.874725891041706</v>
      </c>
      <c r="B3">
        <f t="shared" si="0"/>
        <v>60.164724050249383</v>
      </c>
      <c r="C3">
        <f t="shared" si="0"/>
        <v>57.212709127526296</v>
      </c>
      <c r="D3">
        <f t="shared" si="0"/>
        <v>63.520821895831091</v>
      </c>
      <c r="E3">
        <f>(2400-156) * (AB3/AO$7) + 1</f>
        <v>57.540101663598897</v>
      </c>
      <c r="F3" t="str">
        <v>Nikola Jokic</v>
      </c>
      <c r="G3">
        <v>3.667479674796748</v>
      </c>
      <c r="H3">
        <v>2.1589430894308941</v>
      </c>
      <c r="I3">
        <v>-0.40060975609756094</v>
      </c>
      <c r="J3">
        <v>2.0841869918699185</v>
      </c>
      <c r="K3">
        <v>2.3393495934959345</v>
      </c>
      <c r="L3">
        <v>2.5699186991869913</v>
      </c>
      <c r="M3">
        <v>1.0843902439024389</v>
      </c>
      <c r="N3">
        <v>0.38195121951219513</v>
      </c>
      <c r="O3">
        <v>-1.7550813008130082</v>
      </c>
      <c r="P3">
        <v>9.9715853658536577</v>
      </c>
      <c r="Q3">
        <v>13.88560975609756</v>
      </c>
      <c r="R3">
        <v>9.5606097560975591</v>
      </c>
      <c r="S3">
        <v>12.130528455284551</v>
      </c>
      <c r="T3">
        <v>10.105813008130081</v>
      </c>
      <c r="U3" t="str">
        <v>me</v>
      </c>
      <c r="V3">
        <v>80</v>
      </c>
      <c r="W3" t="str">
        <v xml:space="preserve"> C</v>
      </c>
      <c r="X3">
        <f>P3 - sorted!T$158</f>
        <v>11.996463414634146</v>
      </c>
      <c r="Y3">
        <f>Q3 - sorted!U$158</f>
        <v>16.171707317073171</v>
      </c>
      <c r="Z3">
        <f>R3 - sorted!V$158</f>
        <v>11.2840243902439</v>
      </c>
      <c r="AA3">
        <f>S3 - sorted!W$158</f>
        <v>13.935406504065039</v>
      </c>
      <c r="AB3">
        <f>T3 - sorted!X$158</f>
        <v>12.056321138211381</v>
      </c>
    </row>
    <row r="4" spans="1:41" x14ac:dyDescent="0.3">
      <c r="A4">
        <f t="shared" si="0"/>
        <v>33.19306642534093</v>
      </c>
      <c r="B4">
        <f t="shared" si="0"/>
        <v>46.729431041342231</v>
      </c>
      <c r="C4">
        <f t="shared" si="0"/>
        <v>44.470700014267379</v>
      </c>
      <c r="D4">
        <f t="shared" si="0"/>
        <v>46.586393314731026</v>
      </c>
      <c r="E4">
        <f t="shared" ref="E4:E67" si="1">(2400-156) * (AB4/AO$7) + 1</f>
        <v>50.503793811891363</v>
      </c>
      <c r="F4" t="str">
        <v>Stephen Curry</v>
      </c>
      <c r="G4">
        <v>0.48134146341463419</v>
      </c>
      <c r="H4">
        <v>3.2123170731707318</v>
      </c>
      <c r="I4">
        <v>3.1376829268292683</v>
      </c>
      <c r="J4">
        <v>2.3041463414634147</v>
      </c>
      <c r="K4">
        <v>8.1463414634146386E-2</v>
      </c>
      <c r="L4">
        <v>1.3531707317073169</v>
      </c>
      <c r="M4">
        <v>0.62341463414634157</v>
      </c>
      <c r="N4">
        <v>-0.98024390243902437</v>
      </c>
      <c r="O4">
        <v>-1.8573170731707318</v>
      </c>
      <c r="P4">
        <v>5.143658536585364</v>
      </c>
      <c r="Q4">
        <v>10.213292682926831</v>
      </c>
      <c r="R4">
        <v>7.0028048780487824</v>
      </c>
      <c r="S4">
        <v>8.3559756097560989</v>
      </c>
      <c r="T4">
        <v>8.6054268292682927</v>
      </c>
      <c r="U4" t="str">
        <v>ul</v>
      </c>
      <c r="V4">
        <v>71</v>
      </c>
      <c r="W4" t="str">
        <v xml:space="preserve"> PG</v>
      </c>
      <c r="X4">
        <f>P4 - sorted!T$158</f>
        <v>7.1685365853658523</v>
      </c>
      <c r="Y4">
        <f>Q4 - sorted!U$158</f>
        <v>12.49939024390244</v>
      </c>
      <c r="Z4">
        <f>R4 - sorted!V$158</f>
        <v>8.726219512195124</v>
      </c>
      <c r="AA4">
        <f>S4 - sorted!W$158</f>
        <v>10.160853658536587</v>
      </c>
      <c r="AB4">
        <f>T4 - sorted!X$158</f>
        <v>10.555934959349592</v>
      </c>
    </row>
    <row r="5" spans="1:41" x14ac:dyDescent="0.3">
      <c r="A5">
        <f t="shared" si="0"/>
        <v>25.971505847535738</v>
      </c>
      <c r="B5">
        <f t="shared" si="0"/>
        <v>43.188238844892318</v>
      </c>
      <c r="C5">
        <f t="shared" si="0"/>
        <v>37.382828348185932</v>
      </c>
      <c r="D5">
        <f t="shared" si="0"/>
        <v>44.000105898910697</v>
      </c>
      <c r="E5">
        <f t="shared" si="1"/>
        <v>48.951343277736733</v>
      </c>
      <c r="F5" t="str">
        <v>Damian Lillard</v>
      </c>
      <c r="G5">
        <v>-0.40146341463414636</v>
      </c>
      <c r="H5">
        <v>4.2439024390243905</v>
      </c>
      <c r="I5">
        <v>2.2678048780487807</v>
      </c>
      <c r="J5">
        <v>2.0482926829268293</v>
      </c>
      <c r="K5">
        <v>-0.40585365853658539</v>
      </c>
      <c r="L5">
        <v>2.1995121951219514</v>
      </c>
      <c r="M5">
        <v>-0.11853658536585365</v>
      </c>
      <c r="N5">
        <v>-0.58829268292682924</v>
      </c>
      <c r="O5">
        <v>-1.4658536585365853</v>
      </c>
      <c r="P5">
        <v>3.5356097560975623</v>
      </c>
      <c r="Q5">
        <v>9.2453658536585372</v>
      </c>
      <c r="R5">
        <v>5.580000000000001</v>
      </c>
      <c r="S5">
        <v>7.7795121951219519</v>
      </c>
      <c r="T5">
        <v>8.2743902439024382</v>
      </c>
      <c r="U5" t="str">
        <v>sch</v>
      </c>
      <c r="V5">
        <v>64</v>
      </c>
      <c r="W5" t="str">
        <v xml:space="preserve"> PG</v>
      </c>
      <c r="X5">
        <f>P5 - sorted!T$158</f>
        <v>5.5604878048780506</v>
      </c>
      <c r="Y5">
        <f>Q5 - sorted!U$158</f>
        <v>11.531463414634146</v>
      </c>
      <c r="Z5">
        <f>R5 - sorted!V$158</f>
        <v>7.3034146341463426</v>
      </c>
      <c r="AA5">
        <f>S5 - sorted!W$158</f>
        <v>9.5843902439024404</v>
      </c>
      <c r="AB5">
        <f>T5 - sorted!X$158</f>
        <v>10.224898373983738</v>
      </c>
    </row>
    <row r="6" spans="1:41" x14ac:dyDescent="0.3">
      <c r="A6">
        <f t="shared" si="0"/>
        <v>36.743603148070434</v>
      </c>
      <c r="B6">
        <f t="shared" si="0"/>
        <v>49.018244946821376</v>
      </c>
      <c r="C6">
        <f t="shared" si="0"/>
        <v>32.539115243388864</v>
      </c>
      <c r="D6">
        <f t="shared" si="0"/>
        <v>46.508518360457323</v>
      </c>
      <c r="E6">
        <f t="shared" si="1"/>
        <v>47.79084194211125</v>
      </c>
      <c r="F6" t="str">
        <v>James Harden</v>
      </c>
      <c r="G6">
        <v>0.19032520325203253</v>
      </c>
      <c r="H6">
        <v>2.4043495934959349</v>
      </c>
      <c r="I6">
        <v>0.969390243902439</v>
      </c>
      <c r="J6">
        <v>1.4176422764227643</v>
      </c>
      <c r="K6">
        <v>1.0906504065040652</v>
      </c>
      <c r="L6">
        <v>3.7309349593495935</v>
      </c>
      <c r="M6">
        <v>0.60256097560975619</v>
      </c>
      <c r="N6">
        <v>0.43304878048780499</v>
      </c>
      <c r="O6">
        <v>-2.5002845528455286</v>
      </c>
      <c r="P6">
        <v>5.9342682926829271</v>
      </c>
      <c r="Q6">
        <v>10.838902439024391</v>
      </c>
      <c r="R6">
        <v>4.6076829268292681</v>
      </c>
      <c r="S6">
        <v>8.3386178861788629</v>
      </c>
      <c r="T6">
        <v>8.0269308943089452</v>
      </c>
      <c r="U6" t="str">
        <v>zieg</v>
      </c>
      <c r="V6">
        <v>77</v>
      </c>
      <c r="W6" t="str">
        <v xml:space="preserve"> SG, PG</v>
      </c>
      <c r="X6">
        <f>P6 - sorted!T$158</f>
        <v>7.9591463414634154</v>
      </c>
      <c r="Y6">
        <f>Q6 - sorted!U$158</f>
        <v>13.125</v>
      </c>
      <c r="Z6">
        <f>R6 - sorted!V$158</f>
        <v>6.3310975609756097</v>
      </c>
      <c r="AA6">
        <f>S6 - sorted!W$158</f>
        <v>10.143495934959351</v>
      </c>
      <c r="AB6">
        <f>T6 - sorted!X$158</f>
        <v>9.9774390243902467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25.11714254544442</v>
      </c>
      <c r="B7">
        <f t="shared" si="0"/>
        <v>38.228695887132815</v>
      </c>
      <c r="C7">
        <f t="shared" si="0"/>
        <v>34.137485891666948</v>
      </c>
      <c r="D7">
        <f t="shared" si="0"/>
        <v>37.440007291826767</v>
      </c>
      <c r="E7">
        <f t="shared" si="1"/>
        <v>40.337802111811932</v>
      </c>
      <c r="F7" t="str">
        <v>Bradley Beal</v>
      </c>
      <c r="G7">
        <v>0.11634146341463414</v>
      </c>
      <c r="H7">
        <v>2.9719512195121949</v>
      </c>
      <c r="I7">
        <v>0.81414634146341469</v>
      </c>
      <c r="J7">
        <v>2.4910975609756099</v>
      </c>
      <c r="K7">
        <v>-0.20341463414634142</v>
      </c>
      <c r="L7">
        <v>1.3887804878048779</v>
      </c>
      <c r="M7">
        <v>0.66792682926829272</v>
      </c>
      <c r="N7">
        <v>-0.3570731707317073</v>
      </c>
      <c r="O7">
        <v>-1.5724390243902437</v>
      </c>
      <c r="P7">
        <v>3.3453658536585369</v>
      </c>
      <c r="Q7">
        <v>7.8897560975609746</v>
      </c>
      <c r="R7">
        <v>4.9285365853658547</v>
      </c>
      <c r="S7">
        <v>6.3173170731707309</v>
      </c>
      <c r="T7">
        <v>6.4376829268292681</v>
      </c>
      <c r="U7" t="str">
        <v>pete</v>
      </c>
      <c r="V7">
        <v>76</v>
      </c>
      <c r="W7" t="str">
        <v xml:space="preserve"> SG</v>
      </c>
      <c r="X7">
        <f>P7 - sorted!T$158</f>
        <v>5.3702439024390252</v>
      </c>
      <c r="Y7">
        <f>Q7 - sorted!U$158</f>
        <v>10.175853658536585</v>
      </c>
      <c r="Z7">
        <f>R7 - sorted!V$158</f>
        <v>6.6519512195121964</v>
      </c>
      <c r="AA7">
        <f>S7 - sorted!W$158</f>
        <v>8.1221951219512185</v>
      </c>
      <c r="AB7">
        <f>T7 - sorted!X$158</f>
        <v>8.3881910569105678</v>
      </c>
      <c r="AK7">
        <f>SUM(sorted!Y3:Y158)</f>
        <v>499.67890243902468</v>
      </c>
      <c r="AL7">
        <f>SUM(sorted!Z3:Z158)</f>
        <v>613.36060975609735</v>
      </c>
      <c r="AM7">
        <f>SUM(sorted!AA3:AA158)</f>
        <v>450.45597560975631</v>
      </c>
      <c r="AN7">
        <f>SUM(sorted!AB3:AB158)</f>
        <v>500.17020325203225</v>
      </c>
      <c r="AO7">
        <f>SUM(sorted!AC3:AC158)</f>
        <v>478.49904471544721</v>
      </c>
    </row>
    <row r="8" spans="1:41" x14ac:dyDescent="0.3">
      <c r="A8">
        <f t="shared" si="0"/>
        <v>30.300279911465079</v>
      </c>
      <c r="B8">
        <f t="shared" si="0"/>
        <v>37.220368513568907</v>
      </c>
      <c r="C8">
        <f t="shared" si="0"/>
        <v>37.059630634433013</v>
      </c>
      <c r="D8">
        <f t="shared" si="0"/>
        <v>37.762814479331325</v>
      </c>
      <c r="E8">
        <f t="shared" si="1"/>
        <v>40.127911028358362</v>
      </c>
      <c r="F8" t="str">
        <v>Jayson Tatum</v>
      </c>
      <c r="G8">
        <v>0.13609756097560979</v>
      </c>
      <c r="H8">
        <v>1.8897560975609757</v>
      </c>
      <c r="I8">
        <v>1.2853658536585366</v>
      </c>
      <c r="J8">
        <v>1.9370731707317077</v>
      </c>
      <c r="K8">
        <v>0.90097560975609781</v>
      </c>
      <c r="L8">
        <v>0.87414634146341474</v>
      </c>
      <c r="M8">
        <v>0.73414634146341473</v>
      </c>
      <c r="N8">
        <v>-0.14341463414634145</v>
      </c>
      <c r="O8">
        <v>-1.2248780487804878</v>
      </c>
      <c r="P8">
        <v>4.4995121951219517</v>
      </c>
      <c r="Q8">
        <v>7.6141463414634156</v>
      </c>
      <c r="R8">
        <v>5.5151219512195135</v>
      </c>
      <c r="S8">
        <v>6.3892682926829281</v>
      </c>
      <c r="T8">
        <v>6.3929268292682941</v>
      </c>
      <c r="U8" t="str">
        <v>varg</v>
      </c>
      <c r="V8">
        <v>65</v>
      </c>
      <c r="W8" t="str">
        <v xml:space="preserve"> PF, SF</v>
      </c>
      <c r="X8">
        <f>P8 - sorted!T$158</f>
        <v>6.5243902439024399</v>
      </c>
      <c r="Y8">
        <f>Q8 - sorted!U$158</f>
        <v>9.9002439024390263</v>
      </c>
      <c r="Z8">
        <f>R8 - sorted!V$158</f>
        <v>7.2385365853658552</v>
      </c>
      <c r="AA8">
        <f>S8 - sorted!W$158</f>
        <v>8.1941463414634157</v>
      </c>
      <c r="AB8">
        <f>T8 - sorted!X$158</f>
        <v>8.3434349593495938</v>
      </c>
    </row>
    <row r="9" spans="1:41" x14ac:dyDescent="0.3">
      <c r="A9">
        <f t="shared" si="0"/>
        <v>32.033103942116966</v>
      </c>
      <c r="B9">
        <f t="shared" si="0"/>
        <v>39.781341577399381</v>
      </c>
      <c r="C9">
        <f t="shared" si="0"/>
        <v>39.273413470740607</v>
      </c>
      <c r="D9">
        <f t="shared" si="0"/>
        <v>39.083953047852759</v>
      </c>
      <c r="E9">
        <f t="shared" si="1"/>
        <v>36.410112745423071</v>
      </c>
      <c r="F9" t="str">
        <v>Karl-Anthony Towns</v>
      </c>
      <c r="G9">
        <v>0.72178861788617898</v>
      </c>
      <c r="H9">
        <v>1.7983739837398371</v>
      </c>
      <c r="I9">
        <v>0.58487804878048777</v>
      </c>
      <c r="J9">
        <v>1.4369105691056911</v>
      </c>
      <c r="K9">
        <v>1.9757723577235773</v>
      </c>
      <c r="L9">
        <v>0.72422764227642278</v>
      </c>
      <c r="M9">
        <v>-0.37317073170731707</v>
      </c>
      <c r="N9">
        <v>1.4453658536585365</v>
      </c>
      <c r="O9">
        <v>-1.6304065040650404</v>
      </c>
      <c r="P9">
        <v>4.8853658536585378</v>
      </c>
      <c r="Q9">
        <v>8.3141463414634149</v>
      </c>
      <c r="R9">
        <v>5.9595121951219516</v>
      </c>
      <c r="S9">
        <v>6.6837398373983747</v>
      </c>
      <c r="T9">
        <v>5.6001626016260175</v>
      </c>
      <c r="U9" t="str">
        <v>varg</v>
      </c>
      <c r="V9">
        <v>70</v>
      </c>
      <c r="W9" t="str">
        <v xml:space="preserve"> C</v>
      </c>
      <c r="X9">
        <f>P9 - sorted!T$158</f>
        <v>6.9102439024390261</v>
      </c>
      <c r="Y9">
        <f>Q9 - sorted!U$158</f>
        <v>10.600243902439026</v>
      </c>
      <c r="Z9">
        <f>R9 - sorted!V$158</f>
        <v>7.6829268292682933</v>
      </c>
      <c r="AA9">
        <f>S9 - sorted!W$158</f>
        <v>8.4886178861788615</v>
      </c>
      <c r="AB9">
        <f>T9 - sorted!X$158</f>
        <v>7.5506707317073181</v>
      </c>
    </row>
    <row r="10" spans="1:41" x14ac:dyDescent="0.3">
      <c r="A10">
        <f t="shared" si="0"/>
        <v>23.427036679897103</v>
      </c>
      <c r="B10">
        <f t="shared" si="0"/>
        <v>25.547863758179904</v>
      </c>
      <c r="C10">
        <f t="shared" si="0"/>
        <v>24.863169541757003</v>
      </c>
      <c r="D10">
        <f t="shared" si="0"/>
        <v>28.95838522285139</v>
      </c>
      <c r="E10">
        <f t="shared" si="1"/>
        <v>34.742231647207454</v>
      </c>
      <c r="F10" t="str">
        <v>Fred VanVleet</v>
      </c>
      <c r="G10">
        <v>-1.7714634146341461</v>
      </c>
      <c r="H10">
        <v>1.4578048780487805</v>
      </c>
      <c r="I10">
        <v>1.4663414634146341</v>
      </c>
      <c r="J10">
        <v>0.73512195121951229</v>
      </c>
      <c r="K10">
        <v>-0.51585365853658538</v>
      </c>
      <c r="L10">
        <v>1.36</v>
      </c>
      <c r="M10">
        <v>1.555609756097561</v>
      </c>
      <c r="N10">
        <v>0.13609756097560977</v>
      </c>
      <c r="O10">
        <v>3.170731707317076E-3</v>
      </c>
      <c r="P10">
        <v>2.9690243902439022</v>
      </c>
      <c r="Q10">
        <v>4.423658536585366</v>
      </c>
      <c r="R10">
        <v>3.0668292682926834</v>
      </c>
      <c r="S10">
        <v>4.4268292682926829</v>
      </c>
      <c r="T10">
        <v>5.2445121951219518</v>
      </c>
      <c r="U10" t="str">
        <v>bal</v>
      </c>
      <c r="V10">
        <v>48</v>
      </c>
      <c r="W10" t="str">
        <v xml:space="preserve"> SG, PG</v>
      </c>
      <c r="X10">
        <f>P10 - sorted!T$158</f>
        <v>4.9939024390243905</v>
      </c>
      <c r="Y10">
        <f>Q10 - sorted!U$158</f>
        <v>6.7097560975609758</v>
      </c>
      <c r="Z10">
        <f>R10 - sorted!V$158</f>
        <v>4.7902439024390251</v>
      </c>
      <c r="AA10">
        <f>S10 - sorted!W$158</f>
        <v>6.2317073170731705</v>
      </c>
      <c r="AB10">
        <f>T10 - sorted!X$158</f>
        <v>7.1950203252032523</v>
      </c>
    </row>
    <row r="11" spans="1:41" x14ac:dyDescent="0.3">
      <c r="A11">
        <f t="shared" si="0"/>
        <v>24.720630346268699</v>
      </c>
      <c r="B11">
        <f t="shared" si="0"/>
        <v>34.795921191468757</v>
      </c>
      <c r="C11">
        <f t="shared" si="0"/>
        <v>28.570223017923013</v>
      </c>
      <c r="D11">
        <f t="shared" si="0"/>
        <v>31.55908041709705</v>
      </c>
      <c r="E11">
        <f t="shared" si="1"/>
        <v>34.640240975411196</v>
      </c>
      <c r="F11" t="str">
        <v>Paul George</v>
      </c>
      <c r="G11">
        <v>-8.1788617886178874E-2</v>
      </c>
      <c r="H11">
        <v>1.7494308943089432</v>
      </c>
      <c r="I11">
        <v>1.7348780487804878</v>
      </c>
      <c r="J11">
        <v>1.5606504065040649</v>
      </c>
      <c r="K11">
        <v>0.61569105691056913</v>
      </c>
      <c r="L11">
        <v>1.1955284552845529</v>
      </c>
      <c r="M11">
        <v>0.52780487804878051</v>
      </c>
      <c r="N11">
        <v>-0.35073170731707315</v>
      </c>
      <c r="O11">
        <v>-1.9449593495934963</v>
      </c>
      <c r="P11">
        <v>3.2570731707317071</v>
      </c>
      <c r="Q11">
        <v>6.9514634146341452</v>
      </c>
      <c r="R11">
        <v>3.8109756097560967</v>
      </c>
      <c r="S11">
        <v>5.0065040650406489</v>
      </c>
      <c r="T11">
        <v>5.2227642276422745</v>
      </c>
      <c r="U11" t="str">
        <v>me</v>
      </c>
      <c r="V11">
        <v>64</v>
      </c>
      <c r="W11" t="str">
        <v xml:space="preserve"> SF, SG</v>
      </c>
      <c r="X11">
        <f>P11 - sorted!T$158</f>
        <v>5.2819512195121954</v>
      </c>
      <c r="Y11">
        <f>Q11 - sorted!U$158</f>
        <v>9.237560975609755</v>
      </c>
      <c r="Z11">
        <f>R11 - sorted!V$158</f>
        <v>5.5343902439024379</v>
      </c>
      <c r="AA11">
        <f>S11 - sorted!W$158</f>
        <v>6.8113821138211366</v>
      </c>
      <c r="AB11">
        <f>T11 - sorted!X$158</f>
        <v>7.1732723577235751</v>
      </c>
    </row>
    <row r="12" spans="1:41" x14ac:dyDescent="0.3">
      <c r="A12">
        <f t="shared" si="0"/>
        <v>28.38124849445996</v>
      </c>
      <c r="B12">
        <f t="shared" si="0"/>
        <v>39.463673838471266</v>
      </c>
      <c r="C12">
        <f t="shared" si="0"/>
        <v>38.082685051650898</v>
      </c>
      <c r="D12">
        <f t="shared" si="0"/>
        <v>38.592994319738494</v>
      </c>
      <c r="E12">
        <f t="shared" si="1"/>
        <v>33.649692319984489</v>
      </c>
      <c r="F12" t="str">
        <v>Kevin Durant</v>
      </c>
      <c r="G12">
        <v>1.9221138211382112</v>
      </c>
      <c r="H12">
        <v>2.5021138211382112</v>
      </c>
      <c r="I12">
        <v>0.39560975609756094</v>
      </c>
      <c r="J12">
        <v>1.4786991869918698</v>
      </c>
      <c r="K12">
        <v>0.54617886178861785</v>
      </c>
      <c r="L12">
        <v>0.85382113821138206</v>
      </c>
      <c r="M12">
        <v>-0.67463414634146335</v>
      </c>
      <c r="N12">
        <v>1.2034146341463416</v>
      </c>
      <c r="O12">
        <v>-1.6530081300813007</v>
      </c>
      <c r="P12">
        <v>4.0721951219512187</v>
      </c>
      <c r="Q12">
        <v>8.227317073170731</v>
      </c>
      <c r="R12">
        <v>5.7204878048780481</v>
      </c>
      <c r="S12">
        <v>6.5743089430894308</v>
      </c>
      <c r="T12">
        <v>5.0115447154471529</v>
      </c>
      <c r="U12" t="str">
        <v>ul</v>
      </c>
      <c r="V12">
        <v>59</v>
      </c>
      <c r="W12" t="str">
        <v xml:space="preserve"> SF, PF</v>
      </c>
      <c r="X12">
        <f>P12 - sorted!T$158</f>
        <v>6.097073170731707</v>
      </c>
      <c r="Y12">
        <f>Q12 - sorted!U$158</f>
        <v>10.51341463414634</v>
      </c>
      <c r="Z12">
        <f>R12 - sorted!V$158</f>
        <v>7.4439024390243897</v>
      </c>
      <c r="AA12">
        <f>S12 - sorted!W$158</f>
        <v>8.3791869918699184</v>
      </c>
      <c r="AB12">
        <f>T12 - sorted!X$158</f>
        <v>6.9620528455284534</v>
      </c>
    </row>
    <row r="13" spans="1:41" x14ac:dyDescent="0.3">
      <c r="A13">
        <f t="shared" si="0"/>
        <v>13.131958889696723</v>
      </c>
      <c r="B13">
        <f t="shared" si="0"/>
        <v>34.513054131805255</v>
      </c>
      <c r="C13">
        <f t="shared" si="0"/>
        <v>12.715309609043839</v>
      </c>
      <c r="D13">
        <f t="shared" si="0"/>
        <v>27.280152601711936</v>
      </c>
      <c r="E13">
        <f t="shared" si="1"/>
        <v>32.828238479292864</v>
      </c>
      <c r="F13" t="str">
        <v>Trae Young</v>
      </c>
      <c r="G13">
        <v>-0.78528455284552834</v>
      </c>
      <c r="H13">
        <v>3.3761788617886177</v>
      </c>
      <c r="I13">
        <v>0.74146341463414633</v>
      </c>
      <c r="J13">
        <v>1.6632520325203253</v>
      </c>
      <c r="K13">
        <v>-0.47569105691056907</v>
      </c>
      <c r="L13">
        <v>3.424471544715447</v>
      </c>
      <c r="M13">
        <v>-0.28829268292682925</v>
      </c>
      <c r="N13">
        <v>-0.78195121951219515</v>
      </c>
      <c r="O13">
        <v>-2.8213821138211377</v>
      </c>
      <c r="P13">
        <v>0.67658536585365914</v>
      </c>
      <c r="Q13">
        <v>6.8741463414634136</v>
      </c>
      <c r="R13">
        <v>0.62829268292682938</v>
      </c>
      <c r="S13">
        <v>4.0527642276422764</v>
      </c>
      <c r="T13">
        <v>4.8363821138211378</v>
      </c>
      <c r="U13" t="str">
        <v>bal</v>
      </c>
      <c r="V13">
        <v>53</v>
      </c>
      <c r="W13" t="str">
        <v xml:space="preserve"> PG</v>
      </c>
      <c r="X13">
        <f>P13 - sorted!T$158</f>
        <v>2.7014634146341474</v>
      </c>
      <c r="Y13">
        <f>Q13 - sorted!U$158</f>
        <v>9.1602439024390243</v>
      </c>
      <c r="Z13">
        <f>R13 - sorted!V$158</f>
        <v>2.3517073170731706</v>
      </c>
      <c r="AA13">
        <f>S13 - sorted!W$158</f>
        <v>5.857642276422764</v>
      </c>
      <c r="AB13">
        <f>T13 - sorted!X$158</f>
        <v>6.7868902439024383</v>
      </c>
    </row>
    <row r="14" spans="1:41" x14ac:dyDescent="0.3">
      <c r="A14">
        <f t="shared" si="0"/>
        <v>29.051595085331613</v>
      </c>
      <c r="B14">
        <f t="shared" si="0"/>
        <v>27.929479475031311</v>
      </c>
      <c r="C14">
        <f t="shared" si="0"/>
        <v>33.966166802797908</v>
      </c>
      <c r="D14">
        <f t="shared" si="0"/>
        <v>31.151285574577191</v>
      </c>
      <c r="E14">
        <f t="shared" si="1"/>
        <v>31.282746187232746</v>
      </c>
      <c r="F14" t="str">
        <v>Nikola Vucevic</v>
      </c>
      <c r="G14">
        <v>0.28439024390243905</v>
      </c>
      <c r="H14">
        <v>0.6941463414634147</v>
      </c>
      <c r="I14">
        <v>0.31219512195121957</v>
      </c>
      <c r="J14">
        <v>0.99170731707317084</v>
      </c>
      <c r="K14">
        <v>2.3282926829268296</v>
      </c>
      <c r="L14">
        <v>2.1463414634146361E-2</v>
      </c>
      <c r="M14">
        <v>-9.0731707317073168E-2</v>
      </c>
      <c r="N14">
        <v>0.53317073170731721</v>
      </c>
      <c r="O14">
        <v>-0.1590243902439025</v>
      </c>
      <c r="P14">
        <v>4.2214634146341465</v>
      </c>
      <c r="Q14">
        <v>5.0746341463414639</v>
      </c>
      <c r="R14">
        <v>4.894146341463415</v>
      </c>
      <c r="S14">
        <v>4.9156097560975613</v>
      </c>
      <c r="T14">
        <v>4.5068292682926829</v>
      </c>
      <c r="U14" t="str">
        <v>sch</v>
      </c>
      <c r="V14">
        <v>60</v>
      </c>
      <c r="W14" t="str">
        <v xml:space="preserve"> C</v>
      </c>
      <c r="X14">
        <f>P14 - sorted!T$158</f>
        <v>6.2463414634146348</v>
      </c>
      <c r="Y14">
        <f>Q14 - sorted!U$158</f>
        <v>7.3607317073170737</v>
      </c>
      <c r="Z14">
        <f>R14 - sorted!V$158</f>
        <v>6.6175609756097566</v>
      </c>
      <c r="AA14">
        <f>S14 - sorted!W$158</f>
        <v>6.720487804878049</v>
      </c>
      <c r="AB14">
        <f>T14 - sorted!X$158</f>
        <v>6.4573373983739835</v>
      </c>
    </row>
    <row r="15" spans="1:41" x14ac:dyDescent="0.3">
      <c r="A15">
        <f t="shared" si="0"/>
        <v>18.744468581896612</v>
      </c>
      <c r="B15">
        <f t="shared" si="0"/>
        <v>26.578499259477535</v>
      </c>
      <c r="C15">
        <f t="shared" si="0"/>
        <v>28.206929347200752</v>
      </c>
      <c r="D15">
        <f t="shared" si="0"/>
        <v>28.684090301943574</v>
      </c>
      <c r="E15">
        <f t="shared" si="1"/>
        <v>30.315836491250394</v>
      </c>
      <c r="F15" t="str">
        <v>Jimmy Butler</v>
      </c>
      <c r="G15">
        <v>0.74813008130081304</v>
      </c>
      <c r="H15">
        <v>2.4393495934959351</v>
      </c>
      <c r="I15">
        <v>-1.2414634146341463</v>
      </c>
      <c r="J15">
        <v>0.83983739837398375</v>
      </c>
      <c r="K15">
        <v>4.4065040650406506E-2</v>
      </c>
      <c r="L15">
        <v>0.62764227642276427</v>
      </c>
      <c r="M15">
        <v>1.8658536585365855</v>
      </c>
      <c r="N15">
        <v>-0.61804878048780487</v>
      </c>
      <c r="O15">
        <v>-0.33967479674796752</v>
      </c>
      <c r="P15">
        <v>1.9263414634146341</v>
      </c>
      <c r="Q15">
        <v>4.7053658536585372</v>
      </c>
      <c r="R15">
        <v>3.7380487804878051</v>
      </c>
      <c r="S15">
        <v>4.3656910569105696</v>
      </c>
      <c r="T15">
        <v>4.300650406504066</v>
      </c>
      <c r="U15" t="str">
        <v>diaz</v>
      </c>
      <c r="V15">
        <v>37</v>
      </c>
      <c r="W15" t="str">
        <v xml:space="preserve"> SF, SG</v>
      </c>
      <c r="X15">
        <f>P15 - sorted!T$158</f>
        <v>3.9512195121951224</v>
      </c>
      <c r="Y15">
        <f>Q15 - sorted!U$158</f>
        <v>6.991463414634147</v>
      </c>
      <c r="Z15">
        <f>R15 - sorted!V$158</f>
        <v>5.4614634146341468</v>
      </c>
      <c r="AA15">
        <f>S15 - sorted!W$158</f>
        <v>6.1705691056910572</v>
      </c>
      <c r="AB15">
        <f>T15 - sorted!X$158</f>
        <v>6.2511585365853666</v>
      </c>
    </row>
    <row r="16" spans="1:41" x14ac:dyDescent="0.3">
      <c r="A16">
        <f t="shared" si="0"/>
        <v>21.268126335766347</v>
      </c>
      <c r="B16">
        <f t="shared" si="0"/>
        <v>25.357798509888653</v>
      </c>
      <c r="C16">
        <f t="shared" si="0"/>
        <v>15.696990772764392</v>
      </c>
      <c r="D16">
        <f t="shared" si="0"/>
        <v>26.438665390895</v>
      </c>
      <c r="E16">
        <f t="shared" si="1"/>
        <v>28.380492005127991</v>
      </c>
      <c r="F16" t="str">
        <v>Chris Paul</v>
      </c>
      <c r="G16">
        <v>0.55495934959349602</v>
      </c>
      <c r="H16">
        <v>1.3769105691056911</v>
      </c>
      <c r="I16">
        <v>-0.29317073170731711</v>
      </c>
      <c r="J16">
        <v>0.20764227642276425</v>
      </c>
      <c r="K16">
        <v>-0.32471544715447154</v>
      </c>
      <c r="L16">
        <v>2.6383739837398377</v>
      </c>
      <c r="M16">
        <v>0.81219512195121957</v>
      </c>
      <c r="N16">
        <v>-0.60048780487804876</v>
      </c>
      <c r="O16">
        <v>-0.50650406504065049</v>
      </c>
      <c r="P16">
        <v>2.4882926829268297</v>
      </c>
      <c r="Q16">
        <v>4.3717073170731711</v>
      </c>
      <c r="R16">
        <v>1.2268292682926831</v>
      </c>
      <c r="S16">
        <v>3.8652032520325204</v>
      </c>
      <c r="T16">
        <v>3.8879674796747974</v>
      </c>
      <c r="U16" t="str">
        <v>rob</v>
      </c>
      <c r="V16">
        <v>23</v>
      </c>
      <c r="W16" t="str">
        <v xml:space="preserve"> PG</v>
      </c>
      <c r="X16">
        <f>P16 - sorted!T$158</f>
        <v>4.5131707317073175</v>
      </c>
      <c r="Y16">
        <f>Q16 - sorted!U$158</f>
        <v>6.6578048780487809</v>
      </c>
      <c r="Z16">
        <f>R16 - sorted!V$158</f>
        <v>2.9502439024390243</v>
      </c>
      <c r="AA16">
        <f>S16 - sorted!W$158</f>
        <v>5.670081300813008</v>
      </c>
      <c r="AB16">
        <f>T16 - sorted!X$158</f>
        <v>5.8384756097560979</v>
      </c>
    </row>
    <row r="17" spans="1:28" x14ac:dyDescent="0.3">
      <c r="A17">
        <f t="shared" si="0"/>
        <v>32.225335685087515</v>
      </c>
      <c r="B17">
        <f t="shared" si="0"/>
        <v>34.596040366974684</v>
      </c>
      <c r="C17">
        <f t="shared" si="0"/>
        <v>14.359243844787079</v>
      </c>
      <c r="D17">
        <f t="shared" si="0"/>
        <v>26.36042568273712</v>
      </c>
      <c r="E17">
        <f t="shared" si="1"/>
        <v>27.202070813149493</v>
      </c>
      <c r="F17" t="str">
        <v>Luka Doncic</v>
      </c>
      <c r="G17">
        <v>0.55617886178861797</v>
      </c>
      <c r="H17">
        <v>-1.0804065040650408</v>
      </c>
      <c r="I17">
        <v>1.1980487804878048</v>
      </c>
      <c r="J17">
        <v>2.0578861788617884</v>
      </c>
      <c r="K17">
        <v>1.1638211382113821</v>
      </c>
      <c r="L17">
        <v>2.8894715447154473</v>
      </c>
      <c r="M17">
        <v>0.24585365853658536</v>
      </c>
      <c r="N17">
        <v>-0.13402439024390245</v>
      </c>
      <c r="O17">
        <v>-3.0490650406504067</v>
      </c>
      <c r="P17">
        <v>4.9281707317073185</v>
      </c>
      <c r="Q17">
        <v>6.8968292682926835</v>
      </c>
      <c r="R17">
        <v>0.95829268292682901</v>
      </c>
      <c r="S17">
        <v>3.8477642276422768</v>
      </c>
      <c r="T17">
        <v>3.6366869918699183</v>
      </c>
      <c r="U17" t="str">
        <v>zieg</v>
      </c>
      <c r="V17">
        <v>76</v>
      </c>
      <c r="W17" t="str">
        <v xml:space="preserve"> PG</v>
      </c>
      <c r="X17">
        <f>P17 - sorted!T$158</f>
        <v>6.9530487804878067</v>
      </c>
      <c r="Y17">
        <f>Q17 - sorted!U$158</f>
        <v>9.1829268292682933</v>
      </c>
      <c r="Z17">
        <f>R17 - sorted!V$158</f>
        <v>2.6817073170731707</v>
      </c>
      <c r="AA17">
        <f>S17 - sorted!W$158</f>
        <v>5.652642276422764</v>
      </c>
      <c r="AB17">
        <f>T17 - sorted!X$158</f>
        <v>5.5871951219512184</v>
      </c>
    </row>
    <row r="18" spans="1:28" x14ac:dyDescent="0.3">
      <c r="A18">
        <f t="shared" si="0"/>
        <v>17.285478942940667</v>
      </c>
      <c r="B18">
        <f t="shared" si="0"/>
        <v>24.13709776029977</v>
      </c>
      <c r="C18">
        <f t="shared" si="0"/>
        <v>17.796560883159309</v>
      </c>
      <c r="D18">
        <f t="shared" si="0"/>
        <v>21.908422149305771</v>
      </c>
      <c r="E18">
        <f t="shared" si="1"/>
        <v>26.83633417045586</v>
      </c>
      <c r="F18" t="str">
        <v>Donovan Mitchell</v>
      </c>
      <c r="G18">
        <v>-0.82357723577235764</v>
      </c>
      <c r="H18">
        <v>1.2539837398373983</v>
      </c>
      <c r="I18">
        <v>1.515609756097561</v>
      </c>
      <c r="J18">
        <v>1.6915447154471546</v>
      </c>
      <c r="K18">
        <v>-0.34227642276422765</v>
      </c>
      <c r="L18">
        <v>1.2071544715447156</v>
      </c>
      <c r="M18">
        <v>0.11853658536585365</v>
      </c>
      <c r="N18">
        <v>-0.58292682926829276</v>
      </c>
      <c r="O18">
        <v>-1.1826016260162602</v>
      </c>
      <c r="P18">
        <v>1.6014634146341462</v>
      </c>
      <c r="Q18">
        <v>4.0380487804878049</v>
      </c>
      <c r="R18">
        <v>1.6482926829268294</v>
      </c>
      <c r="S18">
        <v>2.8554471544715447</v>
      </c>
      <c r="T18">
        <v>3.5586991869918707</v>
      </c>
      <c r="U18" t="str">
        <v>diaz</v>
      </c>
      <c r="V18">
        <v>51</v>
      </c>
      <c r="W18" t="str">
        <v xml:space="preserve"> SG, PG</v>
      </c>
      <c r="X18">
        <f>P18 - sorted!T$158</f>
        <v>3.6263414634146347</v>
      </c>
      <c r="Y18">
        <f>Q18 - sorted!U$158</f>
        <v>6.3241463414634147</v>
      </c>
      <c r="Z18">
        <f>R18 - sorted!V$158</f>
        <v>3.3717073170731711</v>
      </c>
      <c r="AA18">
        <f>S18 - sorted!W$158</f>
        <v>4.6603252032520324</v>
      </c>
      <c r="AB18">
        <f>T18 - sorted!X$158</f>
        <v>5.5092073170731712</v>
      </c>
    </row>
    <row r="19" spans="1:28" x14ac:dyDescent="0.3">
      <c r="A19">
        <f t="shared" si="0"/>
        <v>24.277566300504688</v>
      </c>
      <c r="B19">
        <f t="shared" si="0"/>
        <v>26.666393282748373</v>
      </c>
      <c r="C19">
        <f t="shared" si="0"/>
        <v>15.378045660508224</v>
      </c>
      <c r="D19">
        <f t="shared" si="0"/>
        <v>22.901646975944058</v>
      </c>
      <c r="E19">
        <f t="shared" si="1"/>
        <v>26.268236596712288</v>
      </c>
      <c r="F19" t="str">
        <v>LaMelo Ball</v>
      </c>
      <c r="G19">
        <v>-0.47121951219512198</v>
      </c>
      <c r="H19">
        <v>-8.158536585365854E-2</v>
      </c>
      <c r="I19">
        <v>0.26219512195121952</v>
      </c>
      <c r="J19">
        <v>0.61268292682926839</v>
      </c>
      <c r="K19">
        <v>0.55329268292682943</v>
      </c>
      <c r="L19">
        <v>1.9140243902439025</v>
      </c>
      <c r="M19">
        <v>2.1902439024390246</v>
      </c>
      <c r="N19">
        <v>-0.25024390243902439</v>
      </c>
      <c r="O19">
        <v>-1.6525609756097559</v>
      </c>
      <c r="P19">
        <v>3.1584146341463426</v>
      </c>
      <c r="Q19">
        <v>4.72939024390244</v>
      </c>
      <c r="R19">
        <v>1.1628048780487812</v>
      </c>
      <c r="S19">
        <v>3.0768292682926841</v>
      </c>
      <c r="T19">
        <v>3.4375609756097569</v>
      </c>
      <c r="U19" t="str">
        <v>koe</v>
      </c>
      <c r="V19">
        <v>40</v>
      </c>
      <c r="W19" t="str">
        <v xml:space="preserve"> PG</v>
      </c>
      <c r="X19">
        <f>P19 - sorted!T$158</f>
        <v>5.1832926829268313</v>
      </c>
      <c r="Y19">
        <f>Q19 - sorted!U$158</f>
        <v>7.0154878048780498</v>
      </c>
      <c r="Z19">
        <f>R19 - sorted!V$158</f>
        <v>2.8862195121951224</v>
      </c>
      <c r="AA19">
        <f>S19 - sorted!W$158</f>
        <v>4.8817073170731717</v>
      </c>
      <c r="AB19">
        <f>T19 - sorted!X$158</f>
        <v>5.3880691056910575</v>
      </c>
    </row>
    <row r="20" spans="1:28" x14ac:dyDescent="0.3">
      <c r="A20">
        <f t="shared" si="0"/>
        <v>17.150752422226269</v>
      </c>
      <c r="B20">
        <f t="shared" si="0"/>
        <v>24.256223162397809</v>
      </c>
      <c r="C20">
        <f t="shared" si="0"/>
        <v>18.59665747904765</v>
      </c>
      <c r="D20">
        <f t="shared" si="0"/>
        <v>22.626257793383679</v>
      </c>
      <c r="E20">
        <f t="shared" si="1"/>
        <v>25.786592798033379</v>
      </c>
      <c r="F20" t="str">
        <v>Khris Middleton</v>
      </c>
      <c r="G20">
        <v>0.34581300813008131</v>
      </c>
      <c r="H20">
        <v>1.4439837398373985</v>
      </c>
      <c r="I20">
        <v>0.42975609756097566</v>
      </c>
      <c r="J20">
        <v>0.89630081300813025</v>
      </c>
      <c r="K20">
        <v>0.30406504065040652</v>
      </c>
      <c r="L20">
        <v>1.2065447154471545</v>
      </c>
      <c r="M20">
        <v>0.4287804878048781</v>
      </c>
      <c r="N20">
        <v>-0.9846341463414634</v>
      </c>
      <c r="O20">
        <v>-1.0551626016260163</v>
      </c>
      <c r="P20">
        <v>1.5714634146341466</v>
      </c>
      <c r="Q20">
        <v>4.0706097560975616</v>
      </c>
      <c r="R20">
        <v>1.8089024390243909</v>
      </c>
      <c r="S20">
        <v>3.0154471544715453</v>
      </c>
      <c r="T20">
        <v>3.3348577235772363</v>
      </c>
      <c r="U20" t="str">
        <v>rob</v>
      </c>
      <c r="V20">
        <v>19</v>
      </c>
      <c r="W20" t="str">
        <v xml:space="preserve"> SF, SG</v>
      </c>
      <c r="X20">
        <f>P20 - sorted!T$158</f>
        <v>3.5963414634146349</v>
      </c>
      <c r="Y20">
        <f>Q20 - sorted!U$158</f>
        <v>6.3567073170731714</v>
      </c>
      <c r="Z20">
        <f>R20 - sorted!V$158</f>
        <v>3.5323170731707325</v>
      </c>
      <c r="AA20">
        <f>S20 - sorted!W$158</f>
        <v>4.8203252032520325</v>
      </c>
      <c r="AB20">
        <f>T20 - sorted!X$158</f>
        <v>5.2853658536585364</v>
      </c>
    </row>
    <row r="21" spans="1:28" x14ac:dyDescent="0.3">
      <c r="A21">
        <f t="shared" si="0"/>
        <v>21.780744317021135</v>
      </c>
      <c r="B21">
        <f t="shared" si="0"/>
        <v>19.318542169817349</v>
      </c>
      <c r="C21">
        <f t="shared" si="0"/>
        <v>20.858433960818555</v>
      </c>
      <c r="D21">
        <f t="shared" si="0"/>
        <v>22.735683958639456</v>
      </c>
      <c r="E21">
        <f t="shared" si="1"/>
        <v>25.765718071749852</v>
      </c>
      <c r="F21" t="str">
        <v>CJ McCollum</v>
      </c>
      <c r="G21">
        <v>-0.18260162601626018</v>
      </c>
      <c r="H21">
        <v>0.43739837398373982</v>
      </c>
      <c r="I21">
        <v>1.6560975609756097</v>
      </c>
      <c r="J21">
        <v>1.1471544715447155</v>
      </c>
      <c r="K21">
        <v>-0.54422764227642273</v>
      </c>
      <c r="L21">
        <v>0.77691056910569112</v>
      </c>
      <c r="M21">
        <v>-0.17121951219512196</v>
      </c>
      <c r="N21">
        <v>-0.39853658536585368</v>
      </c>
      <c r="O21">
        <v>0.31886178861788617</v>
      </c>
      <c r="P21">
        <v>2.6024390243902435</v>
      </c>
      <c r="Q21">
        <v>2.7209756097560973</v>
      </c>
      <c r="R21">
        <v>2.2629268292682925</v>
      </c>
      <c r="S21">
        <v>3.0398373983739835</v>
      </c>
      <c r="T21">
        <v>3.3304065040650408</v>
      </c>
      <c r="U21" t="str">
        <v>rob</v>
      </c>
      <c r="V21">
        <v>13</v>
      </c>
      <c r="W21" t="str">
        <v xml:space="preserve"> SG</v>
      </c>
      <c r="X21">
        <f>P21 - sorted!T$158</f>
        <v>4.6273170731707314</v>
      </c>
      <c r="Y21">
        <f>Q21 - sorted!U$158</f>
        <v>5.0070731707317071</v>
      </c>
      <c r="Z21">
        <f>R21 - sorted!V$158</f>
        <v>3.9863414634146341</v>
      </c>
      <c r="AA21">
        <f>S21 - sorted!W$158</f>
        <v>4.8447154471544707</v>
      </c>
      <c r="AB21">
        <f>T21 - sorted!X$158</f>
        <v>5.2809146341463418</v>
      </c>
    </row>
    <row r="22" spans="1:28" x14ac:dyDescent="0.3">
      <c r="A22">
        <f t="shared" si="0"/>
        <v>23.31202623538481</v>
      </c>
      <c r="B22">
        <f t="shared" si="0"/>
        <v>25.059315760811547</v>
      </c>
      <c r="C22">
        <f t="shared" si="0"/>
        <v>29.212973358431647</v>
      </c>
      <c r="D22">
        <f t="shared" si="0"/>
        <v>28.083887785515628</v>
      </c>
      <c r="E22">
        <f t="shared" si="1"/>
        <v>25.765146161440715</v>
      </c>
      <c r="F22" t="str">
        <v>Tobias Harris</v>
      </c>
      <c r="G22">
        <v>1.3336178861788617</v>
      </c>
      <c r="H22">
        <v>1.2884959349593494</v>
      </c>
      <c r="I22">
        <v>-0.43914634146341469</v>
      </c>
      <c r="J22">
        <v>0.78654471544715454</v>
      </c>
      <c r="K22">
        <v>0.62418699186991877</v>
      </c>
      <c r="L22">
        <v>0.29191056910569102</v>
      </c>
      <c r="M22">
        <v>-6.5121951219512197E-2</v>
      </c>
      <c r="N22">
        <v>0.46963414634146344</v>
      </c>
      <c r="O22">
        <v>-5.8211382113821125E-2</v>
      </c>
      <c r="P22">
        <v>2.9434146341463414</v>
      </c>
      <c r="Q22">
        <v>4.2901219512195121</v>
      </c>
      <c r="R22">
        <v>3.94</v>
      </c>
      <c r="S22">
        <v>4.2319105691056906</v>
      </c>
      <c r="T22">
        <v>3.3302845528455287</v>
      </c>
      <c r="U22" t="str">
        <v>rob</v>
      </c>
      <c r="V22">
        <v>25</v>
      </c>
      <c r="W22" t="str">
        <v xml:space="preserve"> SF, PF</v>
      </c>
      <c r="X22">
        <f>P22 - sorted!T$158</f>
        <v>4.9682926829268297</v>
      </c>
      <c r="Y22">
        <f>Q22 - sorted!U$158</f>
        <v>6.5762195121951219</v>
      </c>
      <c r="Z22">
        <f>R22 - sorted!V$158</f>
        <v>5.6634146341463412</v>
      </c>
      <c r="AA22">
        <f>S22 - sorted!W$158</f>
        <v>6.0367886178861783</v>
      </c>
      <c r="AB22">
        <f>T22 - sorted!X$158</f>
        <v>5.2807926829268297</v>
      </c>
    </row>
    <row r="23" spans="1:28" x14ac:dyDescent="0.3">
      <c r="A23">
        <f t="shared" si="0"/>
        <v>20.614757477179847</v>
      </c>
      <c r="B23">
        <f t="shared" si="0"/>
        <v>25.331474919162872</v>
      </c>
      <c r="C23">
        <f t="shared" si="0"/>
        <v>22.721680930894134</v>
      </c>
      <c r="D23">
        <f t="shared" si="0"/>
        <v>25.108407975268921</v>
      </c>
      <c r="E23">
        <f t="shared" si="1"/>
        <v>25.492535580751678</v>
      </c>
      <c r="F23" t="str">
        <v>Kyrie Irving</v>
      </c>
      <c r="G23">
        <v>0.88991869918699196</v>
      </c>
      <c r="H23">
        <v>1.2258943089430896</v>
      </c>
      <c r="I23">
        <v>0.69865853658536581</v>
      </c>
      <c r="J23">
        <v>1.0349186991869919</v>
      </c>
      <c r="K23">
        <v>-0.62418699186991866</v>
      </c>
      <c r="L23">
        <v>0.93174796747967481</v>
      </c>
      <c r="M23">
        <v>0.50439024390243914</v>
      </c>
      <c r="N23">
        <v>-0.29682926829268286</v>
      </c>
      <c r="O23">
        <v>-0.79581300813008149</v>
      </c>
      <c r="P23">
        <v>2.3428048780487805</v>
      </c>
      <c r="Q23">
        <v>4.3645121951219519</v>
      </c>
      <c r="R23">
        <v>2.6369512195121954</v>
      </c>
      <c r="S23">
        <v>3.5686991869918705</v>
      </c>
      <c r="T23">
        <v>3.2721544715447157</v>
      </c>
      <c r="U23" t="str">
        <v>rob</v>
      </c>
      <c r="V23">
        <v>20</v>
      </c>
      <c r="W23" t="str">
        <v xml:space="preserve"> PG, SG</v>
      </c>
      <c r="X23">
        <f>P23 - sorted!T$158</f>
        <v>4.3676829268292687</v>
      </c>
      <c r="Y23">
        <f>Q23 - sorted!U$158</f>
        <v>6.6506097560975617</v>
      </c>
      <c r="Z23">
        <f>R23 - sorted!V$158</f>
        <v>4.3603658536585366</v>
      </c>
      <c r="AA23">
        <f>S23 - sorted!W$158</f>
        <v>5.3735772357723581</v>
      </c>
      <c r="AB23">
        <f>T23 - sorted!X$158</f>
        <v>5.2226626016260163</v>
      </c>
    </row>
    <row r="24" spans="1:28" x14ac:dyDescent="0.3">
      <c r="A24">
        <f t="shared" si="0"/>
        <v>21.437903658617827</v>
      </c>
      <c r="B24">
        <f t="shared" si="0"/>
        <v>19.64156385940154</v>
      </c>
      <c r="C24">
        <f t="shared" si="0"/>
        <v>13.644806793333254</v>
      </c>
      <c r="D24">
        <f t="shared" si="0"/>
        <v>21.113258681780444</v>
      </c>
      <c r="E24">
        <f t="shared" si="1"/>
        <v>25.456505231275997</v>
      </c>
      <c r="F24" t="str">
        <v>Dejounte Murray</v>
      </c>
      <c r="G24">
        <v>-0.19008130081300814</v>
      </c>
      <c r="H24">
        <v>0.1521138211382114</v>
      </c>
      <c r="I24">
        <v>-0.80097560975609761</v>
      </c>
      <c r="J24">
        <v>0.31528455284552848</v>
      </c>
      <c r="K24">
        <v>0.8413008130081302</v>
      </c>
      <c r="L24">
        <v>1.8633333333333333</v>
      </c>
      <c r="M24">
        <v>1.6107317073170733</v>
      </c>
      <c r="N24">
        <v>-0.98243902439024389</v>
      </c>
      <c r="O24">
        <v>-0.13105691056910576</v>
      </c>
      <c r="P24">
        <v>2.5260975609756096</v>
      </c>
      <c r="Q24">
        <v>2.8092682926829271</v>
      </c>
      <c r="R24">
        <v>0.81487804878048797</v>
      </c>
      <c r="S24">
        <v>2.6782113821138211</v>
      </c>
      <c r="T24">
        <v>3.2644715447154473</v>
      </c>
      <c r="U24" t="str">
        <v>zieg</v>
      </c>
      <c r="V24">
        <v>31</v>
      </c>
      <c r="W24" t="str">
        <v xml:space="preserve"> PG, SG</v>
      </c>
      <c r="X24">
        <f>P24 - sorted!T$158</f>
        <v>4.5509756097560974</v>
      </c>
      <c r="Y24">
        <f>Q24 - sorted!U$158</f>
        <v>5.0953658536585369</v>
      </c>
      <c r="Z24">
        <f>R24 - sorted!V$158</f>
        <v>2.5382926829268295</v>
      </c>
      <c r="AA24">
        <f>S24 - sorted!W$158</f>
        <v>4.4830894308943083</v>
      </c>
      <c r="AB24">
        <f>T24 - sorted!X$158</f>
        <v>5.2149796747967478</v>
      </c>
    </row>
    <row r="25" spans="1:28" x14ac:dyDescent="0.3">
      <c r="A25">
        <f t="shared" si="0"/>
        <v>19.324997492291992</v>
      </c>
      <c r="B25">
        <f t="shared" si="0"/>
        <v>26.840842841626021</v>
      </c>
      <c r="C25">
        <f t="shared" si="0"/>
        <v>19.228472558564633</v>
      </c>
      <c r="D25">
        <f t="shared" si="0"/>
        <v>22.107942523955476</v>
      </c>
      <c r="E25">
        <f t="shared" si="1"/>
        <v>25.084763530336406</v>
      </c>
      <c r="F25" t="str">
        <v>Julius Randle</v>
      </c>
      <c r="G25">
        <v>1.467479674796748E-2</v>
      </c>
      <c r="H25">
        <v>0.84430894308943083</v>
      </c>
      <c r="I25">
        <v>0.5102439024390244</v>
      </c>
      <c r="J25">
        <v>1.2954065040650407</v>
      </c>
      <c r="K25">
        <v>1.8604471544715446</v>
      </c>
      <c r="L25">
        <v>0.96418699186991863</v>
      </c>
      <c r="M25">
        <v>-0.12695121951219512</v>
      </c>
      <c r="N25">
        <v>-0.58524390243902435</v>
      </c>
      <c r="O25">
        <v>-1.8771544715447155</v>
      </c>
      <c r="P25">
        <v>2.055609756097561</v>
      </c>
      <c r="Q25">
        <v>4.7770731707317076</v>
      </c>
      <c r="R25">
        <v>1.9357317073170734</v>
      </c>
      <c r="S25">
        <v>2.8999186991869923</v>
      </c>
      <c r="T25">
        <v>3.1852032520325197</v>
      </c>
      <c r="U25" t="str">
        <v>peon</v>
      </c>
      <c r="V25">
        <v>39</v>
      </c>
      <c r="W25" t="str">
        <v xml:space="preserve"> PF</v>
      </c>
      <c r="X25">
        <f>P25 - sorted!T$158</f>
        <v>4.0804878048780493</v>
      </c>
      <c r="Y25">
        <f>Q25 - sorted!U$158</f>
        <v>7.0631707317073174</v>
      </c>
      <c r="Z25">
        <f>R25 - sorted!V$158</f>
        <v>3.6591463414634147</v>
      </c>
      <c r="AA25">
        <f>S25 - sorted!W$158</f>
        <v>4.7047967479674799</v>
      </c>
      <c r="AB25">
        <f>T25 - sorted!X$158</f>
        <v>5.1357113821138203</v>
      </c>
    </row>
    <row r="26" spans="1:28" x14ac:dyDescent="0.3">
      <c r="A26">
        <f t="shared" si="0"/>
        <v>22.821862674249083</v>
      </c>
      <c r="B26">
        <f t="shared" si="0"/>
        <v>29.188550204322183</v>
      </c>
      <c r="C26">
        <f t="shared" si="0"/>
        <v>32.080441796239512</v>
      </c>
      <c r="D26">
        <f t="shared" si="0"/>
        <v>28.380250316416696</v>
      </c>
      <c r="E26">
        <f t="shared" si="1"/>
        <v>25.009271369530222</v>
      </c>
      <c r="F26" t="str">
        <v>Joel Embiid</v>
      </c>
      <c r="G26">
        <v>0.97711382113821132</v>
      </c>
      <c r="H26">
        <v>1.4636991869918701</v>
      </c>
      <c r="I26">
        <v>-0.74402439024390243</v>
      </c>
      <c r="J26">
        <v>1.3361382113821139</v>
      </c>
      <c r="K26">
        <v>1.4605691056910572</v>
      </c>
      <c r="L26">
        <v>-0.21764227642276418</v>
      </c>
      <c r="M26">
        <v>-0.13768292682926825</v>
      </c>
      <c r="N26">
        <v>1.2806097560975611</v>
      </c>
      <c r="O26">
        <v>-1.1208130081300816</v>
      </c>
      <c r="P26">
        <v>2.834268292682927</v>
      </c>
      <c r="Q26">
        <v>5.4187804878048791</v>
      </c>
      <c r="R26">
        <v>4.515609756097561</v>
      </c>
      <c r="S26">
        <v>4.2979674796747975</v>
      </c>
      <c r="T26">
        <v>3.1691056910569113</v>
      </c>
      <c r="U26" t="str">
        <v>varg</v>
      </c>
      <c r="V26">
        <v>54</v>
      </c>
      <c r="W26" t="str">
        <v xml:space="preserve"> C</v>
      </c>
      <c r="X26">
        <f>P26 - sorted!T$158</f>
        <v>4.8591463414634148</v>
      </c>
      <c r="Y26">
        <f>Q26 - sorted!U$158</f>
        <v>7.7048780487804889</v>
      </c>
      <c r="Z26">
        <f>R26 - sorted!V$158</f>
        <v>6.2390243902439027</v>
      </c>
      <c r="AA26">
        <f>S26 - sorted!W$158</f>
        <v>6.1028455284552852</v>
      </c>
      <c r="AB26">
        <f>T26 - sorted!X$158</f>
        <v>5.1196138211382118</v>
      </c>
    </row>
    <row r="27" spans="1:28" x14ac:dyDescent="0.3">
      <c r="A27">
        <f t="shared" si="0"/>
        <v>26.433738300718474</v>
      </c>
      <c r="B27">
        <f t="shared" si="0"/>
        <v>24.618953319348016</v>
      </c>
      <c r="C27">
        <f t="shared" si="0"/>
        <v>20.508505609086068</v>
      </c>
      <c r="D27">
        <f t="shared" si="0"/>
        <v>25.414436484100914</v>
      </c>
      <c r="E27">
        <f t="shared" si="1"/>
        <v>24.96275599772034</v>
      </c>
      <c r="F27" t="str">
        <v>Jrue Holiday</v>
      </c>
      <c r="G27">
        <v>0.95886178861788629</v>
      </c>
      <c r="H27">
        <v>-1.6260162601626016E-3</v>
      </c>
      <c r="I27">
        <v>8.4390243902439044E-2</v>
      </c>
      <c r="J27">
        <v>0.43593495934959348</v>
      </c>
      <c r="K27">
        <v>-0.31593495934959348</v>
      </c>
      <c r="L27">
        <v>1.4442276422764229</v>
      </c>
      <c r="M27">
        <v>1.5673170731707315</v>
      </c>
      <c r="N27">
        <v>-3.4146341463414526E-3</v>
      </c>
      <c r="O27">
        <v>-0.53284552845528466</v>
      </c>
      <c r="P27">
        <v>3.6385365853658538</v>
      </c>
      <c r="Q27">
        <v>4.1697560975609758</v>
      </c>
      <c r="R27">
        <v>2.192682926829268</v>
      </c>
      <c r="S27">
        <v>3.6369105691056909</v>
      </c>
      <c r="T27">
        <v>3.1591869918699187</v>
      </c>
      <c r="U27" t="str">
        <v>koe</v>
      </c>
      <c r="V27">
        <v>28</v>
      </c>
      <c r="W27" t="str">
        <v xml:space="preserve"> PG, SG</v>
      </c>
      <c r="X27">
        <f>P27 - sorted!T$158</f>
        <v>5.6634146341463421</v>
      </c>
      <c r="Y27">
        <f>Q27 - sorted!U$158</f>
        <v>6.4558536585365855</v>
      </c>
      <c r="Z27">
        <f>R27 - sorted!V$158</f>
        <v>3.9160975609756097</v>
      </c>
      <c r="AA27">
        <f>S27 - sorted!W$158</f>
        <v>5.4417886178861785</v>
      </c>
      <c r="AB27">
        <f>T27 - sorted!X$158</f>
        <v>5.1096951219512192</v>
      </c>
    </row>
    <row r="28" spans="1:28" x14ac:dyDescent="0.3">
      <c r="A28">
        <f t="shared" si="0"/>
        <v>15.68190474516927</v>
      </c>
      <c r="B28">
        <f t="shared" si="0"/>
        <v>23.963094363976793</v>
      </c>
      <c r="C28">
        <f t="shared" si="0"/>
        <v>20.167689974846613</v>
      </c>
      <c r="D28">
        <f t="shared" si="0"/>
        <v>22.90164697594405</v>
      </c>
      <c r="E28">
        <f t="shared" si="1"/>
        <v>24.43126068376159</v>
      </c>
      <c r="F28" t="str">
        <v>Brandon Ingram</v>
      </c>
      <c r="G28">
        <v>2.7317073170731711E-2</v>
      </c>
      <c r="H28">
        <v>1.832439024390244</v>
      </c>
      <c r="I28">
        <v>0.51146341463414635</v>
      </c>
      <c r="J28">
        <v>1.3604878048780489</v>
      </c>
      <c r="K28">
        <v>-0.12329268292682924</v>
      </c>
      <c r="L28">
        <v>0.95256097560975606</v>
      </c>
      <c r="M28">
        <v>-0.60512195121951218</v>
      </c>
      <c r="N28">
        <v>3.4634146341463432E-2</v>
      </c>
      <c r="O28">
        <v>-0.91365853658536589</v>
      </c>
      <c r="P28">
        <v>1.2443902439024392</v>
      </c>
      <c r="Q28">
        <v>3.9904878048780485</v>
      </c>
      <c r="R28">
        <v>2.1242682926829266</v>
      </c>
      <c r="S28">
        <v>3.0768292682926828</v>
      </c>
      <c r="T28">
        <v>3.045853658536585</v>
      </c>
      <c r="U28" t="str">
        <v>koe</v>
      </c>
      <c r="V28">
        <v>19</v>
      </c>
      <c r="W28" t="str">
        <v xml:space="preserve"> SF, PF</v>
      </c>
      <c r="X28">
        <f>P28 - sorted!T$158</f>
        <v>3.2692682926829275</v>
      </c>
      <c r="Y28">
        <f>Q28 - sorted!U$158</f>
        <v>6.2765853658536583</v>
      </c>
      <c r="Z28">
        <f>R28 - sorted!V$158</f>
        <v>3.8476829268292683</v>
      </c>
      <c r="AA28">
        <f>S28 - sorted!W$158</f>
        <v>4.88170731707317</v>
      </c>
      <c r="AB28">
        <f>T28 - sorted!X$158</f>
        <v>4.9963617886178859</v>
      </c>
    </row>
    <row r="29" spans="1:28" x14ac:dyDescent="0.3">
      <c r="A29">
        <f t="shared" si="0"/>
        <v>32.59994113292754</v>
      </c>
      <c r="B29">
        <f t="shared" si="0"/>
        <v>28.107052171791679</v>
      </c>
      <c r="C29">
        <f t="shared" si="0"/>
        <v>36.063914369694217</v>
      </c>
      <c r="D29">
        <f t="shared" si="0"/>
        <v>30.817353393604968</v>
      </c>
      <c r="E29">
        <f t="shared" si="1"/>
        <v>24.145782121116959</v>
      </c>
      <c r="F29" t="str">
        <v>Anthony Davis</v>
      </c>
      <c r="G29">
        <v>1.1160569105691056</v>
      </c>
      <c r="H29">
        <v>-0.17040650406504065</v>
      </c>
      <c r="I29">
        <v>-0.84341463414634155</v>
      </c>
      <c r="J29">
        <v>1.1002032520325202</v>
      </c>
      <c r="K29">
        <v>1.1633333333333333</v>
      </c>
      <c r="L29">
        <v>-0.4740650406504065</v>
      </c>
      <c r="M29">
        <v>0.6351219512195122</v>
      </c>
      <c r="N29">
        <v>2.5963414634146345</v>
      </c>
      <c r="O29">
        <v>-0.28199186991869912</v>
      </c>
      <c r="P29">
        <v>5.0115853658536587</v>
      </c>
      <c r="Q29">
        <v>5.123170731707317</v>
      </c>
      <c r="R29">
        <v>5.3152439024390246</v>
      </c>
      <c r="S29">
        <v>4.8411788617886176</v>
      </c>
      <c r="T29">
        <v>2.9849796747967483</v>
      </c>
      <c r="U29" t="str">
        <v>koe</v>
      </c>
      <c r="V29">
        <v>50</v>
      </c>
      <c r="W29" t="str">
        <v xml:space="preserve"> PF</v>
      </c>
      <c r="X29">
        <f>P29 - sorted!T$158</f>
        <v>7.0364634146341469</v>
      </c>
      <c r="Y29">
        <f>Q29 - sorted!U$158</f>
        <v>7.4092682926829267</v>
      </c>
      <c r="Z29">
        <f>R29 - sorted!V$158</f>
        <v>7.0386585365853662</v>
      </c>
      <c r="AA29">
        <f>S29 - sorted!W$158</f>
        <v>6.6460569105691052</v>
      </c>
      <c r="AB29">
        <f>T29 - sorted!X$158</f>
        <v>4.9354878048780488</v>
      </c>
    </row>
    <row r="30" spans="1:28" x14ac:dyDescent="0.3">
      <c r="A30">
        <f t="shared" si="0"/>
        <v>21.346990640574781</v>
      </c>
      <c r="B30">
        <f t="shared" si="0"/>
        <v>20.153758472167638</v>
      </c>
      <c r="C30">
        <f t="shared" si="0"/>
        <v>17.971525059025552</v>
      </c>
      <c r="D30">
        <f t="shared" si="0"/>
        <v>22.262962924734492</v>
      </c>
      <c r="E30">
        <f t="shared" si="1"/>
        <v>23.603897103208869</v>
      </c>
      <c r="F30" t="str">
        <v>Tyrese Haliburton</v>
      </c>
      <c r="G30">
        <v>0.24764227642276423</v>
      </c>
      <c r="H30">
        <v>0.42861788617886176</v>
      </c>
      <c r="I30">
        <v>0.69024390243902434</v>
      </c>
      <c r="J30">
        <v>0.18130081300813014</v>
      </c>
      <c r="K30">
        <v>-0.79008130081300809</v>
      </c>
      <c r="L30">
        <v>1.2510569105691058</v>
      </c>
      <c r="M30">
        <v>1.0580487804878049</v>
      </c>
      <c r="N30">
        <v>-0.11756097560975609</v>
      </c>
      <c r="O30">
        <v>-1.4796747967479679E-2</v>
      </c>
      <c r="P30">
        <v>2.5058536585365854</v>
      </c>
      <c r="Q30">
        <v>2.9492682926829268</v>
      </c>
      <c r="R30">
        <v>1.6834146341463416</v>
      </c>
      <c r="S30">
        <v>2.9344715447154472</v>
      </c>
      <c r="T30">
        <v>2.8694308943089437</v>
      </c>
      <c r="U30" t="str">
        <v>rob</v>
      </c>
      <c r="V30">
        <v>9</v>
      </c>
      <c r="W30" t="str">
        <v xml:space="preserve"> PG, SG</v>
      </c>
      <c r="X30">
        <f>P30 - sorted!T$158</f>
        <v>4.5307317073170736</v>
      </c>
      <c r="Y30">
        <f>Q30 - sorted!U$158</f>
        <v>5.2353658536585366</v>
      </c>
      <c r="Z30">
        <f>R30 - sorted!V$158</f>
        <v>3.4068292682926833</v>
      </c>
      <c r="AA30">
        <f>S30 - sorted!W$158</f>
        <v>4.7393495934959349</v>
      </c>
      <c r="AB30">
        <f>T30 - sorted!X$158</f>
        <v>4.8199390243902442</v>
      </c>
    </row>
    <row r="31" spans="1:28" x14ac:dyDescent="0.3">
      <c r="A31">
        <f t="shared" si="0"/>
        <v>28.718612465029359</v>
      </c>
      <c r="B31">
        <f t="shared" si="0"/>
        <v>30.167430849277594</v>
      </c>
      <c r="C31">
        <f t="shared" si="0"/>
        <v>29.210543300433507</v>
      </c>
      <c r="D31">
        <f t="shared" si="0"/>
        <v>29.612753691080943</v>
      </c>
      <c r="E31">
        <f t="shared" si="1"/>
        <v>23.545943525216234</v>
      </c>
      <c r="F31" t="str">
        <v>Bam Adebayo</v>
      </c>
      <c r="G31">
        <v>2.5180487804878049</v>
      </c>
      <c r="H31">
        <v>0.42536585365853663</v>
      </c>
      <c r="I31">
        <v>-1.7268292682926831</v>
      </c>
      <c r="J31">
        <v>0.69512195121951226</v>
      </c>
      <c r="K31">
        <v>1.4941463414634146</v>
      </c>
      <c r="L31">
        <v>0.63317073170731719</v>
      </c>
      <c r="M31">
        <v>0.73414634146341473</v>
      </c>
      <c r="N31">
        <v>0.91317073170731722</v>
      </c>
      <c r="O31">
        <v>-1.113658536585366</v>
      </c>
      <c r="P31">
        <v>4.1473170731707318</v>
      </c>
      <c r="Q31">
        <v>5.6863414634146343</v>
      </c>
      <c r="R31">
        <v>3.9395121951219512</v>
      </c>
      <c r="S31">
        <v>4.5726829268292679</v>
      </c>
      <c r="T31">
        <v>2.8570731707317076</v>
      </c>
      <c r="U31" t="str">
        <v>koe</v>
      </c>
      <c r="V31">
        <v>32</v>
      </c>
      <c r="W31" t="str">
        <v xml:space="preserve"> C, PF</v>
      </c>
      <c r="X31">
        <f>P31 - sorted!T$158</f>
        <v>6.1721951219512201</v>
      </c>
      <c r="Y31">
        <f>Q31 - sorted!U$158</f>
        <v>7.9724390243902441</v>
      </c>
      <c r="Z31">
        <f>R31 - sorted!V$158</f>
        <v>5.6629268292682928</v>
      </c>
      <c r="AA31">
        <f>S31 - sorted!W$158</f>
        <v>6.3775609756097555</v>
      </c>
      <c r="AB31">
        <f>T31 - sorted!X$158</f>
        <v>4.8075813008130082</v>
      </c>
    </row>
    <row r="32" spans="1:28" x14ac:dyDescent="0.3">
      <c r="A32">
        <f t="shared" si="0"/>
        <v>17.80795496229651</v>
      </c>
      <c r="B32">
        <f t="shared" si="0"/>
        <v>18.601112781901076</v>
      </c>
      <c r="C32">
        <f t="shared" si="0"/>
        <v>17.8220764921398</v>
      </c>
      <c r="D32">
        <f t="shared" si="0"/>
        <v>19.261403211768489</v>
      </c>
      <c r="E32">
        <f t="shared" si="1"/>
        <v>23.191549770320496</v>
      </c>
      <c r="F32" t="str">
        <v>Terry Rozier</v>
      </c>
      <c r="G32">
        <v>-0.65113821138211381</v>
      </c>
      <c r="H32">
        <v>0.54764227642276431</v>
      </c>
      <c r="I32">
        <v>1.2437804878048779</v>
      </c>
      <c r="J32">
        <v>0.81398373983739847</v>
      </c>
      <c r="K32">
        <v>-0.3178861788617886</v>
      </c>
      <c r="L32">
        <v>0.61203252032520328</v>
      </c>
      <c r="M32">
        <v>0.65743902439024393</v>
      </c>
      <c r="N32">
        <v>-0.38097560975609762</v>
      </c>
      <c r="O32">
        <v>-0.25943089430894312</v>
      </c>
      <c r="P32">
        <v>1.7178048780487802</v>
      </c>
      <c r="Q32">
        <v>2.5248780487804874</v>
      </c>
      <c r="R32">
        <v>1.6534146341463414</v>
      </c>
      <c r="S32">
        <v>2.2654471544715444</v>
      </c>
      <c r="T32">
        <v>2.7815040650406506</v>
      </c>
      <c r="U32" t="str">
        <v>rob</v>
      </c>
      <c r="V32">
        <v>10</v>
      </c>
      <c r="W32" t="str">
        <v xml:space="preserve"> PG, SG</v>
      </c>
      <c r="X32">
        <f>P32 - sorted!T$158</f>
        <v>3.7426829268292687</v>
      </c>
      <c r="Y32">
        <f>Q32 - sorted!U$158</f>
        <v>4.8109756097560972</v>
      </c>
      <c r="Z32">
        <f>R32 - sorted!V$158</f>
        <v>3.376829268292683</v>
      </c>
      <c r="AA32">
        <f>S32 - sorted!W$158</f>
        <v>4.0703252032520325</v>
      </c>
      <c r="AB32">
        <f>T32 - sorted!X$158</f>
        <v>4.7320121951219516</v>
      </c>
    </row>
    <row r="33" spans="1:28" x14ac:dyDescent="0.3">
      <c r="A33">
        <f t="shared" si="0"/>
        <v>48.793959389041767</v>
      </c>
      <c r="B33">
        <f t="shared" si="0"/>
        <v>34.961001336698253</v>
      </c>
      <c r="C33">
        <f t="shared" si="0"/>
        <v>27.761013704541647</v>
      </c>
      <c r="D33">
        <f t="shared" si="0"/>
        <v>31.923469547398795</v>
      </c>
      <c r="E33">
        <f t="shared" si="1"/>
        <v>22.55749187425636</v>
      </c>
      <c r="F33" t="str">
        <v>Giannis Antetokounmpo</v>
      </c>
      <c r="G33">
        <v>3.6001626016260162</v>
      </c>
      <c r="H33">
        <v>-3.5298373983739841</v>
      </c>
      <c r="I33">
        <v>-0.63853658536585367</v>
      </c>
      <c r="J33">
        <v>1.9757723577235773</v>
      </c>
      <c r="K33">
        <v>2.1949593495934963</v>
      </c>
      <c r="L33">
        <v>1.4391869918699187</v>
      </c>
      <c r="M33">
        <v>0.67219512195121955</v>
      </c>
      <c r="N33">
        <v>1.2826829268292683</v>
      </c>
      <c r="O33">
        <v>-1.9088617886178865</v>
      </c>
      <c r="P33">
        <v>8.6175609756097558</v>
      </c>
      <c r="Q33">
        <v>6.9965853658536581</v>
      </c>
      <c r="R33">
        <v>3.6485365853658536</v>
      </c>
      <c r="S33">
        <v>5.0877235772357716</v>
      </c>
      <c r="T33">
        <v>2.6463008130081302</v>
      </c>
      <c r="U33" t="str">
        <v>diaz</v>
      </c>
      <c r="V33">
        <v>86</v>
      </c>
      <c r="W33" t="str">
        <v xml:space="preserve"> PF</v>
      </c>
      <c r="X33">
        <f>P33 - sorted!T$158</f>
        <v>10.642439024390244</v>
      </c>
      <c r="Y33">
        <f>Q33 - sorted!U$158</f>
        <v>9.282682926829267</v>
      </c>
      <c r="Z33">
        <f>R33 - sorted!V$158</f>
        <v>5.3719512195121952</v>
      </c>
      <c r="AA33">
        <f>S33 - sorted!W$158</f>
        <v>6.8926016260162593</v>
      </c>
      <c r="AB33">
        <f>T33 - sorted!X$158</f>
        <v>4.5968089430894308</v>
      </c>
    </row>
    <row r="34" spans="1:28" x14ac:dyDescent="0.3">
      <c r="A34">
        <f t="shared" si="0"/>
        <v>24.815924714578884</v>
      </c>
      <c r="B34">
        <f t="shared" si="0"/>
        <v>21.142008530771207</v>
      </c>
      <c r="C34">
        <f t="shared" si="0"/>
        <v>31.635133668079945</v>
      </c>
      <c r="D34">
        <f t="shared" si="0"/>
        <v>25.15090180277658</v>
      </c>
      <c r="E34">
        <f t="shared" si="1"/>
        <v>22.490769004856944</v>
      </c>
      <c r="F34" t="str">
        <v>Michael Porter Jr.</v>
      </c>
      <c r="G34">
        <v>1.3721951219512194</v>
      </c>
      <c r="H34">
        <v>0.29987804878048779</v>
      </c>
      <c r="I34">
        <v>1.0097560975609756</v>
      </c>
      <c r="J34">
        <v>0.73378048780487792</v>
      </c>
      <c r="K34">
        <v>0.79585365853658541</v>
      </c>
      <c r="L34">
        <v>-0.84804878048780474</v>
      </c>
      <c r="M34">
        <v>-0.66402439024390247</v>
      </c>
      <c r="N34">
        <v>0.51999999999999991</v>
      </c>
      <c r="O34">
        <v>0.35878048780487803</v>
      </c>
      <c r="P34">
        <v>3.2782926829268288</v>
      </c>
      <c r="Q34">
        <v>3.2193902439024389</v>
      </c>
      <c r="R34">
        <v>4.4262195121951216</v>
      </c>
      <c r="S34">
        <v>3.578170731707317</v>
      </c>
      <c r="T34">
        <v>2.6320731707317075</v>
      </c>
      <c r="U34" t="str">
        <v>ul</v>
      </c>
      <c r="V34">
        <v>30</v>
      </c>
      <c r="W34" t="str">
        <v xml:space="preserve"> SF, PF</v>
      </c>
      <c r="X34">
        <f>P34 - sorted!T$158</f>
        <v>5.3031707317073167</v>
      </c>
      <c r="Y34">
        <f>Q34 - sorted!U$158</f>
        <v>5.5054878048780491</v>
      </c>
      <c r="Z34">
        <f>R34 - sorted!V$158</f>
        <v>6.1496341463414632</v>
      </c>
      <c r="AA34">
        <f>S34 - sorted!W$158</f>
        <v>5.3830487804878047</v>
      </c>
      <c r="AB34">
        <f>T34 - sorted!X$158</f>
        <v>4.5825813008130076</v>
      </c>
    </row>
    <row r="35" spans="1:28" x14ac:dyDescent="0.3">
      <c r="A35">
        <f t="shared" si="0"/>
        <v>18.11355414342918</v>
      </c>
      <c r="B35">
        <f t="shared" si="0"/>
        <v>26.450004443731334</v>
      </c>
      <c r="C35">
        <f t="shared" si="0"/>
        <v>21.602031708250085</v>
      </c>
      <c r="D35">
        <f t="shared" si="0"/>
        <v>22.341749763718656</v>
      </c>
      <c r="E35">
        <f t="shared" si="1"/>
        <v>22.327393293213241</v>
      </c>
      <c r="F35" t="str">
        <v>Zach LaVine</v>
      </c>
      <c r="G35">
        <v>0.95008130081300823</v>
      </c>
      <c r="H35">
        <v>1.166178861788618</v>
      </c>
      <c r="I35">
        <v>1.4190243902439026</v>
      </c>
      <c r="J35">
        <v>1.603739837398374</v>
      </c>
      <c r="K35">
        <v>-0.27203252032520325</v>
      </c>
      <c r="L35">
        <v>0.53983739837398381</v>
      </c>
      <c r="M35">
        <v>-0.49609756097560981</v>
      </c>
      <c r="N35">
        <v>-0.24048780487804877</v>
      </c>
      <c r="O35">
        <v>-1.718211382113821</v>
      </c>
      <c r="P35">
        <v>1.7858536585365863</v>
      </c>
      <c r="Q35">
        <v>4.6702439024390241</v>
      </c>
      <c r="R35">
        <v>2.412195121951219</v>
      </c>
      <c r="S35">
        <v>2.9520325203252034</v>
      </c>
      <c r="T35">
        <v>2.597235772357724</v>
      </c>
      <c r="U35" t="str">
        <v>koe</v>
      </c>
      <c r="V35">
        <v>21</v>
      </c>
      <c r="W35" t="str">
        <v xml:space="preserve"> SG</v>
      </c>
      <c r="X35">
        <f>P35 - sorted!T$158</f>
        <v>3.8107317073170748</v>
      </c>
      <c r="Y35">
        <f>Q35 - sorted!U$158</f>
        <v>6.9563414634146339</v>
      </c>
      <c r="Z35">
        <f>R35 - sorted!V$158</f>
        <v>4.1356097560975602</v>
      </c>
      <c r="AA35">
        <f>S35 - sorted!W$158</f>
        <v>4.756910569105691</v>
      </c>
      <c r="AB35">
        <f>T35 - sorted!X$158</f>
        <v>4.5477439024390245</v>
      </c>
    </row>
    <row r="36" spans="1:28" x14ac:dyDescent="0.3">
      <c r="A36">
        <f t="shared" si="0"/>
        <v>23.910080546848729</v>
      </c>
      <c r="B36">
        <f t="shared" si="0"/>
        <v>23.687365905188077</v>
      </c>
      <c r="C36">
        <f t="shared" si="0"/>
        <v>23.001745115180029</v>
      </c>
      <c r="D36">
        <f t="shared" si="0"/>
        <v>21.987208988289932</v>
      </c>
      <c r="E36">
        <f t="shared" si="1"/>
        <v>22.018561726278815</v>
      </c>
      <c r="F36" t="str">
        <v>Jaylen Brown</v>
      </c>
      <c r="G36">
        <v>0.68666666666666676</v>
      </c>
      <c r="H36">
        <v>-0.20357723577235773</v>
      </c>
      <c r="I36">
        <v>1.0151219512195124</v>
      </c>
      <c r="J36">
        <v>1.4544715447154473</v>
      </c>
      <c r="K36">
        <v>0.2196747967479675</v>
      </c>
      <c r="L36">
        <v>0.17983739837398377</v>
      </c>
      <c r="M36">
        <v>0.56634146341463421</v>
      </c>
      <c r="N36">
        <v>-3.4146341463414526E-3</v>
      </c>
      <c r="O36">
        <v>-1.0421138211382115</v>
      </c>
      <c r="P36">
        <v>3.0765853658536582</v>
      </c>
      <c r="Q36">
        <v>3.9151219512195126</v>
      </c>
      <c r="R36">
        <v>2.6931707317073172</v>
      </c>
      <c r="S36">
        <v>2.8730081300813008</v>
      </c>
      <c r="T36">
        <v>2.531382113821139</v>
      </c>
      <c r="U36" t="str">
        <v>ul</v>
      </c>
      <c r="V36">
        <v>23</v>
      </c>
      <c r="W36" t="str">
        <v xml:space="preserve"> SG, SF</v>
      </c>
      <c r="X36">
        <f>P36 - sorted!T$158</f>
        <v>5.1014634146341464</v>
      </c>
      <c r="Y36">
        <f>Q36 - sorted!U$158</f>
        <v>6.2012195121951219</v>
      </c>
      <c r="Z36">
        <f>R36 - sorted!V$158</f>
        <v>4.4165853658536589</v>
      </c>
      <c r="AA36">
        <f>S36 - sorted!W$158</f>
        <v>4.6778861788617885</v>
      </c>
      <c r="AB36">
        <f>T36 - sorted!X$158</f>
        <v>4.4818902439024395</v>
      </c>
    </row>
    <row r="37" spans="1:28" x14ac:dyDescent="0.3">
      <c r="A37">
        <f t="shared" si="0"/>
        <v>28.957396054588216</v>
      </c>
      <c r="B37">
        <f t="shared" si="0"/>
        <v>27.95981852874916</v>
      </c>
      <c r="C37">
        <f t="shared" si="0"/>
        <v>18.05900714695867</v>
      </c>
      <c r="D37">
        <f t="shared" si="0"/>
        <v>24.035666801878104</v>
      </c>
      <c r="E37">
        <f t="shared" si="1"/>
        <v>21.895029099505042</v>
      </c>
      <c r="F37" t="str">
        <v>Domantas Sabonis</v>
      </c>
      <c r="G37">
        <v>1.8456910569105689</v>
      </c>
      <c r="H37">
        <v>-0.87089430894308939</v>
      </c>
      <c r="I37">
        <v>-0.96048780487804886</v>
      </c>
      <c r="J37">
        <v>0.75203252032520329</v>
      </c>
      <c r="K37">
        <v>2.3445528455284554</v>
      </c>
      <c r="L37">
        <v>1.6286178861788618</v>
      </c>
      <c r="M37">
        <v>0.54</v>
      </c>
      <c r="N37">
        <v>-0.19658536585365854</v>
      </c>
      <c r="O37">
        <v>-1.7533333333333332</v>
      </c>
      <c r="P37">
        <v>4.2004878048780494</v>
      </c>
      <c r="Q37">
        <v>5.0829268292682928</v>
      </c>
      <c r="R37">
        <v>1.7009756097560977</v>
      </c>
      <c r="S37">
        <v>3.3295934959349598</v>
      </c>
      <c r="T37">
        <v>2.5050406504065039</v>
      </c>
      <c r="U37" t="str">
        <v>me</v>
      </c>
      <c r="V37">
        <v>46</v>
      </c>
      <c r="W37" t="str">
        <v xml:space="preserve"> PF</v>
      </c>
      <c r="X37">
        <f>P37 - sorted!T$158</f>
        <v>6.2253658536585377</v>
      </c>
      <c r="Y37">
        <f>Q37 - sorted!U$158</f>
        <v>7.3690243902439025</v>
      </c>
      <c r="Z37">
        <f>R37 - sorted!V$158</f>
        <v>3.4243902439024394</v>
      </c>
      <c r="AA37">
        <f>S37 - sorted!W$158</f>
        <v>5.1344715447154474</v>
      </c>
      <c r="AB37">
        <f>T37 - sorted!X$158</f>
        <v>4.4555487804878044</v>
      </c>
    </row>
    <row r="38" spans="1:28" x14ac:dyDescent="0.3">
      <c r="A38">
        <f t="shared" si="0"/>
        <v>11.819744484689796</v>
      </c>
      <c r="B38">
        <f t="shared" si="0"/>
        <v>24.640369121972377</v>
      </c>
      <c r="C38">
        <f t="shared" si="0"/>
        <v>18.037136624975389</v>
      </c>
      <c r="D38">
        <f t="shared" si="0"/>
        <v>20.090488790523104</v>
      </c>
      <c r="E38">
        <f t="shared" si="1"/>
        <v>21.676940634953816</v>
      </c>
      <c r="F38" t="str">
        <v>Devin Booker</v>
      </c>
      <c r="G38">
        <v>0.76634146341463416</v>
      </c>
      <c r="H38">
        <v>2.0658536585365854</v>
      </c>
      <c r="I38">
        <v>0.2009756097560976</v>
      </c>
      <c r="J38">
        <v>1.779512195121951</v>
      </c>
      <c r="K38">
        <v>-0.33170731707317069</v>
      </c>
      <c r="L38">
        <v>0.75365853658536597</v>
      </c>
      <c r="M38">
        <v>-0.27609756097560978</v>
      </c>
      <c r="N38">
        <v>-0.78292682926829271</v>
      </c>
      <c r="O38">
        <v>-1.7253658536585366</v>
      </c>
      <c r="P38">
        <v>0.3843902439024387</v>
      </c>
      <c r="Q38">
        <v>4.1756097560975602</v>
      </c>
      <c r="R38">
        <v>1.6965853658536583</v>
      </c>
      <c r="S38">
        <v>2.4502439024390235</v>
      </c>
      <c r="T38">
        <v>2.4585365853658532</v>
      </c>
      <c r="U38" t="str">
        <v>sch</v>
      </c>
      <c r="V38">
        <v>22</v>
      </c>
      <c r="W38" t="str">
        <v xml:space="preserve"> SG, PG</v>
      </c>
      <c r="X38">
        <f>P38 - sorted!T$158</f>
        <v>2.4092682926829267</v>
      </c>
      <c r="Y38">
        <f>Q38 - sorted!U$158</f>
        <v>6.46170731707317</v>
      </c>
      <c r="Z38">
        <f>R38 - sorted!V$158</f>
        <v>3.42</v>
      </c>
      <c r="AA38">
        <f>S38 - sorted!W$158</f>
        <v>4.2551219512195111</v>
      </c>
      <c r="AB38">
        <f>T38 - sorted!X$158</f>
        <v>4.4090447154471537</v>
      </c>
    </row>
    <row r="39" spans="1:28" x14ac:dyDescent="0.3">
      <c r="A39">
        <f t="shared" si="0"/>
        <v>20.743459641276935</v>
      </c>
      <c r="B39">
        <f t="shared" si="0"/>
        <v>26.172491334723922</v>
      </c>
      <c r="C39">
        <f t="shared" si="0"/>
        <v>18.909527446308459</v>
      </c>
      <c r="D39">
        <f t="shared" si="0"/>
        <v>23.558203967478725</v>
      </c>
      <c r="E39">
        <f t="shared" si="1"/>
        <v>21.631187810222787</v>
      </c>
      <c r="F39" t="str">
        <v>Shai Gilgeous-Alexander</v>
      </c>
      <c r="G39">
        <v>1.3358536585365854</v>
      </c>
      <c r="H39">
        <v>0.85170731707317071</v>
      </c>
      <c r="I39">
        <v>0.1773170731707317</v>
      </c>
      <c r="J39">
        <v>1.2473170731707317</v>
      </c>
      <c r="K39">
        <v>-0.19999999999999996</v>
      </c>
      <c r="L39">
        <v>1.3514634146341464</v>
      </c>
      <c r="M39">
        <v>-0.38219512195121952</v>
      </c>
      <c r="N39">
        <v>0.21292682926829271</v>
      </c>
      <c r="O39">
        <v>-1.3712195121951221</v>
      </c>
      <c r="P39">
        <v>2.371463414634146</v>
      </c>
      <c r="Q39">
        <v>4.5943902439024393</v>
      </c>
      <c r="R39">
        <v>1.8717073170731706</v>
      </c>
      <c r="S39">
        <v>3.2231707317073175</v>
      </c>
      <c r="T39">
        <v>2.4487804878048776</v>
      </c>
      <c r="U39" t="str">
        <v>bal</v>
      </c>
      <c r="V39">
        <v>31</v>
      </c>
      <c r="W39" t="str">
        <v xml:space="preserve"> SG, PG</v>
      </c>
      <c r="X39">
        <f>P39 - sorted!T$158</f>
        <v>4.3963414634146343</v>
      </c>
      <c r="Y39">
        <f>Q39 - sorted!U$158</f>
        <v>6.8804878048780491</v>
      </c>
      <c r="Z39">
        <f>R39 - sorted!V$158</f>
        <v>3.5951219512195118</v>
      </c>
      <c r="AA39">
        <f>S39 - sorted!W$158</f>
        <v>5.0280487804878051</v>
      </c>
      <c r="AB39">
        <f>T39 - sorted!X$158</f>
        <v>4.3992886178861781</v>
      </c>
    </row>
    <row r="40" spans="1:28" x14ac:dyDescent="0.3">
      <c r="A40">
        <f t="shared" si="0"/>
        <v>24.238681816883854</v>
      </c>
      <c r="B40">
        <f t="shared" si="0"/>
        <v>18.852748462737381</v>
      </c>
      <c r="C40">
        <f t="shared" si="0"/>
        <v>28.873980267690804</v>
      </c>
      <c r="D40">
        <f t="shared" si="0"/>
        <v>24.84760894807598</v>
      </c>
      <c r="E40">
        <f t="shared" si="1"/>
        <v>21.564464940823381</v>
      </c>
      <c r="F40" t="str">
        <v>Mikal Bridges</v>
      </c>
      <c r="G40">
        <v>1.4120325203252031</v>
      </c>
      <c r="H40">
        <v>0.36081300813008127</v>
      </c>
      <c r="I40">
        <v>0.21829268292682924</v>
      </c>
      <c r="J40">
        <v>-2.0406504065040632E-2</v>
      </c>
      <c r="K40">
        <v>-0.28544715447154467</v>
      </c>
      <c r="L40">
        <v>-0.36138211382113822</v>
      </c>
      <c r="M40">
        <v>0.52975609756097564</v>
      </c>
      <c r="N40">
        <v>0.73999999999999988</v>
      </c>
      <c r="O40">
        <v>0.91691056910569102</v>
      </c>
      <c r="P40">
        <v>3.1497560975609753</v>
      </c>
      <c r="Q40">
        <v>2.5936585365853659</v>
      </c>
      <c r="R40">
        <v>3.8719512195121952</v>
      </c>
      <c r="S40">
        <v>3.5105691056910571</v>
      </c>
      <c r="T40">
        <v>2.4345528455284553</v>
      </c>
      <c r="U40" t="str">
        <v>rob</v>
      </c>
      <c r="V40">
        <v>12</v>
      </c>
      <c r="W40" t="str">
        <v xml:space="preserve"> SF</v>
      </c>
      <c r="X40">
        <f>P40 - sorted!T$158</f>
        <v>5.1746341463414636</v>
      </c>
      <c r="Y40">
        <f>Q40 - sorted!U$158</f>
        <v>4.8797560975609757</v>
      </c>
      <c r="Z40">
        <f>R40 - sorted!V$158</f>
        <v>5.5953658536585369</v>
      </c>
      <c r="AA40">
        <f>S40 - sorted!W$158</f>
        <v>5.3154471544715447</v>
      </c>
      <c r="AB40">
        <f>T40 - sorted!X$158</f>
        <v>4.3850609756097558</v>
      </c>
    </row>
    <row r="41" spans="1:28" x14ac:dyDescent="0.3">
      <c r="A41">
        <f t="shared" si="0"/>
        <v>19.05663978842998</v>
      </c>
      <c r="B41">
        <f t="shared" si="0"/>
        <v>18.73942317385011</v>
      </c>
      <c r="C41">
        <f t="shared" si="0"/>
        <v>12.785781290989966</v>
      </c>
      <c r="D41">
        <f t="shared" si="0"/>
        <v>17.928227765068925</v>
      </c>
      <c r="E41">
        <f t="shared" si="1"/>
        <v>21.471052923664196</v>
      </c>
      <c r="F41" t="str">
        <v>Lonzo Ball</v>
      </c>
      <c r="G41">
        <v>-0.92634146341463419</v>
      </c>
      <c r="H41">
        <v>-2.7560975609756094E-2</v>
      </c>
      <c r="I41">
        <v>1.0992682926829269</v>
      </c>
      <c r="J41">
        <v>-7.5609756097560488E-3</v>
      </c>
      <c r="K41">
        <v>-0.19999999999999996</v>
      </c>
      <c r="L41">
        <v>1.3258536585365854</v>
      </c>
      <c r="M41">
        <v>1.2653658536585366</v>
      </c>
      <c r="N41">
        <v>3.365853658536587E-2</v>
      </c>
      <c r="O41">
        <v>-0.59439024390243911</v>
      </c>
      <c r="P41">
        <v>1.995853658536586</v>
      </c>
      <c r="Q41">
        <v>2.5626829268292686</v>
      </c>
      <c r="R41">
        <v>0.64243902439024403</v>
      </c>
      <c r="S41">
        <v>1.9682926829268295</v>
      </c>
      <c r="T41">
        <v>2.4146341463414629</v>
      </c>
      <c r="U41" t="str">
        <v>bude</v>
      </c>
      <c r="V41">
        <v>16</v>
      </c>
      <c r="W41" t="str">
        <v xml:space="preserve"> PG</v>
      </c>
      <c r="X41">
        <f>P41 - sorted!T$158</f>
        <v>4.0207317073170739</v>
      </c>
      <c r="Y41">
        <f>Q41 - sorted!U$158</f>
        <v>4.8487804878048788</v>
      </c>
      <c r="Z41">
        <f>R41 - sorted!V$158</f>
        <v>2.3658536585365857</v>
      </c>
      <c r="AA41">
        <f>S41 - sorted!W$158</f>
        <v>3.7731707317073173</v>
      </c>
      <c r="AB41">
        <f>T41 - sorted!X$158</f>
        <v>4.3651422764227634</v>
      </c>
    </row>
    <row r="42" spans="1:28" x14ac:dyDescent="0.3">
      <c r="A42">
        <f t="shared" si="0"/>
        <v>21.356848678675835</v>
      </c>
      <c r="B42">
        <f t="shared" si="0"/>
        <v>18.833117310331712</v>
      </c>
      <c r="C42">
        <f t="shared" si="0"/>
        <v>24.352857362147127</v>
      </c>
      <c r="D42">
        <f t="shared" si="0"/>
        <v>20.724066287354066</v>
      </c>
      <c r="E42">
        <f t="shared" si="1"/>
        <v>21.250867454646137</v>
      </c>
      <c r="F42" t="str">
        <v>OG Anunoby</v>
      </c>
      <c r="G42">
        <v>0.25170731707317073</v>
      </c>
      <c r="H42">
        <v>8.3414634146341468E-2</v>
      </c>
      <c r="I42">
        <v>0.75780487804878049</v>
      </c>
      <c r="J42">
        <v>0.33390243902439032</v>
      </c>
      <c r="K42">
        <v>7.3170731707317138E-2</v>
      </c>
      <c r="L42">
        <v>-0.37292682926829268</v>
      </c>
      <c r="M42">
        <v>1.2653658536585366</v>
      </c>
      <c r="N42">
        <v>0.19585365853658537</v>
      </c>
      <c r="O42">
        <v>3.170731707317076E-3</v>
      </c>
      <c r="P42">
        <v>2.5080487804878056</v>
      </c>
      <c r="Q42">
        <v>2.5882926829268293</v>
      </c>
      <c r="R42">
        <v>2.9643902439024394</v>
      </c>
      <c r="S42">
        <v>2.5914634146341466</v>
      </c>
      <c r="T42">
        <v>2.3676829268292687</v>
      </c>
      <c r="U42" t="str">
        <v>sch</v>
      </c>
      <c r="V42">
        <v>5</v>
      </c>
      <c r="W42" t="str">
        <v xml:space="preserve"> SF, PF</v>
      </c>
      <c r="X42">
        <f>P42 - sorted!T$158</f>
        <v>4.5329268292682938</v>
      </c>
      <c r="Y42">
        <f>Q42 - sorted!U$158</f>
        <v>4.8743902439024396</v>
      </c>
      <c r="Z42">
        <f>R42 - sorted!V$158</f>
        <v>4.6878048780487811</v>
      </c>
      <c r="AA42">
        <f>S42 - sorted!W$158</f>
        <v>4.3963414634146343</v>
      </c>
      <c r="AB42">
        <f>T42 - sorted!X$158</f>
        <v>4.3181910569105693</v>
      </c>
    </row>
    <row r="43" spans="1:28" x14ac:dyDescent="0.3">
      <c r="A43">
        <f t="shared" si="0"/>
        <v>23.65705756892169</v>
      </c>
      <c r="B43">
        <f t="shared" si="0"/>
        <v>23.049353452003832</v>
      </c>
      <c r="C43">
        <f t="shared" si="0"/>
        <v>31.242071786880437</v>
      </c>
      <c r="D43">
        <f t="shared" si="0"/>
        <v>25.16676859673867</v>
      </c>
      <c r="E43">
        <f t="shared" si="1"/>
        <v>21.07071570726772</v>
      </c>
      <c r="F43" t="str">
        <v>Jaren Jackson Jr.</v>
      </c>
      <c r="G43">
        <v>0.14926829268292685</v>
      </c>
      <c r="H43">
        <v>0.5614634146341464</v>
      </c>
      <c r="I43">
        <v>0.16878048780487809</v>
      </c>
      <c r="J43">
        <v>0.41926829268292687</v>
      </c>
      <c r="K43">
        <v>0.54268292682926833</v>
      </c>
      <c r="L43">
        <v>-0.76560975609756099</v>
      </c>
      <c r="M43">
        <v>0.30926829268292688</v>
      </c>
      <c r="N43">
        <v>2.3556097560975608</v>
      </c>
      <c r="O43">
        <v>-0.15902439024390247</v>
      </c>
      <c r="P43">
        <v>3.0202439024390246</v>
      </c>
      <c r="Q43">
        <v>3.7407317073170732</v>
      </c>
      <c r="R43">
        <v>4.347317073170732</v>
      </c>
      <c r="S43">
        <v>3.5817073170731706</v>
      </c>
      <c r="T43">
        <v>2.3292682926829267</v>
      </c>
      <c r="U43" t="str">
        <v>bude</v>
      </c>
      <c r="V43">
        <v>4</v>
      </c>
      <c r="W43" t="str">
        <v xml:space="preserve"> PF</v>
      </c>
      <c r="X43">
        <f>P43 - sorted!T$158</f>
        <v>5.0451219512195129</v>
      </c>
      <c r="Y43">
        <f>Q43 - sorted!U$158</f>
        <v>6.0268292682926834</v>
      </c>
      <c r="Z43">
        <f>R43 - sorted!V$158</f>
        <v>6.0707317073170737</v>
      </c>
      <c r="AA43">
        <f>S43 - sorted!W$158</f>
        <v>5.3865853658536587</v>
      </c>
      <c r="AB43">
        <f>T43 - sorted!X$158</f>
        <v>4.2797764227642272</v>
      </c>
    </row>
    <row r="44" spans="1:28" x14ac:dyDescent="0.3">
      <c r="A44">
        <f t="shared" si="0"/>
        <v>17.25754783498768</v>
      </c>
      <c r="B44">
        <f t="shared" si="0"/>
        <v>17.147515178772213</v>
      </c>
      <c r="C44">
        <f t="shared" si="0"/>
        <v>18.625818175025351</v>
      </c>
      <c r="D44">
        <f t="shared" si="0"/>
        <v>19.944769613790825</v>
      </c>
      <c r="E44">
        <f t="shared" si="1"/>
        <v>21.04802993167192</v>
      </c>
      <c r="F44" t="str">
        <v>Derrick White</v>
      </c>
      <c r="G44">
        <v>-0.58369918699186985</v>
      </c>
      <c r="H44">
        <v>0.82252032520325202</v>
      </c>
      <c r="I44">
        <v>0.64597560975609758</v>
      </c>
      <c r="J44">
        <v>0.55325203252032529</v>
      </c>
      <c r="K44">
        <v>-0.75520325203252026</v>
      </c>
      <c r="L44">
        <v>0.60300813008130083</v>
      </c>
      <c r="M44">
        <v>7.1341463414634154E-2</v>
      </c>
      <c r="N44">
        <v>0.7703658536585366</v>
      </c>
      <c r="O44">
        <v>0.29020325203252029</v>
      </c>
      <c r="P44">
        <v>1.5952439024390244</v>
      </c>
      <c r="Q44">
        <v>2.1275609756097564</v>
      </c>
      <c r="R44">
        <v>1.8147560975609758</v>
      </c>
      <c r="S44">
        <v>2.4177642276422766</v>
      </c>
      <c r="T44">
        <v>2.3244308943089429</v>
      </c>
      <c r="U44" t="str">
        <v>bude</v>
      </c>
      <c r="V44">
        <v>7</v>
      </c>
      <c r="W44" t="str">
        <v xml:space="preserve"> PG, SG</v>
      </c>
      <c r="X44">
        <f>P44 - sorted!T$158</f>
        <v>3.6201219512195126</v>
      </c>
      <c r="Y44">
        <f>Q44 - sorted!U$158</f>
        <v>4.4136585365853662</v>
      </c>
      <c r="Z44">
        <f>R44 - sorted!V$158</f>
        <v>3.538170731707317</v>
      </c>
      <c r="AA44">
        <f>S44 - sorted!W$158</f>
        <v>4.2226422764227642</v>
      </c>
      <c r="AB44">
        <f>T44 - sorted!X$158</f>
        <v>4.2749390243902434</v>
      </c>
    </row>
    <row r="45" spans="1:28" x14ac:dyDescent="0.3">
      <c r="A45">
        <f t="shared" si="0"/>
        <v>14.515917905327976</v>
      </c>
      <c r="B45">
        <f t="shared" si="0"/>
        <v>17.258163492331434</v>
      </c>
      <c r="C45">
        <f t="shared" si="0"/>
        <v>11.768194504267891</v>
      </c>
      <c r="D45">
        <f t="shared" si="0"/>
        <v>16.964912756933884</v>
      </c>
      <c r="E45">
        <f t="shared" si="1"/>
        <v>20.956714918979578</v>
      </c>
      <c r="F45" t="str">
        <v>Malcolm Brogdon</v>
      </c>
      <c r="G45">
        <v>-0.51654471544715452</v>
      </c>
      <c r="H45">
        <v>0.76882113821138209</v>
      </c>
      <c r="I45">
        <v>0.65560975609756089</v>
      </c>
      <c r="J45">
        <v>0.76552845528455293</v>
      </c>
      <c r="K45">
        <v>-7.9430894308943081E-2</v>
      </c>
      <c r="L45">
        <v>1.3154065040650404</v>
      </c>
      <c r="M45">
        <v>-0.16536585365853662</v>
      </c>
      <c r="N45">
        <v>-0.58621951219512203</v>
      </c>
      <c r="O45">
        <v>-0.40422764227642283</v>
      </c>
      <c r="P45">
        <v>0.98475609756097526</v>
      </c>
      <c r="Q45">
        <v>2.15780487804878</v>
      </c>
      <c r="R45">
        <v>0.43817073170731691</v>
      </c>
      <c r="S45">
        <v>1.7535772357723571</v>
      </c>
      <c r="T45">
        <v>2.3049593495934957</v>
      </c>
      <c r="U45" t="str">
        <v>peon</v>
      </c>
      <c r="V45">
        <v>6</v>
      </c>
      <c r="W45" t="str">
        <v xml:space="preserve"> PG, SG</v>
      </c>
      <c r="X45">
        <f>P45 - sorted!T$158</f>
        <v>3.0096341463414635</v>
      </c>
      <c r="Y45">
        <f>Q45 - sorted!U$158</f>
        <v>4.4439024390243897</v>
      </c>
      <c r="Z45">
        <f>R45 - sorted!V$158</f>
        <v>2.1615853658536581</v>
      </c>
      <c r="AA45">
        <f>S45 - sorted!W$158</f>
        <v>3.5584552845528448</v>
      </c>
      <c r="AB45">
        <f>T45 - sorted!X$158</f>
        <v>4.2554674796747962</v>
      </c>
    </row>
    <row r="46" spans="1:28" x14ac:dyDescent="0.3">
      <c r="A46">
        <f t="shared" si="0"/>
        <v>31.164501251657452</v>
      </c>
      <c r="B46">
        <f t="shared" si="0"/>
        <v>28.159699353243251</v>
      </c>
      <c r="C46">
        <f t="shared" si="0"/>
        <v>14.00445537705831</v>
      </c>
      <c r="D46">
        <f t="shared" si="0"/>
        <v>22.651790565276695</v>
      </c>
      <c r="E46">
        <f t="shared" si="1"/>
        <v>20.462584411884503</v>
      </c>
      <c r="F46" t="str">
        <v>LeBron James</v>
      </c>
      <c r="G46">
        <v>1.6418699186991872</v>
      </c>
      <c r="H46">
        <v>-1.6708130081300814</v>
      </c>
      <c r="I46">
        <v>0.45341463414634153</v>
      </c>
      <c r="J46">
        <v>1.4433333333333334</v>
      </c>
      <c r="K46">
        <v>0.81422764227642286</v>
      </c>
      <c r="L46">
        <v>2.1340650406504071</v>
      </c>
      <c r="M46">
        <v>0.32024390243902445</v>
      </c>
      <c r="N46">
        <v>1.2195121951219662E-3</v>
      </c>
      <c r="O46">
        <v>-2.1164227642276425</v>
      </c>
      <c r="P46">
        <v>4.6919512195121955</v>
      </c>
      <c r="Q46">
        <v>5.1375609756097571</v>
      </c>
      <c r="R46">
        <v>0.88707317073170766</v>
      </c>
      <c r="S46">
        <v>3.0211382113821146</v>
      </c>
      <c r="T46">
        <v>2.1995934959349603</v>
      </c>
      <c r="U46" t="str">
        <v>bude</v>
      </c>
      <c r="V46">
        <v>56</v>
      </c>
      <c r="W46" t="str">
        <v xml:space="preserve"> SF, PG, PF</v>
      </c>
      <c r="X46">
        <f>P46 - sorted!T$158</f>
        <v>6.7168292682926838</v>
      </c>
      <c r="Y46">
        <f>Q46 - sorted!U$158</f>
        <v>7.4236585365853669</v>
      </c>
      <c r="Z46">
        <f>R46 - sorted!V$158</f>
        <v>2.6104878048780491</v>
      </c>
      <c r="AA46">
        <f>S46 - sorted!W$158</f>
        <v>4.8260162601626018</v>
      </c>
      <c r="AB46">
        <f>T46 - sorted!X$158</f>
        <v>4.1501016260162604</v>
      </c>
    </row>
    <row r="47" spans="1:28" x14ac:dyDescent="0.3">
      <c r="A47">
        <f t="shared" si="0"/>
        <v>13.782589404366259</v>
      </c>
      <c r="B47">
        <f t="shared" si="0"/>
        <v>15.617177616239367</v>
      </c>
      <c r="C47">
        <f t="shared" si="0"/>
        <v>11.271855158147334</v>
      </c>
      <c r="D47">
        <f t="shared" si="0"/>
        <v>16.232851711372728</v>
      </c>
      <c r="E47">
        <f t="shared" si="1"/>
        <v>20.252121418121778</v>
      </c>
      <c r="F47" t="str">
        <v>Mike Conley</v>
      </c>
      <c r="G47">
        <v>-0.34178861788617887</v>
      </c>
      <c r="H47">
        <v>0.76894308943089429</v>
      </c>
      <c r="I47">
        <v>0.70243902439024386</v>
      </c>
      <c r="J47">
        <v>0.13528455284552846</v>
      </c>
      <c r="K47">
        <v>-0.76406504065040659</v>
      </c>
      <c r="L47">
        <v>1.2518699186991868</v>
      </c>
      <c r="M47">
        <v>0.74341463414634146</v>
      </c>
      <c r="N47">
        <v>-0.78682926829268296</v>
      </c>
      <c r="O47">
        <v>-0.11886178861788615</v>
      </c>
      <c r="P47">
        <v>0.82146341463414574</v>
      </c>
      <c r="Q47">
        <v>1.7092682926829263</v>
      </c>
      <c r="R47">
        <v>0.33853658536585335</v>
      </c>
      <c r="S47">
        <v>1.5904065040650401</v>
      </c>
      <c r="T47">
        <v>2.1547154471544712</v>
      </c>
      <c r="U47" t="str">
        <v>bude</v>
      </c>
      <c r="V47">
        <v>3</v>
      </c>
      <c r="W47" t="str">
        <v xml:space="preserve"> PG</v>
      </c>
      <c r="X47">
        <f>P47 - sorted!T$158</f>
        <v>2.846341463414634</v>
      </c>
      <c r="Y47">
        <f>Q47 - sorted!U$158</f>
        <v>3.9953658536585364</v>
      </c>
      <c r="Z47">
        <f>R47 - sorted!V$158</f>
        <v>2.0619512195121947</v>
      </c>
      <c r="AA47">
        <f>S47 - sorted!W$158</f>
        <v>3.3952845528455278</v>
      </c>
      <c r="AB47">
        <f>T47 - sorted!X$158</f>
        <v>4.1052235772357717</v>
      </c>
    </row>
    <row r="48" spans="1:28" x14ac:dyDescent="0.3">
      <c r="A48">
        <f t="shared" si="0"/>
        <v>13.52189906347173</v>
      </c>
      <c r="B48">
        <f t="shared" si="0"/>
        <v>17.467859893028361</v>
      </c>
      <c r="C48">
        <f t="shared" si="0"/>
        <v>17.138015165662754</v>
      </c>
      <c r="D48">
        <f t="shared" si="0"/>
        <v>17.683842662664354</v>
      </c>
      <c r="E48">
        <f t="shared" si="1"/>
        <v>19.902112308929432</v>
      </c>
      <c r="F48" t="str">
        <v>Gordon Hayward</v>
      </c>
      <c r="G48">
        <v>0.28016260162601625</v>
      </c>
      <c r="H48">
        <v>1.1504065040650406</v>
      </c>
      <c r="I48">
        <v>-1.073170731707318E-2</v>
      </c>
      <c r="J48">
        <v>0.54991869918699177</v>
      </c>
      <c r="K48">
        <v>4.0325203252032538E-2</v>
      </c>
      <c r="L48">
        <v>0.3977235772357724</v>
      </c>
      <c r="M48">
        <v>0.41999999999999993</v>
      </c>
      <c r="N48">
        <v>-0.61268292682926817</v>
      </c>
      <c r="O48">
        <v>-0.30130081300813005</v>
      </c>
      <c r="P48">
        <v>0.76341463414634136</v>
      </c>
      <c r="Q48">
        <v>2.2151219512195128</v>
      </c>
      <c r="R48">
        <v>1.51609756097561</v>
      </c>
      <c r="S48">
        <v>1.9138211382113828</v>
      </c>
      <c r="T48">
        <v>2.0800813008130081</v>
      </c>
      <c r="U48" t="str">
        <v>ul</v>
      </c>
      <c r="V48">
        <v>1</v>
      </c>
      <c r="W48" t="str">
        <v xml:space="preserve"> SF</v>
      </c>
      <c r="X48">
        <f>P48 - sorted!T$158</f>
        <v>2.7882926829268295</v>
      </c>
      <c r="Y48">
        <f>Q48 - sorted!U$158</f>
        <v>4.5012195121951226</v>
      </c>
      <c r="Z48">
        <f>R48 - sorted!V$158</f>
        <v>3.2395121951219514</v>
      </c>
      <c r="AA48">
        <f>S48 - sorted!W$158</f>
        <v>3.7186991869918704</v>
      </c>
      <c r="AB48">
        <f>T48 - sorted!X$158</f>
        <v>4.0305894308943087</v>
      </c>
    </row>
    <row r="49" spans="1:28" x14ac:dyDescent="0.3">
      <c r="A49">
        <f t="shared" si="0"/>
        <v>16.389492813311563</v>
      </c>
      <c r="B49">
        <f t="shared" si="0"/>
        <v>14.009207769193196</v>
      </c>
      <c r="C49">
        <f t="shared" si="0"/>
        <v>18.212100800841633</v>
      </c>
      <c r="D49">
        <f t="shared" si="0"/>
        <v>17.274588804607738</v>
      </c>
      <c r="E49">
        <f t="shared" si="1"/>
        <v>19.318763793608849</v>
      </c>
      <c r="F49" t="str">
        <v>Bogdan Bogdanovic</v>
      </c>
      <c r="G49">
        <v>0.32991869918699185</v>
      </c>
      <c r="H49">
        <v>0.42065040650406504</v>
      </c>
      <c r="I49">
        <v>1.2746341463414634</v>
      </c>
      <c r="J49">
        <v>0.17674796747967478</v>
      </c>
      <c r="K49">
        <v>-0.68113821138211383</v>
      </c>
      <c r="L49">
        <v>9.0894308943089419E-2</v>
      </c>
      <c r="M49">
        <v>0.25414634146341464</v>
      </c>
      <c r="N49">
        <v>-0.59609756097560984</v>
      </c>
      <c r="O49">
        <v>0.55284552845528456</v>
      </c>
      <c r="P49">
        <v>1.4019512195121948</v>
      </c>
      <c r="Q49">
        <v>1.2697560975609756</v>
      </c>
      <c r="R49">
        <v>1.7317073170731709</v>
      </c>
      <c r="S49">
        <v>1.8226016260162603</v>
      </c>
      <c r="T49">
        <v>1.955691056910569</v>
      </c>
      <c r="U49" t="str">
        <v>me</v>
      </c>
      <c r="V49">
        <v>1</v>
      </c>
      <c r="W49" t="str">
        <v xml:space="preserve"> SG, SF</v>
      </c>
      <c r="X49">
        <f>P49 - sorted!T$158</f>
        <v>3.4268292682926829</v>
      </c>
      <c r="Y49">
        <f>Q49 - sorted!U$158</f>
        <v>3.5558536585365852</v>
      </c>
      <c r="Z49">
        <f>R49 - sorted!V$158</f>
        <v>3.4551219512195122</v>
      </c>
      <c r="AA49">
        <f>S49 - sorted!W$158</f>
        <v>3.6274796747967479</v>
      </c>
      <c r="AB49">
        <f>T49 - sorted!X$158</f>
        <v>3.9061991869918695</v>
      </c>
    </row>
    <row r="50" spans="1:28" x14ac:dyDescent="0.3">
      <c r="A50">
        <f t="shared" si="0"/>
        <v>19.603213234255062</v>
      </c>
      <c r="B50">
        <f t="shared" si="0"/>
        <v>14.060962625535415</v>
      </c>
      <c r="C50">
        <f t="shared" si="0"/>
        <v>22.931273433233908</v>
      </c>
      <c r="D50">
        <f t="shared" si="0"/>
        <v>18.510374964229666</v>
      </c>
      <c r="E50">
        <f t="shared" si="1"/>
        <v>19.134227400527045</v>
      </c>
      <c r="F50" t="str">
        <v>Robert Covington</v>
      </c>
      <c r="G50">
        <v>-0.54975609756097565</v>
      </c>
      <c r="H50">
        <v>-1.9512195121951223E-2</v>
      </c>
      <c r="I50">
        <v>0.27512195121951222</v>
      </c>
      <c r="J50">
        <v>-0.62097560975609767</v>
      </c>
      <c r="K50">
        <v>0.61365853658536595</v>
      </c>
      <c r="L50">
        <v>-0.58097560975609763</v>
      </c>
      <c r="M50">
        <v>1.2531707317073173</v>
      </c>
      <c r="N50">
        <v>0.91317073170731722</v>
      </c>
      <c r="O50">
        <v>0.81414634146341469</v>
      </c>
      <c r="P50">
        <v>2.1175609756097566</v>
      </c>
      <c r="Q50">
        <v>1.2839024390243905</v>
      </c>
      <c r="R50">
        <v>2.679024390243903</v>
      </c>
      <c r="S50">
        <v>2.0980487804878054</v>
      </c>
      <c r="T50">
        <v>1.9163414634146345</v>
      </c>
      <c r="U50" t="str">
        <v>koe</v>
      </c>
      <c r="V50">
        <v>1</v>
      </c>
      <c r="W50" t="str">
        <v xml:space="preserve"> PF, SF</v>
      </c>
      <c r="X50">
        <f>P50 - sorted!T$158</f>
        <v>4.1424390243902449</v>
      </c>
      <c r="Y50">
        <f>Q50 - sorted!U$158</f>
        <v>3.5700000000000003</v>
      </c>
      <c r="Z50">
        <f>R50 - sorted!V$158</f>
        <v>4.4024390243902447</v>
      </c>
      <c r="AA50">
        <f>S50 - sorted!W$158</f>
        <v>3.902926829268293</v>
      </c>
      <c r="AB50">
        <f>T50 - sorted!X$158</f>
        <v>3.8668495934959353</v>
      </c>
    </row>
    <row r="51" spans="1:28" x14ac:dyDescent="0.3">
      <c r="A51">
        <f t="shared" si="0"/>
        <v>15.782675801313374</v>
      </c>
      <c r="B51">
        <f t="shared" si="0"/>
        <v>17.702541396787041</v>
      </c>
      <c r="C51">
        <f t="shared" si="0"/>
        <v>14.971618460318927</v>
      </c>
      <c r="D51">
        <f t="shared" si="0"/>
        <v>15.451548891446471</v>
      </c>
      <c r="E51">
        <f t="shared" si="1"/>
        <v>19.095718773045096</v>
      </c>
      <c r="F51" t="str">
        <v>Anthony Edwards</v>
      </c>
      <c r="G51">
        <v>-0.93373983739837396</v>
      </c>
      <c r="H51">
        <v>0.14943089430894307</v>
      </c>
      <c r="I51">
        <v>0.86707317073170731</v>
      </c>
      <c r="J51">
        <v>1.1451626016260161</v>
      </c>
      <c r="K51">
        <v>-5.5162601626016258E-2</v>
      </c>
      <c r="L51">
        <v>0.33504065040650405</v>
      </c>
      <c r="M51">
        <v>0.82146341463414629</v>
      </c>
      <c r="N51">
        <v>-4.9999999999999996E-2</v>
      </c>
      <c r="O51">
        <v>-0.86300813008130073</v>
      </c>
      <c r="P51">
        <v>1.2668292682926832</v>
      </c>
      <c r="Q51">
        <v>2.2792682926829269</v>
      </c>
      <c r="R51">
        <v>1.0812195121951218</v>
      </c>
      <c r="S51">
        <v>1.4162601626016262</v>
      </c>
      <c r="T51">
        <v>1.9081300813008131</v>
      </c>
      <c r="U51" t="str">
        <v>peon</v>
      </c>
      <c r="V51">
        <v>9</v>
      </c>
      <c r="W51" t="str">
        <v xml:space="preserve"> SG, SF</v>
      </c>
      <c r="X51">
        <f>P51 - sorted!T$158</f>
        <v>3.2917073170731714</v>
      </c>
      <c r="Y51">
        <f>Q51 - sorted!U$158</f>
        <v>4.5653658536585366</v>
      </c>
      <c r="Z51">
        <f>R51 - sorted!V$158</f>
        <v>2.8046341463414635</v>
      </c>
      <c r="AA51">
        <f>S51 - sorted!W$158</f>
        <v>3.2211382113821139</v>
      </c>
      <c r="AB51">
        <f>T51 - sorted!X$158</f>
        <v>3.8586382113821136</v>
      </c>
    </row>
    <row r="52" spans="1:28" x14ac:dyDescent="0.3">
      <c r="A52">
        <f t="shared" si="0"/>
        <v>11.922706215967468</v>
      </c>
      <c r="B52">
        <f t="shared" si="0"/>
        <v>17.423243637560926</v>
      </c>
      <c r="C52">
        <f t="shared" si="0"/>
        <v>8.3484953863821971</v>
      </c>
      <c r="D52">
        <f t="shared" si="0"/>
        <v>15.172147416160048</v>
      </c>
      <c r="E52">
        <f t="shared" si="1"/>
        <v>19.094956225966246</v>
      </c>
      <c r="F52" t="str">
        <v>Kyle Lowry</v>
      </c>
      <c r="G52">
        <v>-0.48991869918699188</v>
      </c>
      <c r="H52">
        <v>0.94666666666666677</v>
      </c>
      <c r="I52">
        <v>0.83073170731707324</v>
      </c>
      <c r="J52">
        <v>0.20764227642276425</v>
      </c>
      <c r="K52">
        <v>-0.20178861788617886</v>
      </c>
      <c r="L52">
        <v>1.6022764227642277</v>
      </c>
      <c r="M52">
        <v>-7.4634146341463412E-2</v>
      </c>
      <c r="N52">
        <v>-0.61804878048780487</v>
      </c>
      <c r="O52">
        <v>-0.84894308943089425</v>
      </c>
      <c r="P52">
        <v>0.40731707317073168</v>
      </c>
      <c r="Q52">
        <v>2.2029268292682924</v>
      </c>
      <c r="R52">
        <v>-0.24829268292682904</v>
      </c>
      <c r="S52">
        <v>1.3539837398373982</v>
      </c>
      <c r="T52">
        <v>1.9079674796747967</v>
      </c>
      <c r="U52" t="str">
        <v>rob</v>
      </c>
      <c r="V52">
        <v>9</v>
      </c>
      <c r="W52" t="str">
        <v xml:space="preserve"> PG</v>
      </c>
      <c r="X52">
        <f>P52 - sorted!T$158</f>
        <v>2.4321951219512199</v>
      </c>
      <c r="Y52">
        <f>Q52 - sorted!U$158</f>
        <v>4.4890243902439018</v>
      </c>
      <c r="Z52">
        <f>R52 - sorted!V$158</f>
        <v>1.4751219512195124</v>
      </c>
      <c r="AA52">
        <f>S52 - sorted!W$158</f>
        <v>3.1588617886178856</v>
      </c>
      <c r="AB52">
        <f>T52 - sorted!X$158</f>
        <v>3.8584756097560975</v>
      </c>
    </row>
    <row r="53" spans="1:28" x14ac:dyDescent="0.3">
      <c r="A53">
        <f t="shared" si="0"/>
        <v>17.101462231720998</v>
      </c>
      <c r="B53">
        <f t="shared" si="0"/>
        <v>15.763518934172536</v>
      </c>
      <c r="C53">
        <f t="shared" si="0"/>
        <v>24.656614611914907</v>
      </c>
      <c r="D53">
        <f t="shared" si="0"/>
        <v>19.627980865375353</v>
      </c>
      <c r="E53">
        <f t="shared" si="1"/>
        <v>18.802138147687682</v>
      </c>
      <c r="F53" t="str">
        <v>Kristaps Porzingis</v>
      </c>
      <c r="G53">
        <v>-0.29869918699186992</v>
      </c>
      <c r="H53">
        <v>0.78666666666666674</v>
      </c>
      <c r="I53">
        <v>0.27609756097560972</v>
      </c>
      <c r="J53">
        <v>0.52617886178861795</v>
      </c>
      <c r="K53">
        <v>0.98699186991869925</v>
      </c>
      <c r="L53">
        <v>-0.67821138211382115</v>
      </c>
      <c r="M53">
        <v>-1.1517073170731709</v>
      </c>
      <c r="N53">
        <v>1.3019512195121952</v>
      </c>
      <c r="O53">
        <v>0.59788617886178863</v>
      </c>
      <c r="P53">
        <v>1.5604878048780488</v>
      </c>
      <c r="Q53">
        <v>1.7492682926829268</v>
      </c>
      <c r="R53">
        <v>3.0253658536585366</v>
      </c>
      <c r="S53">
        <v>2.3471544715447155</v>
      </c>
      <c r="T53">
        <v>1.8455284552845528</v>
      </c>
      <c r="U53" t="str">
        <v>bude</v>
      </c>
      <c r="V53">
        <v>4</v>
      </c>
      <c r="W53" t="str">
        <v xml:space="preserve"> C, PF</v>
      </c>
      <c r="X53">
        <f>P53 - sorted!T$158</f>
        <v>3.5853658536585371</v>
      </c>
      <c r="Y53">
        <f>Q53 - sorted!U$158</f>
        <v>4.0353658536585364</v>
      </c>
      <c r="Z53">
        <f>R53 - sorted!V$158</f>
        <v>4.7487804878048783</v>
      </c>
      <c r="AA53">
        <f>S53 - sorted!W$158</f>
        <v>4.1520325203252035</v>
      </c>
      <c r="AB53">
        <f>T53 - sorted!X$158</f>
        <v>3.7960365853658535</v>
      </c>
    </row>
    <row r="54" spans="1:28" x14ac:dyDescent="0.3">
      <c r="A54">
        <f t="shared" si="0"/>
        <v>28.968349430256051</v>
      </c>
      <c r="B54">
        <f t="shared" si="0"/>
        <v>24.131743809643677</v>
      </c>
      <c r="C54">
        <f t="shared" si="0"/>
        <v>33.596797987080286</v>
      </c>
      <c r="D54">
        <f t="shared" si="0"/>
        <v>27.575238494018347</v>
      </c>
      <c r="E54">
        <f t="shared" si="1"/>
        <v>18.547447423351631</v>
      </c>
      <c r="F54" t="str">
        <v>Deandre Ayton</v>
      </c>
      <c r="G54">
        <v>3.2317073170731709</v>
      </c>
      <c r="H54">
        <v>-8.439024390243903E-2</v>
      </c>
      <c r="I54">
        <v>-1.578536585365854</v>
      </c>
      <c r="J54">
        <v>0.25951219512195128</v>
      </c>
      <c r="K54">
        <v>2.2541463414634149</v>
      </c>
      <c r="L54">
        <v>-0.70146341463414641</v>
      </c>
      <c r="M54">
        <v>-0.76731707317073172</v>
      </c>
      <c r="N54">
        <v>1.4229268292682928</v>
      </c>
      <c r="O54">
        <v>8.1951219512195111E-2</v>
      </c>
      <c r="P54">
        <v>4.2029268292682929</v>
      </c>
      <c r="Q54">
        <v>4.0365853658536581</v>
      </c>
      <c r="R54">
        <v>4.8199999999999994</v>
      </c>
      <c r="S54">
        <v>4.1185365853658533</v>
      </c>
      <c r="T54">
        <v>1.7912195121951222</v>
      </c>
      <c r="U54" t="str">
        <v>rob</v>
      </c>
      <c r="V54">
        <v>23</v>
      </c>
      <c r="W54" t="str">
        <v xml:space="preserve"> C</v>
      </c>
      <c r="X54">
        <f>P54 - sorted!T$158</f>
        <v>6.2278048780487811</v>
      </c>
      <c r="Y54">
        <f>Q54 - sorted!U$158</f>
        <v>6.3226829268292679</v>
      </c>
      <c r="Z54">
        <f>R54 - sorted!V$158</f>
        <v>6.5434146341463411</v>
      </c>
      <c r="AA54">
        <f>S54 - sorted!W$158</f>
        <v>5.923414634146341</v>
      </c>
      <c r="AB54">
        <f>T54 - sorted!X$158</f>
        <v>3.7417276422764227</v>
      </c>
    </row>
    <row r="55" spans="1:28" x14ac:dyDescent="0.3">
      <c r="A55">
        <f t="shared" si="0"/>
        <v>10.820796623783027</v>
      </c>
      <c r="B55">
        <f t="shared" si="0"/>
        <v>10.771852272476485</v>
      </c>
      <c r="C55">
        <f t="shared" si="0"/>
        <v>17.06754348371663</v>
      </c>
      <c r="D55">
        <f t="shared" si="0"/>
        <v>13.354214057377385</v>
      </c>
      <c r="E55">
        <f t="shared" si="1"/>
        <v>18.330121505879259</v>
      </c>
      <c r="F55" t="str">
        <v>Saddiq Bey</v>
      </c>
      <c r="G55">
        <v>-0.92048780487804882</v>
      </c>
      <c r="H55">
        <v>0.78682926829268296</v>
      </c>
      <c r="I55">
        <v>1.3965853658536587</v>
      </c>
      <c r="J55">
        <v>0.26878048780487812</v>
      </c>
      <c r="K55">
        <v>0.1965853658536586</v>
      </c>
      <c r="L55">
        <v>-0.55317073170731712</v>
      </c>
      <c r="M55">
        <v>-0.11853658536585365</v>
      </c>
      <c r="N55">
        <v>-0.67170731707317077</v>
      </c>
      <c r="O55">
        <v>0.5639024390243903</v>
      </c>
      <c r="P55">
        <v>0.16195121951219515</v>
      </c>
      <c r="Q55">
        <v>0.38487804878048781</v>
      </c>
      <c r="R55">
        <v>1.5019512195121953</v>
      </c>
      <c r="S55">
        <v>0.94878048780487811</v>
      </c>
      <c r="T55">
        <v>1.744878048780488</v>
      </c>
      <c r="U55" t="str">
        <v>bal</v>
      </c>
      <c r="V55">
        <v>1</v>
      </c>
      <c r="W55" t="str">
        <v xml:space="preserve"> SF</v>
      </c>
      <c r="X55">
        <f>P55 - sorted!T$158</f>
        <v>2.1868292682926835</v>
      </c>
      <c r="Y55">
        <f>Q55 - sorted!U$158</f>
        <v>2.6709756097560975</v>
      </c>
      <c r="Z55">
        <f>R55 - sorted!V$158</f>
        <v>3.2253658536585368</v>
      </c>
      <c r="AA55">
        <f>S55 - sorted!W$158</f>
        <v>2.7536585365853656</v>
      </c>
      <c r="AB55">
        <f>T55 - sorted!X$158</f>
        <v>3.6953861788617886</v>
      </c>
    </row>
    <row r="56" spans="1:28" x14ac:dyDescent="0.3">
      <c r="A56">
        <f t="shared" si="0"/>
        <v>22.161921790261882</v>
      </c>
      <c r="B56">
        <f t="shared" si="0"/>
        <v>20.307684553530272</v>
      </c>
      <c r="C56">
        <f t="shared" si="0"/>
        <v>30.534317394921505</v>
      </c>
      <c r="D56">
        <f t="shared" si="0"/>
        <v>24.226615460249441</v>
      </c>
      <c r="E56">
        <f t="shared" si="1"/>
        <v>18.108696897858067</v>
      </c>
      <c r="F56" t="str">
        <v>John Collins</v>
      </c>
      <c r="G56">
        <v>2.4769105691056912</v>
      </c>
      <c r="H56">
        <v>0.68483739837398383</v>
      </c>
      <c r="I56">
        <v>-0.44829268292682933</v>
      </c>
      <c r="J56">
        <v>0.49386178861788627</v>
      </c>
      <c r="K56">
        <v>0.83455284552845532</v>
      </c>
      <c r="L56">
        <v>-0.83308943089430898</v>
      </c>
      <c r="M56">
        <v>-1.0895121951219513</v>
      </c>
      <c r="N56">
        <v>0.87207317073170731</v>
      </c>
      <c r="O56">
        <v>0.38081300813008134</v>
      </c>
      <c r="P56">
        <v>2.6873170731707319</v>
      </c>
      <c r="Q56">
        <v>2.9913414634146349</v>
      </c>
      <c r="R56">
        <v>4.2052439024390251</v>
      </c>
      <c r="S56">
        <v>3.3721544715447163</v>
      </c>
      <c r="T56">
        <v>1.6976626016260166</v>
      </c>
      <c r="U56" t="str">
        <v>bude</v>
      </c>
      <c r="V56">
        <v>4</v>
      </c>
      <c r="W56" t="str">
        <v xml:space="preserve"> PF</v>
      </c>
      <c r="X56">
        <f>P56 - sorted!T$158</f>
        <v>4.7121951219512201</v>
      </c>
      <c r="Y56">
        <f>Q56 - sorted!U$158</f>
        <v>5.2774390243902447</v>
      </c>
      <c r="Z56">
        <f>R56 - sorted!V$158</f>
        <v>5.9286585365853668</v>
      </c>
      <c r="AA56">
        <f>S56 - sorted!W$158</f>
        <v>5.1770325203252039</v>
      </c>
      <c r="AB56">
        <f>T56 - sorted!X$158</f>
        <v>3.6481707317073173</v>
      </c>
    </row>
    <row r="57" spans="1:28" x14ac:dyDescent="0.3">
      <c r="A57">
        <f t="shared" si="0"/>
        <v>13.817640206503341</v>
      </c>
      <c r="B57">
        <f t="shared" si="0"/>
        <v>13.382795542430483</v>
      </c>
      <c r="C57">
        <f t="shared" si="0"/>
        <v>12.727459899034551</v>
      </c>
      <c r="D57">
        <f t="shared" si="0"/>
        <v>13.354214057377387</v>
      </c>
      <c r="E57">
        <f t="shared" si="1"/>
        <v>18.06933040491241</v>
      </c>
      <c r="F57" t="str">
        <v>Buddy Hield</v>
      </c>
      <c r="G57">
        <v>-1.1058536585365855</v>
      </c>
      <c r="H57">
        <v>0.11951219512195123</v>
      </c>
      <c r="I57">
        <v>2.1565853658536587</v>
      </c>
      <c r="J57">
        <v>0.32439024390243909</v>
      </c>
      <c r="K57">
        <v>-0.22048780487804875</v>
      </c>
      <c r="L57">
        <v>0.31804878048780488</v>
      </c>
      <c r="M57">
        <v>-0.11853658536585365</v>
      </c>
      <c r="N57">
        <v>-0.37512195121951225</v>
      </c>
      <c r="O57">
        <v>-0.14975609756097563</v>
      </c>
      <c r="P57">
        <v>0.82926829268292668</v>
      </c>
      <c r="Q57">
        <v>1.098536585365854</v>
      </c>
      <c r="R57">
        <v>0.63073170731707329</v>
      </c>
      <c r="S57">
        <v>0.94878048780487834</v>
      </c>
      <c r="T57">
        <v>1.689268292682927</v>
      </c>
      <c r="U57" t="str">
        <v>peon</v>
      </c>
      <c r="V57">
        <v>7</v>
      </c>
      <c r="W57" t="str">
        <v xml:space="preserve"> SG, SF</v>
      </c>
      <c r="X57">
        <f>P57 - sorted!T$158</f>
        <v>2.8541463414634149</v>
      </c>
      <c r="Y57">
        <f>Q57 - sorted!U$158</f>
        <v>3.3846341463414635</v>
      </c>
      <c r="Z57">
        <f>R57 - sorted!V$158</f>
        <v>2.3541463414634149</v>
      </c>
      <c r="AA57">
        <f>S57 - sorted!W$158</f>
        <v>2.7536585365853661</v>
      </c>
      <c r="AB57">
        <f>T57 - sorted!X$158</f>
        <v>3.6397764227642275</v>
      </c>
    </row>
    <row r="58" spans="1:28" x14ac:dyDescent="0.3">
      <c r="A58">
        <f t="shared" si="0"/>
        <v>8.3037108953139889</v>
      </c>
      <c r="B58">
        <f t="shared" si="0"/>
        <v>12.861677678570901</v>
      </c>
      <c r="C58">
        <f t="shared" si="0"/>
        <v>10.428625032791972</v>
      </c>
      <c r="D58">
        <f t="shared" si="0"/>
        <v>12.833892641586157</v>
      </c>
      <c r="E58">
        <f t="shared" si="1"/>
        <v>17.930928110101057</v>
      </c>
      <c r="F58" t="str">
        <v>Kemba Walker</v>
      </c>
      <c r="G58">
        <v>-1.0218292682926828</v>
      </c>
      <c r="H58">
        <v>1.231341463414634</v>
      </c>
      <c r="I58">
        <v>0.83817073170731704</v>
      </c>
      <c r="J58">
        <v>0.39878048780487807</v>
      </c>
      <c r="K58">
        <v>-0.61768292682926829</v>
      </c>
      <c r="L58">
        <v>0.66353658536585369</v>
      </c>
      <c r="M58">
        <v>9.585365853658534E-2</v>
      </c>
      <c r="N58">
        <v>-0.63207317073170721</v>
      </c>
      <c r="O58">
        <v>-0.12329268292682924</v>
      </c>
      <c r="P58">
        <v>-0.39853658536585368</v>
      </c>
      <c r="Q58">
        <v>0.95609756097560961</v>
      </c>
      <c r="R58">
        <v>0.16926829268292676</v>
      </c>
      <c r="S58">
        <v>0.83280487804878034</v>
      </c>
      <c r="T58">
        <v>1.6597560975609758</v>
      </c>
      <c r="U58" t="str">
        <v>sch</v>
      </c>
      <c r="V58">
        <v>6</v>
      </c>
      <c r="W58" t="str">
        <v xml:space="preserve"> PG</v>
      </c>
      <c r="X58">
        <f>P58 - sorted!T$158</f>
        <v>1.6263414634146347</v>
      </c>
      <c r="Y58">
        <f>Q58 - sorted!U$158</f>
        <v>3.2421951219512195</v>
      </c>
      <c r="Z58">
        <f>R58 - sorted!V$158</f>
        <v>1.8926829268292682</v>
      </c>
      <c r="AA58">
        <f>S58 - sorted!W$158</f>
        <v>2.6376829268292679</v>
      </c>
      <c r="AB58">
        <f>T58 - sorted!X$158</f>
        <v>3.6102642276422765</v>
      </c>
    </row>
    <row r="59" spans="1:28" x14ac:dyDescent="0.3">
      <c r="A59">
        <f t="shared" si="0"/>
        <v>13.559140540742378</v>
      </c>
      <c r="B59">
        <f t="shared" si="0"/>
        <v>15.313787079060845</v>
      </c>
      <c r="C59">
        <f t="shared" si="0"/>
        <v>11.313166144115755</v>
      </c>
      <c r="D59">
        <f t="shared" si="0"/>
        <v>14.595836279146283</v>
      </c>
      <c r="E59">
        <f t="shared" si="1"/>
        <v>17.549273297136416</v>
      </c>
      <c r="F59" t="str">
        <v>Caris LeVert</v>
      </c>
      <c r="G59">
        <v>-0.65691056910569112</v>
      </c>
      <c r="H59">
        <v>0.45382113821138215</v>
      </c>
      <c r="I59">
        <v>-9.3658536585365867E-2</v>
      </c>
      <c r="J59">
        <v>0.59967479674796742</v>
      </c>
      <c r="K59">
        <v>-0.36601626016260164</v>
      </c>
      <c r="L59">
        <v>0.87869918699186988</v>
      </c>
      <c r="M59">
        <v>0.85951219512195132</v>
      </c>
      <c r="N59">
        <v>-4.8780487804878064E-2</v>
      </c>
      <c r="O59">
        <v>-0.40081300813008125</v>
      </c>
      <c r="P59">
        <v>0.77170731707317075</v>
      </c>
      <c r="Q59">
        <v>1.626341463414634</v>
      </c>
      <c r="R59">
        <v>0.3468292682926829</v>
      </c>
      <c r="S59">
        <v>1.2255284552845529</v>
      </c>
      <c r="T59">
        <v>1.5783739837398376</v>
      </c>
      <c r="U59" t="str">
        <v>peon</v>
      </c>
      <c r="V59">
        <v>16</v>
      </c>
      <c r="W59" t="str">
        <v xml:space="preserve"> SG, SF</v>
      </c>
      <c r="X59">
        <f>P59 - sorted!T$158</f>
        <v>2.7965853658536588</v>
      </c>
      <c r="Y59">
        <f>Q59 - sorted!U$158</f>
        <v>3.9124390243902436</v>
      </c>
      <c r="Z59">
        <f>R59 - sorted!V$158</f>
        <v>2.0702439024390245</v>
      </c>
      <c r="AA59">
        <f>S59 - sorted!W$158</f>
        <v>3.0304065040650405</v>
      </c>
      <c r="AB59">
        <f>T59 - sorted!X$158</f>
        <v>3.5288821138211381</v>
      </c>
    </row>
    <row r="60" spans="1:28" x14ac:dyDescent="0.3">
      <c r="A60">
        <f t="shared" si="0"/>
        <v>28.878531749779782</v>
      </c>
      <c r="B60">
        <f t="shared" si="0"/>
        <v>23.237634050076387</v>
      </c>
      <c r="C60">
        <f t="shared" si="0"/>
        <v>33.412113579221476</v>
      </c>
      <c r="D60">
        <f t="shared" si="0"/>
        <v>28.093189009562366</v>
      </c>
      <c r="E60">
        <f t="shared" si="1"/>
        <v>17.406676993391383</v>
      </c>
      <c r="F60" t="str">
        <v>Richaun Holmes</v>
      </c>
      <c r="G60">
        <v>3.1627642276422763</v>
      </c>
      <c r="H60">
        <v>5.105691056910569E-2</v>
      </c>
      <c r="I60">
        <v>-1.6980487804878048</v>
      </c>
      <c r="J60">
        <v>8.4715447154471574E-2</v>
      </c>
      <c r="K60">
        <v>1.2908943089430893</v>
      </c>
      <c r="L60">
        <v>-0.54894308943089432</v>
      </c>
      <c r="M60">
        <v>-0.75951219512195123</v>
      </c>
      <c r="N60">
        <v>2.2092682926829266</v>
      </c>
      <c r="O60">
        <v>0.4417886178861789</v>
      </c>
      <c r="P60">
        <v>4.1829268292682924</v>
      </c>
      <c r="Q60">
        <v>3.7921951219512193</v>
      </c>
      <c r="R60">
        <v>4.7829268292682929</v>
      </c>
      <c r="S60">
        <v>4.2339837398373978</v>
      </c>
      <c r="T60">
        <v>1.5479674796747966</v>
      </c>
      <c r="U60" t="str">
        <v>bal</v>
      </c>
      <c r="V60">
        <v>3</v>
      </c>
      <c r="W60" t="str">
        <v xml:space="preserve"> C, PF</v>
      </c>
      <c r="X60">
        <f>P60 - sorted!T$158</f>
        <v>6.2078048780487807</v>
      </c>
      <c r="Y60">
        <f>Q60 - sorted!U$158</f>
        <v>6.0782926829268291</v>
      </c>
      <c r="Z60">
        <f>R60 - sorted!V$158</f>
        <v>6.5063414634146346</v>
      </c>
      <c r="AA60">
        <f>S60 - sorted!W$158</f>
        <v>6.0388617886178855</v>
      </c>
      <c r="AB60">
        <f>T60 - sorted!X$158</f>
        <v>3.4984756097560972</v>
      </c>
    </row>
    <row r="61" spans="1:28" x14ac:dyDescent="0.3">
      <c r="A61">
        <f t="shared" si="0"/>
        <v>24.357525942879892</v>
      </c>
      <c r="B61">
        <f t="shared" si="0"/>
        <v>20.380409049942177</v>
      </c>
      <c r="C61">
        <f t="shared" si="0"/>
        <v>7.4396536950769905</v>
      </c>
      <c r="D61">
        <f t="shared" si="0"/>
        <v>16.191634522459722</v>
      </c>
      <c r="E61">
        <f t="shared" si="1"/>
        <v>16.999858126824677</v>
      </c>
      <c r="F61" t="str">
        <v>De'Aaron Fox</v>
      </c>
      <c r="G61">
        <v>0.42792682926829267</v>
      </c>
      <c r="H61">
        <v>-1.595</v>
      </c>
      <c r="I61">
        <v>1.2926829268292694E-2</v>
      </c>
      <c r="J61">
        <v>1.6453658536585367</v>
      </c>
      <c r="K61">
        <v>-0.66634146341463407</v>
      </c>
      <c r="L61">
        <v>2.0119512195121949</v>
      </c>
      <c r="M61">
        <v>1.3623170731707317</v>
      </c>
      <c r="N61">
        <v>-0.18792682926829268</v>
      </c>
      <c r="O61">
        <v>-1.4300000000000002</v>
      </c>
      <c r="P61">
        <v>3.176219512195122</v>
      </c>
      <c r="Q61">
        <v>3.011219512195122</v>
      </c>
      <c r="R61">
        <v>-0.43073170731707311</v>
      </c>
      <c r="S61">
        <v>1.5812195121951218</v>
      </c>
      <c r="T61">
        <v>1.4612195121951221</v>
      </c>
      <c r="U61" t="str">
        <v>pete</v>
      </c>
      <c r="V61">
        <v>54</v>
      </c>
      <c r="W61" t="str">
        <v xml:space="preserve"> PG</v>
      </c>
      <c r="X61">
        <f>P61 - sorted!T$158</f>
        <v>5.2010975609756098</v>
      </c>
      <c r="Y61">
        <f>Q61 - sorted!U$158</f>
        <v>5.2973170731707313</v>
      </c>
      <c r="Z61">
        <f>R61 - sorted!V$158</f>
        <v>1.2926829268292683</v>
      </c>
      <c r="AA61">
        <f>S61 - sorted!W$158</f>
        <v>3.3860975609756094</v>
      </c>
      <c r="AB61">
        <f>T61 - sorted!X$158</f>
        <v>3.4117276422764227</v>
      </c>
    </row>
    <row r="62" spans="1:28" x14ac:dyDescent="0.3">
      <c r="A62">
        <f t="shared" si="0"/>
        <v>29.036260359396643</v>
      </c>
      <c r="B62">
        <f t="shared" si="0"/>
        <v>22.755778491028146</v>
      </c>
      <c r="C62">
        <f t="shared" si="0"/>
        <v>34.068229238719887</v>
      </c>
      <c r="D62">
        <f t="shared" si="0"/>
        <v>26.95077984429204</v>
      </c>
      <c r="E62">
        <f t="shared" si="1"/>
        <v>16.727247546135647</v>
      </c>
      <c r="F62" t="str">
        <v>Myles Turner</v>
      </c>
      <c r="G62">
        <v>0.3178861788617886</v>
      </c>
      <c r="H62">
        <v>-0.23869918699186993</v>
      </c>
      <c r="I62">
        <v>-0.29317073170731711</v>
      </c>
      <c r="J62">
        <v>-0.2840650406504065</v>
      </c>
      <c r="K62">
        <v>0.4040650406504066</v>
      </c>
      <c r="L62">
        <v>-0.93528455284552847</v>
      </c>
      <c r="M62">
        <v>-0.14487804878048782</v>
      </c>
      <c r="N62">
        <v>4.8346341463414637</v>
      </c>
      <c r="O62">
        <v>0.31886178861788617</v>
      </c>
      <c r="P62">
        <v>4.2180487804878055</v>
      </c>
      <c r="Q62">
        <v>3.6604878048780489</v>
      </c>
      <c r="R62">
        <v>4.9146341463414647</v>
      </c>
      <c r="S62">
        <v>3.9793495934959351</v>
      </c>
      <c r="T62">
        <v>1.4030894308943092</v>
      </c>
      <c r="U62" t="str">
        <v>sch</v>
      </c>
      <c r="V62">
        <v>5</v>
      </c>
      <c r="W62" t="str">
        <v xml:space="preserve"> C, PF</v>
      </c>
      <c r="X62">
        <f>P62 - sorted!T$158</f>
        <v>6.2429268292682938</v>
      </c>
      <c r="Y62">
        <f>Q62 - sorted!U$158</f>
        <v>5.9465853658536592</v>
      </c>
      <c r="Z62">
        <f>R62 - sorted!V$158</f>
        <v>6.6380487804878063</v>
      </c>
      <c r="AA62">
        <f>S62 - sorted!W$158</f>
        <v>5.7842276422764227</v>
      </c>
      <c r="AB62">
        <f>T62 - sorted!X$158</f>
        <v>3.3535975609756097</v>
      </c>
    </row>
    <row r="63" spans="1:28" x14ac:dyDescent="0.3">
      <c r="A63">
        <f t="shared" si="0"/>
        <v>16.575700199664801</v>
      </c>
      <c r="B63">
        <f t="shared" si="0"/>
        <v>20.539242919406227</v>
      </c>
      <c r="C63">
        <f t="shared" si="0"/>
        <v>5.549068572522315</v>
      </c>
      <c r="D63">
        <f t="shared" si="0"/>
        <v>15.960015806001657</v>
      </c>
      <c r="E63">
        <f t="shared" si="1"/>
        <v>16.356649665814338</v>
      </c>
      <c r="F63" t="str">
        <v>Draymond Green</v>
      </c>
      <c r="G63">
        <v>-6.8455284552845524E-2</v>
      </c>
      <c r="H63">
        <v>8.6178861788617889E-2</v>
      </c>
      <c r="I63">
        <v>-1.2063414634146341</v>
      </c>
      <c r="J63">
        <v>-0.99528455284552841</v>
      </c>
      <c r="K63">
        <v>0.79918699186991882</v>
      </c>
      <c r="L63">
        <v>2.3398373983739837</v>
      </c>
      <c r="M63">
        <v>1.6199999999999999</v>
      </c>
      <c r="N63">
        <v>0.47951219512195131</v>
      </c>
      <c r="O63">
        <v>-1.5250406504065039</v>
      </c>
      <c r="P63">
        <v>1.4434146341463419</v>
      </c>
      <c r="Q63">
        <v>3.0546341463414635</v>
      </c>
      <c r="R63">
        <v>-0.81024390243902378</v>
      </c>
      <c r="S63">
        <v>1.5295934959349595</v>
      </c>
      <c r="T63">
        <v>1.3240650406504066</v>
      </c>
      <c r="U63" t="str">
        <v>bude</v>
      </c>
      <c r="V63">
        <v>12</v>
      </c>
      <c r="W63" t="str">
        <v xml:space="preserve"> PF</v>
      </c>
      <c r="X63">
        <f>P63 - sorted!T$158</f>
        <v>3.4682926829268301</v>
      </c>
      <c r="Y63">
        <f>Q63 - sorted!U$158</f>
        <v>5.3407317073170733</v>
      </c>
      <c r="Z63">
        <f>R63 - sorted!V$158</f>
        <v>0.91317073170731766</v>
      </c>
      <c r="AA63">
        <f>S63 - sorted!W$158</f>
        <v>3.3344715447154472</v>
      </c>
      <c r="AB63">
        <f>T63 - sorted!X$158</f>
        <v>3.2745731707317072</v>
      </c>
    </row>
    <row r="64" spans="1:28" x14ac:dyDescent="0.3">
      <c r="A64">
        <f t="shared" si="0"/>
        <v>5.8260573192491671</v>
      </c>
      <c r="B64">
        <f t="shared" si="0"/>
        <v>14.874763125261333</v>
      </c>
      <c r="C64">
        <f t="shared" si="0"/>
        <v>13.927908550116825</v>
      </c>
      <c r="D64">
        <f t="shared" si="0"/>
        <v>15.350147311642784</v>
      </c>
      <c r="E64">
        <f t="shared" si="1"/>
        <v>16.22206010639723</v>
      </c>
      <c r="F64" t="str">
        <v>DeMar DeRozan</v>
      </c>
      <c r="G64">
        <v>1.0351219512195124</v>
      </c>
      <c r="H64">
        <v>2.3439024390243901</v>
      </c>
      <c r="I64">
        <v>-1.4673170731707319</v>
      </c>
      <c r="J64">
        <v>0.84341463414634155</v>
      </c>
      <c r="K64">
        <v>-0.55414634146341468</v>
      </c>
      <c r="L64">
        <v>0.52195121951219525</v>
      </c>
      <c r="M64">
        <v>-0.37804878048780494</v>
      </c>
      <c r="N64">
        <v>-0.83853658536585363</v>
      </c>
      <c r="O64">
        <v>-0.11268292682926831</v>
      </c>
      <c r="P64">
        <v>-0.95024390243902412</v>
      </c>
      <c r="Q64">
        <v>1.5063414634146342</v>
      </c>
      <c r="R64">
        <v>0.8717073170731704</v>
      </c>
      <c r="S64">
        <v>1.3936585365853658</v>
      </c>
      <c r="T64">
        <v>1.2953658536585362</v>
      </c>
      <c r="U64" t="str">
        <v>peon</v>
      </c>
      <c r="V64">
        <v>12</v>
      </c>
      <c r="W64" t="str">
        <v xml:space="preserve"> SG, SF</v>
      </c>
      <c r="X64">
        <f>P64 - sorted!T$158</f>
        <v>1.0746341463414641</v>
      </c>
      <c r="Y64">
        <f>Q64 - sorted!U$158</f>
        <v>3.7924390243902439</v>
      </c>
      <c r="Z64">
        <f>R64 - sorted!V$158</f>
        <v>2.5951219512195118</v>
      </c>
      <c r="AA64">
        <f>S64 - sorted!W$158</f>
        <v>3.1985365853658534</v>
      </c>
      <c r="AB64">
        <f>T64 - sorted!X$158</f>
        <v>3.2458739837398367</v>
      </c>
    </row>
    <row r="65" spans="1:28" x14ac:dyDescent="0.3">
      <c r="A65">
        <f t="shared" si="0"/>
        <v>40.727893547246296</v>
      </c>
      <c r="B65">
        <f t="shared" si="0"/>
        <v>22.984659881576061</v>
      </c>
      <c r="C65">
        <f t="shared" si="0"/>
        <v>35.318494078764076</v>
      </c>
      <c r="D65">
        <f t="shared" si="0"/>
        <v>27.714574477777376</v>
      </c>
      <c r="E65">
        <f t="shared" si="1"/>
        <v>16.157052967925232</v>
      </c>
      <c r="F65" t="str">
        <v>Clint Capela</v>
      </c>
      <c r="G65">
        <v>2.5683739837398374</v>
      </c>
      <c r="H65">
        <v>-2.671869918699187</v>
      </c>
      <c r="I65">
        <v>-1.7196341463414635</v>
      </c>
      <c r="J65">
        <v>0.12800813008130085</v>
      </c>
      <c r="K65">
        <v>3.7613821138211385</v>
      </c>
      <c r="L65">
        <v>-1.0160162601626017</v>
      </c>
      <c r="M65">
        <v>-0.49500000000000005</v>
      </c>
      <c r="N65">
        <v>3.1678048780487806</v>
      </c>
      <c r="O65">
        <v>0.4265447154471545</v>
      </c>
      <c r="P65">
        <v>6.8214634146341462</v>
      </c>
      <c r="Q65">
        <v>3.723048780487805</v>
      </c>
      <c r="R65">
        <v>5.1656097560975613</v>
      </c>
      <c r="S65">
        <v>4.1495934959349592</v>
      </c>
      <c r="T65">
        <v>1.2815040650406504</v>
      </c>
      <c r="U65" t="str">
        <v>bude</v>
      </c>
      <c r="V65">
        <v>25</v>
      </c>
      <c r="W65" t="str">
        <v xml:space="preserve"> C</v>
      </c>
      <c r="X65">
        <f>P65 - sorted!T$158</f>
        <v>8.8463414634146353</v>
      </c>
      <c r="Y65">
        <f>Q65 - sorted!U$158</f>
        <v>6.0091463414634152</v>
      </c>
      <c r="Z65">
        <f>R65 - sorted!V$158</f>
        <v>6.889024390243903</v>
      </c>
      <c r="AA65">
        <f>S65 - sorted!W$158</f>
        <v>5.9544715447154468</v>
      </c>
      <c r="AB65">
        <f>T65 - sorted!X$158</f>
        <v>3.2320121951219507</v>
      </c>
    </row>
    <row r="66" spans="1:28" x14ac:dyDescent="0.3">
      <c r="A66">
        <f t="shared" ref="A66" si="2">(2400-156) * (X66/AK$7) + 1</f>
        <v>10.454953876477257</v>
      </c>
      <c r="B66">
        <f t="shared" si="0"/>
        <v>16.273928896719934</v>
      </c>
      <c r="C66">
        <f t="shared" si="0"/>
        <v>18.140414089896435</v>
      </c>
      <c r="D66">
        <f t="shared" si="0"/>
        <v>16.295224625568522</v>
      </c>
      <c r="E66">
        <f t="shared" si="1"/>
        <v>16.145805398512188</v>
      </c>
      <c r="F66" t="str">
        <v>Jerami Grant</v>
      </c>
      <c r="G66">
        <v>-0.31642276422764226</v>
      </c>
      <c r="H66">
        <v>1.5238211382113822</v>
      </c>
      <c r="I66">
        <v>0.24585365853658542</v>
      </c>
      <c r="J66">
        <v>0.81162601626016273</v>
      </c>
      <c r="K66">
        <v>-0.31382113821138213</v>
      </c>
      <c r="L66">
        <v>-0.1130081300813008</v>
      </c>
      <c r="M66">
        <v>-0.91609756097560979</v>
      </c>
      <c r="N66">
        <v>0.96682926829268301</v>
      </c>
      <c r="O66">
        <v>-0.28447154471544722</v>
      </c>
      <c r="P66">
        <v>8.0487804878048852E-2</v>
      </c>
      <c r="Q66">
        <v>1.8887804878048782</v>
      </c>
      <c r="R66">
        <v>1.7173170731707317</v>
      </c>
      <c r="S66">
        <v>1.6043089430894311</v>
      </c>
      <c r="T66">
        <v>1.2791056910569103</v>
      </c>
      <c r="U66" t="str">
        <v>diaz</v>
      </c>
      <c r="V66">
        <v>3</v>
      </c>
      <c r="W66" t="str">
        <v xml:space="preserve"> SF, PF</v>
      </c>
      <c r="X66">
        <f>P66 - sorted!T$158</f>
        <v>2.1053658536585371</v>
      </c>
      <c r="Y66">
        <f>Q66 - sorted!U$158</f>
        <v>4.1748780487804877</v>
      </c>
      <c r="Z66">
        <f>R66 - sorted!V$158</f>
        <v>3.4407317073170729</v>
      </c>
      <c r="AA66">
        <f>S66 - sorted!W$158</f>
        <v>3.4091869918699187</v>
      </c>
      <c r="AB66">
        <f>T66 - sorted!X$158</f>
        <v>3.2296138211382108</v>
      </c>
    </row>
    <row r="67" spans="1:28" x14ac:dyDescent="0.3">
      <c r="A67">
        <f t="shared" ref="A67:D130" si="3">(2400-156) * (X67/AK$7) + 1</f>
        <v>10.907328291558942</v>
      </c>
      <c r="B67">
        <f t="shared" si="3"/>
        <v>11.038657480171716</v>
      </c>
      <c r="C67">
        <f t="shared" si="3"/>
        <v>6.7045611506389573</v>
      </c>
      <c r="D67">
        <f t="shared" si="3"/>
        <v>11.464788937294278</v>
      </c>
      <c r="E67">
        <f t="shared" si="1"/>
        <v>15.878246692220545</v>
      </c>
      <c r="F67" t="str">
        <v>Reggie Jackson</v>
      </c>
      <c r="G67">
        <v>-0.48650406504065047</v>
      </c>
      <c r="H67">
        <v>0.34642276422764229</v>
      </c>
      <c r="I67">
        <v>0.8139024390243903</v>
      </c>
      <c r="J67">
        <v>0.16459349593495937</v>
      </c>
      <c r="K67">
        <v>-0.39105691056910574</v>
      </c>
      <c r="L67">
        <v>1.1059349593495937</v>
      </c>
      <c r="M67">
        <v>-0.19317073170731708</v>
      </c>
      <c r="N67">
        <v>-0.90231707317073173</v>
      </c>
      <c r="O67">
        <v>6.9837398373983756E-2</v>
      </c>
      <c r="P67">
        <v>0.18121951219512211</v>
      </c>
      <c r="Q67">
        <v>0.45780487804878067</v>
      </c>
      <c r="R67">
        <v>-0.57829268292682934</v>
      </c>
      <c r="S67">
        <v>0.5276422764227644</v>
      </c>
      <c r="T67">
        <v>1.2220528455284556</v>
      </c>
      <c r="U67" t="str">
        <v>zieg</v>
      </c>
      <c r="V67">
        <v>1</v>
      </c>
      <c r="W67" t="str">
        <v xml:space="preserve"> PG</v>
      </c>
      <c r="X67">
        <f>P67 - sorted!T$158</f>
        <v>2.2060975609756106</v>
      </c>
      <c r="Y67">
        <f>Q67 - sorted!U$158</f>
        <v>2.7439024390243905</v>
      </c>
      <c r="Z67">
        <f>R67 - sorted!V$158</f>
        <v>1.1451219512195121</v>
      </c>
      <c r="AA67">
        <f>S67 - sorted!W$158</f>
        <v>2.332520325203252</v>
      </c>
      <c r="AB67">
        <f>T67 - sorted!X$158</f>
        <v>3.1725609756097564</v>
      </c>
    </row>
    <row r="68" spans="1:28" x14ac:dyDescent="0.3">
      <c r="A68">
        <f t="shared" si="3"/>
        <v>8.3606684487867433</v>
      </c>
      <c r="B68">
        <f t="shared" si="3"/>
        <v>12.979464593004915</v>
      </c>
      <c r="C68">
        <f t="shared" si="3"/>
        <v>17.001931917766786</v>
      </c>
      <c r="D68">
        <f t="shared" si="3"/>
        <v>13.475494723869206</v>
      </c>
      <c r="E68">
        <f t="shared" ref="E68:E131" si="4">(2400-156) * (AB68/AO$7) + 1</f>
        <v>15.835353419035206</v>
      </c>
      <c r="F68" t="str">
        <v>Norman Powell</v>
      </c>
      <c r="G68">
        <v>0.11715447154471545</v>
      </c>
      <c r="H68">
        <v>1.3616666666666666</v>
      </c>
      <c r="I68">
        <v>0.66756097560975614</v>
      </c>
      <c r="J68">
        <v>0.53959349593495942</v>
      </c>
      <c r="K68">
        <v>-0.83922764227642288</v>
      </c>
      <c r="L68">
        <v>-0.51296747967479672</v>
      </c>
      <c r="M68">
        <v>0.24585365853658536</v>
      </c>
      <c r="N68">
        <v>-0.59134146341463412</v>
      </c>
      <c r="O68">
        <v>-1.2479674796747955E-2</v>
      </c>
      <c r="P68">
        <v>-0.38585365853658526</v>
      </c>
      <c r="Q68">
        <v>0.98829268292682926</v>
      </c>
      <c r="R68">
        <v>1.488780487804878</v>
      </c>
      <c r="S68">
        <v>0.97581300813008132</v>
      </c>
      <c r="T68">
        <v>1.2129065040650406</v>
      </c>
      <c r="U68" t="str">
        <v>pete</v>
      </c>
      <c r="V68">
        <v>1</v>
      </c>
      <c r="W68" t="str">
        <v xml:space="preserve"> SG, SF</v>
      </c>
      <c r="X68">
        <f>P68 - sorted!T$158</f>
        <v>1.639024390243903</v>
      </c>
      <c r="Y68">
        <f>Q68 - sorted!U$158</f>
        <v>3.274390243902439</v>
      </c>
      <c r="Z68">
        <f>R68 - sorted!V$158</f>
        <v>3.2121951219512193</v>
      </c>
      <c r="AA68">
        <f>S68 - sorted!W$158</f>
        <v>2.7806910569105687</v>
      </c>
      <c r="AB68">
        <f>T68 - sorted!X$158</f>
        <v>3.1634146341463412</v>
      </c>
    </row>
    <row r="69" spans="1:28" x14ac:dyDescent="0.3">
      <c r="A69">
        <f t="shared" si="3"/>
        <v>16.945376628454319</v>
      </c>
      <c r="B69">
        <f t="shared" si="3"/>
        <v>12.912540209803771</v>
      </c>
      <c r="C69">
        <f t="shared" si="3"/>
        <v>15.5894607063466</v>
      </c>
      <c r="D69">
        <f t="shared" si="3"/>
        <v>15.814479006211471</v>
      </c>
      <c r="E69">
        <f t="shared" si="4"/>
        <v>15.642333689701189</v>
      </c>
      <c r="F69" t="str">
        <v>Kyle Anderson</v>
      </c>
      <c r="G69">
        <v>0.23605691056910569</v>
      </c>
      <c r="H69">
        <v>-2.8577235772357722E-2</v>
      </c>
      <c r="I69">
        <v>-0.38426829268292684</v>
      </c>
      <c r="J69">
        <v>-0.29272357723577236</v>
      </c>
      <c r="K69">
        <v>0.13028455284552848</v>
      </c>
      <c r="L69">
        <v>0.29191056910569102</v>
      </c>
      <c r="M69">
        <v>0.60256097560975619</v>
      </c>
      <c r="N69">
        <v>0.41475609756097565</v>
      </c>
      <c r="O69">
        <v>0.52715447154471551</v>
      </c>
      <c r="P69">
        <v>1.5257317073170735</v>
      </c>
      <c r="Q69">
        <v>0.9700000000000002</v>
      </c>
      <c r="R69">
        <v>1.2052439024390249</v>
      </c>
      <c r="S69">
        <v>1.4971544715447158</v>
      </c>
      <c r="T69">
        <v>1.1717479674796749</v>
      </c>
      <c r="U69" t="str">
        <v>koe</v>
      </c>
      <c r="V69">
        <v>1</v>
      </c>
      <c r="W69" t="str">
        <v xml:space="preserve"> SF, PF</v>
      </c>
      <c r="X69">
        <f>P69 - sorted!T$158</f>
        <v>3.550609756097562</v>
      </c>
      <c r="Y69">
        <f>Q69 - sorted!U$158</f>
        <v>3.25609756097561</v>
      </c>
      <c r="Z69">
        <f>R69 - sorted!V$158</f>
        <v>2.9286585365853663</v>
      </c>
      <c r="AA69">
        <f>S69 - sorted!W$158</f>
        <v>3.3020325203252034</v>
      </c>
      <c r="AB69">
        <f>T69 - sorted!X$158</f>
        <v>3.1222560975609754</v>
      </c>
    </row>
    <row r="70" spans="1:28" x14ac:dyDescent="0.3">
      <c r="A70">
        <f t="shared" si="3"/>
        <v>5.632182569928446</v>
      </c>
      <c r="B70">
        <f t="shared" si="3"/>
        <v>9.5716750004026263</v>
      </c>
      <c r="C70">
        <f t="shared" si="3"/>
        <v>10.677705977601555</v>
      </c>
      <c r="D70">
        <f t="shared" si="3"/>
        <v>9.1693927441122351</v>
      </c>
      <c r="E70">
        <f t="shared" si="4"/>
        <v>15.108932008045313</v>
      </c>
      <c r="F70" t="str">
        <v>Jordan Clarkson</v>
      </c>
      <c r="G70">
        <v>-1.1015447154471545</v>
      </c>
      <c r="H70">
        <v>1.0094308943089434</v>
      </c>
      <c r="I70">
        <v>1.2926829268292686</v>
      </c>
      <c r="J70">
        <v>0.59504065040650422</v>
      </c>
      <c r="K70">
        <v>-0.46723577235772357</v>
      </c>
      <c r="L70">
        <v>-0.2032520325203252</v>
      </c>
      <c r="M70">
        <v>-8.5853658536585359E-2</v>
      </c>
      <c r="N70">
        <v>-0.98243902439024389</v>
      </c>
      <c r="O70">
        <v>-4.0813008130081319E-2</v>
      </c>
      <c r="P70">
        <v>-0.99341463414634101</v>
      </c>
      <c r="Q70">
        <v>5.6829268292683643E-2</v>
      </c>
      <c r="R70">
        <v>0.21926829268292747</v>
      </c>
      <c r="S70">
        <v>1.6016260162602325E-2</v>
      </c>
      <c r="T70">
        <v>1.0580081300813016</v>
      </c>
      <c r="U70" t="str">
        <v>pete</v>
      </c>
      <c r="V70">
        <v>1</v>
      </c>
      <c r="W70" t="str">
        <v xml:space="preserve"> SG</v>
      </c>
      <c r="X70">
        <f>P70 - sorted!T$158</f>
        <v>1.0314634146341473</v>
      </c>
      <c r="Y70">
        <f>Q70 - sorted!U$158</f>
        <v>2.3429268292682934</v>
      </c>
      <c r="Z70">
        <f>R70 - sorted!V$158</f>
        <v>1.9426829268292689</v>
      </c>
      <c r="AA70">
        <f>S70 - sorted!W$158</f>
        <v>1.82089430894309</v>
      </c>
      <c r="AB70">
        <f>T70 - sorted!X$158</f>
        <v>3.0085162601626019</v>
      </c>
    </row>
    <row r="71" spans="1:28" x14ac:dyDescent="0.3">
      <c r="A71">
        <f t="shared" si="3"/>
        <v>8.4373420784616044</v>
      </c>
      <c r="B71">
        <f t="shared" si="3"/>
        <v>16.428301140637245</v>
      </c>
      <c r="C71">
        <f t="shared" si="3"/>
        <v>4.1955262675570744</v>
      </c>
      <c r="D71">
        <f t="shared" si="3"/>
        <v>11.225875143152498</v>
      </c>
      <c r="E71">
        <f t="shared" si="4"/>
        <v>15.025623739680904</v>
      </c>
      <c r="F71" t="str">
        <v>Darius Garland</v>
      </c>
      <c r="G71">
        <v>-0.15804878048780488</v>
      </c>
      <c r="H71">
        <v>0.84317073170731704</v>
      </c>
      <c r="I71">
        <v>0.35658536585365858</v>
      </c>
      <c r="J71">
        <v>0.69243902439024396</v>
      </c>
      <c r="K71">
        <v>-1.0536585365853659</v>
      </c>
      <c r="L71">
        <v>1.5563414634146342</v>
      </c>
      <c r="M71">
        <v>0.66780487804878053</v>
      </c>
      <c r="N71">
        <v>-0.97365853658536583</v>
      </c>
      <c r="O71">
        <v>-1.4565853658536585</v>
      </c>
      <c r="P71">
        <v>-0.36878048780487782</v>
      </c>
      <c r="Q71">
        <v>1.9309756097560982</v>
      </c>
      <c r="R71">
        <v>-1.0819512195121948</v>
      </c>
      <c r="S71">
        <v>0.47439024390243967</v>
      </c>
      <c r="T71">
        <v>1.0402439024390251</v>
      </c>
      <c r="U71" t="str">
        <v>sch</v>
      </c>
      <c r="V71">
        <v>3</v>
      </c>
      <c r="W71" t="str">
        <v xml:space="preserve"> PG, SG</v>
      </c>
      <c r="X71">
        <f>P71 - sorted!T$158</f>
        <v>1.6560975609756103</v>
      </c>
      <c r="Y71">
        <f>Q71 - sorted!U$158</f>
        <v>4.217073170731708</v>
      </c>
      <c r="Z71">
        <f>R71 - sorted!V$158</f>
        <v>0.64146341463414669</v>
      </c>
      <c r="AA71">
        <f>S71 - sorted!W$158</f>
        <v>2.2792682926829273</v>
      </c>
      <c r="AB71">
        <f>T71 - sorted!X$158</f>
        <v>2.9907520325203256</v>
      </c>
    </row>
    <row r="72" spans="1:28" x14ac:dyDescent="0.3">
      <c r="A72">
        <f t="shared" si="3"/>
        <v>11.312603191268925</v>
      </c>
      <c r="B72">
        <f t="shared" si="3"/>
        <v>11.837288453038713</v>
      </c>
      <c r="C72">
        <f t="shared" si="3"/>
        <v>5.5563587465167403</v>
      </c>
      <c r="D72">
        <f t="shared" si="3"/>
        <v>11.072678511794406</v>
      </c>
      <c r="E72">
        <f t="shared" si="4"/>
        <v>14.745387688203367</v>
      </c>
      <c r="F72" t="str">
        <v>Marcus Smart</v>
      </c>
      <c r="G72">
        <v>-0.84097560975609753</v>
      </c>
      <c r="H72">
        <v>0.16878048780487806</v>
      </c>
      <c r="I72">
        <v>0.10048780487804881</v>
      </c>
      <c r="J72">
        <v>-0.17829268292682923</v>
      </c>
      <c r="K72">
        <v>-0.72926829268292681</v>
      </c>
      <c r="L72">
        <v>1.2490243902439024</v>
      </c>
      <c r="M72">
        <v>1.1458536585365855</v>
      </c>
      <c r="N72">
        <v>-0.23951219512195121</v>
      </c>
      <c r="O72">
        <v>-0.23585365853658535</v>
      </c>
      <c r="P72">
        <v>0.27146341463414647</v>
      </c>
      <c r="Q72">
        <v>0.67609756097561013</v>
      </c>
      <c r="R72">
        <v>-0.80878048780487766</v>
      </c>
      <c r="S72">
        <v>0.44024390243902478</v>
      </c>
      <c r="T72">
        <v>0.98048780487804921</v>
      </c>
      <c r="U72" t="str">
        <v>varg</v>
      </c>
      <c r="V72">
        <v>1</v>
      </c>
      <c r="W72" t="str">
        <v xml:space="preserve"> SG, PG</v>
      </c>
      <c r="X72">
        <f>P72 - sorted!T$158</f>
        <v>2.2963414634146346</v>
      </c>
      <c r="Y72">
        <f>Q72 - sorted!U$158</f>
        <v>2.9621951219512201</v>
      </c>
      <c r="Z72">
        <f>R72 - sorted!V$158</f>
        <v>0.91463414634146378</v>
      </c>
      <c r="AA72">
        <f>S72 - sorted!W$158</f>
        <v>2.2451219512195122</v>
      </c>
      <c r="AB72">
        <f>T72 - sorted!X$158</f>
        <v>2.9309959349593497</v>
      </c>
    </row>
    <row r="73" spans="1:28" x14ac:dyDescent="0.3">
      <c r="A73">
        <f t="shared" si="3"/>
        <v>8.9652947856513698</v>
      </c>
      <c r="B73">
        <f t="shared" si="3"/>
        <v>16.634874403451445</v>
      </c>
      <c r="C73">
        <f t="shared" si="3"/>
        <v>10.277961436907152</v>
      </c>
      <c r="D73">
        <f t="shared" si="3"/>
        <v>12.477163342852323</v>
      </c>
      <c r="E73">
        <f t="shared" si="4"/>
        <v>14.703638235636305</v>
      </c>
      <c r="F73" t="str">
        <v>Collin Sexton</v>
      </c>
      <c r="G73">
        <v>0.34780487804878052</v>
      </c>
      <c r="H73">
        <v>1.0045121951219511</v>
      </c>
      <c r="I73">
        <v>-0.1651219512195122</v>
      </c>
      <c r="J73">
        <v>1.3515853658536585</v>
      </c>
      <c r="K73">
        <v>-0.77317073170731709</v>
      </c>
      <c r="L73">
        <v>0.61426829268292693</v>
      </c>
      <c r="M73">
        <v>0.39195121951219519</v>
      </c>
      <c r="N73">
        <v>-0.78439024390243905</v>
      </c>
      <c r="O73">
        <v>-1.2341463414634148</v>
      </c>
      <c r="P73">
        <v>-0.25121951219512179</v>
      </c>
      <c r="Q73">
        <v>1.9874390243902444</v>
      </c>
      <c r="R73">
        <v>0.13902439024390256</v>
      </c>
      <c r="S73">
        <v>0.7532926829268296</v>
      </c>
      <c r="T73">
        <v>0.97158536585365862</v>
      </c>
      <c r="U73" t="str">
        <v>peon</v>
      </c>
      <c r="V73">
        <v>13</v>
      </c>
      <c r="W73" t="str">
        <v xml:space="preserve"> SG, PG</v>
      </c>
      <c r="X73">
        <f>P73 - sorted!T$158</f>
        <v>1.7736585365853665</v>
      </c>
      <c r="Y73">
        <f>Q73 - sorted!U$158</f>
        <v>4.2735365853658545</v>
      </c>
      <c r="Z73">
        <f>R73 - sorted!V$158</f>
        <v>1.862439024390244</v>
      </c>
      <c r="AA73">
        <f>S73 - sorted!W$158</f>
        <v>2.5581707317073175</v>
      </c>
      <c r="AB73">
        <f>T73 - sorted!X$158</f>
        <v>2.9220934959349592</v>
      </c>
    </row>
    <row r="74" spans="1:28" x14ac:dyDescent="0.3">
      <c r="A74">
        <f t="shared" si="3"/>
        <v>9.5222739383609003</v>
      </c>
      <c r="B74">
        <f t="shared" si="3"/>
        <v>12.896478357835495</v>
      </c>
      <c r="C74">
        <f t="shared" si="3"/>
        <v>11.475980029991284</v>
      </c>
      <c r="D74">
        <f t="shared" si="3"/>
        <v>12.351505629750269</v>
      </c>
      <c r="E74">
        <f t="shared" si="4"/>
        <v>14.047752429440076</v>
      </c>
      <c r="F74" t="str">
        <v>Pascal Siakam</v>
      </c>
      <c r="G74">
        <v>-0.19873983739837398</v>
      </c>
      <c r="H74">
        <v>0.85247967479674791</v>
      </c>
      <c r="I74">
        <v>-0.63317073170731708</v>
      </c>
      <c r="J74">
        <v>0.44382113821138208</v>
      </c>
      <c r="K74">
        <v>0.2426422764227642</v>
      </c>
      <c r="L74">
        <v>0.34577235772357723</v>
      </c>
      <c r="M74">
        <v>-7.3048780487804943E-2</v>
      </c>
      <c r="N74">
        <v>-1.4146341463414647E-2</v>
      </c>
      <c r="O74">
        <v>-0.24032520325203244</v>
      </c>
      <c r="P74">
        <v>-0.12719512195121957</v>
      </c>
      <c r="Q74">
        <v>0.96560975609756083</v>
      </c>
      <c r="R74">
        <v>0.37951219512195111</v>
      </c>
      <c r="S74">
        <v>0.7252845528455284</v>
      </c>
      <c r="T74">
        <v>0.83172764227642282</v>
      </c>
      <c r="U74" t="str">
        <v>bude</v>
      </c>
      <c r="V74">
        <v>9</v>
      </c>
      <c r="W74" t="str">
        <v xml:space="preserve"> PF</v>
      </c>
      <c r="X74">
        <f>P74 - sorted!T$158</f>
        <v>1.8976829268292688</v>
      </c>
      <c r="Y74">
        <f>Q74 - sorted!U$158</f>
        <v>3.2517073170731705</v>
      </c>
      <c r="Z74">
        <f>R74 - sorted!V$158</f>
        <v>2.1029268292682923</v>
      </c>
      <c r="AA74">
        <f>S74 - sorted!W$158</f>
        <v>2.5301626016260159</v>
      </c>
      <c r="AB74">
        <f>T74 - sorted!X$158</f>
        <v>2.7822357723577236</v>
      </c>
    </row>
    <row r="75" spans="1:28" x14ac:dyDescent="0.3">
      <c r="A75">
        <f t="shared" si="3"/>
        <v>14.114476687101735</v>
      </c>
      <c r="B75">
        <f t="shared" si="3"/>
        <v>9.6305684576196295</v>
      </c>
      <c r="C75">
        <f t="shared" si="3"/>
        <v>16.269269431326897</v>
      </c>
      <c r="D75">
        <f t="shared" si="3"/>
        <v>13.026300315494236</v>
      </c>
      <c r="E75">
        <f t="shared" si="4"/>
        <v>13.980934241655804</v>
      </c>
      <c r="F75" t="str">
        <v>Joe Harris</v>
      </c>
      <c r="G75">
        <v>0.89837398373983735</v>
      </c>
      <c r="H75">
        <v>-1.9674796747967477E-2</v>
      </c>
      <c r="I75">
        <v>1.4548780487804878</v>
      </c>
      <c r="J75">
        <v>9.3739837398374007E-2</v>
      </c>
      <c r="K75">
        <v>-0.57081300813008129</v>
      </c>
      <c r="L75">
        <v>-0.46601626016260161</v>
      </c>
      <c r="M75">
        <v>-0.5356097560975609</v>
      </c>
      <c r="N75">
        <v>-0.78195121951219515</v>
      </c>
      <c r="O75">
        <v>0.8027642276422764</v>
      </c>
      <c r="P75">
        <v>0.89536585365853649</v>
      </c>
      <c r="Q75">
        <v>7.2926829268292637E-2</v>
      </c>
      <c r="R75">
        <v>1.3417073170731708</v>
      </c>
      <c r="S75">
        <v>0.87569105691056903</v>
      </c>
      <c r="T75">
        <v>0.81747967479674788</v>
      </c>
      <c r="U75" t="str">
        <v>varg</v>
      </c>
      <c r="V75">
        <v>1</v>
      </c>
      <c r="W75" t="str">
        <v xml:space="preserve"> SG, SF</v>
      </c>
      <c r="X75">
        <f>P75 - sorted!T$158</f>
        <v>2.920243902439025</v>
      </c>
      <c r="Y75">
        <f>Q75 - sorted!U$158</f>
        <v>2.3590243902439023</v>
      </c>
      <c r="Z75">
        <f>R75 - sorted!V$158</f>
        <v>3.0651219512195125</v>
      </c>
      <c r="AA75">
        <f>S75 - sorted!W$158</f>
        <v>2.6805691056910566</v>
      </c>
      <c r="AB75">
        <f>T75 - sorted!X$158</f>
        <v>2.7679878048780484</v>
      </c>
    </row>
    <row r="76" spans="1:28" x14ac:dyDescent="0.3">
      <c r="A76">
        <f t="shared" si="3"/>
        <v>9.8722342909483078</v>
      </c>
      <c r="B76">
        <f t="shared" si="3"/>
        <v>11.480358409299273</v>
      </c>
      <c r="C76">
        <f t="shared" si="3"/>
        <v>12.2414482994061</v>
      </c>
      <c r="D76">
        <f t="shared" si="3"/>
        <v>12.335821212730275</v>
      </c>
      <c r="E76">
        <f t="shared" si="4"/>
        <v>13.82423081695204</v>
      </c>
      <c r="F76" t="str">
        <v>Harrison Barnes</v>
      </c>
      <c r="G76">
        <v>0.6778861788617887</v>
      </c>
      <c r="H76">
        <v>0.77105691056910575</v>
      </c>
      <c r="I76">
        <v>-0.14390243902439023</v>
      </c>
      <c r="J76">
        <v>0.15495934959349597</v>
      </c>
      <c r="K76">
        <v>0.39528455284552855</v>
      </c>
      <c r="L76">
        <v>0.18861788617886177</v>
      </c>
      <c r="M76">
        <v>-0.66292682926829272</v>
      </c>
      <c r="N76">
        <v>-0.80243902439024395</v>
      </c>
      <c r="O76">
        <v>0.1432520325203252</v>
      </c>
      <c r="P76">
        <v>-4.9268292682926651E-2</v>
      </c>
      <c r="Q76">
        <v>0.57853658536585395</v>
      </c>
      <c r="R76">
        <v>0.53317073170731777</v>
      </c>
      <c r="S76">
        <v>0.72178861788617921</v>
      </c>
      <c r="T76">
        <v>0.78406504065040639</v>
      </c>
      <c r="U76" t="str">
        <v>bal</v>
      </c>
      <c r="V76">
        <v>1</v>
      </c>
      <c r="W76" t="str">
        <v xml:space="preserve"> SF, PF</v>
      </c>
      <c r="X76">
        <f>P76 - sorted!T$158</f>
        <v>1.9756097560975616</v>
      </c>
      <c r="Y76">
        <f>Q76 - sorted!U$158</f>
        <v>2.864634146341464</v>
      </c>
      <c r="Z76">
        <f>R76 - sorted!V$158</f>
        <v>2.2565853658536592</v>
      </c>
      <c r="AA76">
        <f>S76 - sorted!W$158</f>
        <v>2.5266666666666668</v>
      </c>
      <c r="AB76">
        <f>T76 - sorted!X$158</f>
        <v>2.7345731707317071</v>
      </c>
    </row>
    <row r="77" spans="1:28" x14ac:dyDescent="0.3">
      <c r="A77">
        <f t="shared" si="3"/>
        <v>10.852561413219757</v>
      </c>
      <c r="B77">
        <f t="shared" si="3"/>
        <v>11.025272603531489</v>
      </c>
      <c r="C77">
        <f t="shared" si="3"/>
        <v>11.977787006607665</v>
      </c>
      <c r="D77">
        <f t="shared" si="3"/>
        <v>11.264174300992019</v>
      </c>
      <c r="E77">
        <f t="shared" si="4"/>
        <v>13.324190569995869</v>
      </c>
      <c r="F77" t="str">
        <v>Evan Fournier</v>
      </c>
      <c r="G77">
        <v>-0.17512195121951218</v>
      </c>
      <c r="H77">
        <v>0.31390243902439025</v>
      </c>
      <c r="I77">
        <v>0.88585365853658549</v>
      </c>
      <c r="J77">
        <v>0.22292682926829271</v>
      </c>
      <c r="K77">
        <v>-0.87439024390243902</v>
      </c>
      <c r="L77">
        <v>2.6829268292683228E-3</v>
      </c>
      <c r="M77">
        <v>0.29219512195121955</v>
      </c>
      <c r="N77">
        <v>-0.21390243902439021</v>
      </c>
      <c r="O77">
        <v>2.8780487804878047E-2</v>
      </c>
      <c r="P77">
        <v>0.16902439024390264</v>
      </c>
      <c r="Q77">
        <v>0.45414634146341493</v>
      </c>
      <c r="R77">
        <v>0.48024390243902471</v>
      </c>
      <c r="S77">
        <v>0.482926829268293</v>
      </c>
      <c r="T77">
        <v>0.67743902439024406</v>
      </c>
      <c r="U77" t="str">
        <v>koe</v>
      </c>
      <c r="V77">
        <v>1</v>
      </c>
      <c r="W77" t="str">
        <v xml:space="preserve"> SG, SF</v>
      </c>
      <c r="X77">
        <f>P77 - sorted!T$158</f>
        <v>2.1939024390243911</v>
      </c>
      <c r="Y77">
        <f>Q77 - sorted!U$158</f>
        <v>2.7402439024390248</v>
      </c>
      <c r="Z77">
        <f>R77 - sorted!V$158</f>
        <v>2.2036585365853663</v>
      </c>
      <c r="AA77">
        <f>S77 - sorted!W$158</f>
        <v>2.2878048780487807</v>
      </c>
      <c r="AB77">
        <f>T77 - sorted!X$158</f>
        <v>2.6279471544715447</v>
      </c>
    </row>
    <row r="78" spans="1:28" x14ac:dyDescent="0.3">
      <c r="A78">
        <f t="shared" si="3"/>
        <v>36.607233621005861</v>
      </c>
      <c r="B78">
        <f t="shared" si="3"/>
        <v>25.518417029571399</v>
      </c>
      <c r="C78">
        <f t="shared" si="3"/>
        <v>22.258147367748496</v>
      </c>
      <c r="D78">
        <f t="shared" si="3"/>
        <v>23.365978670512739</v>
      </c>
      <c r="E78">
        <f t="shared" si="4"/>
        <v>13.206567683083188</v>
      </c>
      <c r="F78" t="str">
        <v>Zion Williamson</v>
      </c>
      <c r="G78">
        <v>4.7959349593495935</v>
      </c>
      <c r="H78">
        <v>-2.7235772357723578</v>
      </c>
      <c r="I78">
        <v>-1.4960975609756098</v>
      </c>
      <c r="J78">
        <v>1.9637398373983741</v>
      </c>
      <c r="K78">
        <v>0.83430894308943093</v>
      </c>
      <c r="L78">
        <v>0.63642276422764232</v>
      </c>
      <c r="M78">
        <v>0.14487804878048782</v>
      </c>
      <c r="N78">
        <v>0.26</v>
      </c>
      <c r="O78">
        <v>-1.2352845528455285</v>
      </c>
      <c r="P78">
        <v>5.9039024390243906</v>
      </c>
      <c r="Q78">
        <v>4.4156097560975605</v>
      </c>
      <c r="R78">
        <v>2.5439024390243903</v>
      </c>
      <c r="S78">
        <v>3.1803252032520319</v>
      </c>
      <c r="T78">
        <v>0.65235772357723576</v>
      </c>
      <c r="U78" t="str">
        <v>pete</v>
      </c>
      <c r="V78">
        <v>60</v>
      </c>
      <c r="W78" t="str">
        <v xml:space="preserve"> PF</v>
      </c>
      <c r="X78">
        <f>P78 - sorted!T$158</f>
        <v>7.9287804878048789</v>
      </c>
      <c r="Y78">
        <f>Q78 - sorted!U$158</f>
        <v>6.7017073170731702</v>
      </c>
      <c r="Z78">
        <f>R78 - sorted!V$158</f>
        <v>4.2673170731707319</v>
      </c>
      <c r="AA78">
        <f>S78 - sorted!W$158</f>
        <v>4.9852032520325196</v>
      </c>
      <c r="AB78">
        <f>T78 - sorted!X$158</f>
        <v>2.6028658536585363</v>
      </c>
    </row>
    <row r="79" spans="1:28" x14ac:dyDescent="0.3">
      <c r="A79">
        <f t="shared" si="3"/>
        <v>13.043236546787236</v>
      </c>
      <c r="B79">
        <f t="shared" si="3"/>
        <v>17.383981332749592</v>
      </c>
      <c r="C79">
        <f t="shared" si="3"/>
        <v>-1.0904127227180149E-2</v>
      </c>
      <c r="D79">
        <f t="shared" si="3"/>
        <v>10.999362981073032</v>
      </c>
      <c r="E79">
        <f t="shared" si="4"/>
        <v>13.138033764371505</v>
      </c>
      <c r="F79" t="str">
        <v>Ja Morant</v>
      </c>
      <c r="G79">
        <v>0.1074390243902439</v>
      </c>
      <c r="H79">
        <v>-0.2329268292682927</v>
      </c>
      <c r="I79">
        <v>-0.34317073170731704</v>
      </c>
      <c r="J79">
        <v>0.96878048780487824</v>
      </c>
      <c r="K79">
        <v>-0.29243902439024388</v>
      </c>
      <c r="L79">
        <v>2.3502439024390243</v>
      </c>
      <c r="M79">
        <v>0.16939024390243906</v>
      </c>
      <c r="N79">
        <v>-0.53512195121951223</v>
      </c>
      <c r="O79">
        <v>-1.7682926829268295</v>
      </c>
      <c r="P79">
        <v>0.65682926829268284</v>
      </c>
      <c r="Q79">
        <v>2.1921951219512197</v>
      </c>
      <c r="R79">
        <v>-1.9263414634146341</v>
      </c>
      <c r="S79">
        <v>0.42390243902439018</v>
      </c>
      <c r="T79">
        <v>0.63774390243902435</v>
      </c>
      <c r="U79" t="str">
        <v>diaz</v>
      </c>
      <c r="V79">
        <v>14</v>
      </c>
      <c r="W79" t="str">
        <v xml:space="preserve"> PG</v>
      </c>
      <c r="X79">
        <f>P79 - sorted!T$158</f>
        <v>2.6817073170731711</v>
      </c>
      <c r="Y79">
        <f>Q79 - sorted!U$158</f>
        <v>4.4782926829268295</v>
      </c>
      <c r="Z79">
        <f>R79 - sorted!V$158</f>
        <v>-0.20292682926829264</v>
      </c>
      <c r="AA79">
        <f>S79 - sorted!W$158</f>
        <v>2.2287804878048778</v>
      </c>
      <c r="AB79">
        <f>T79 - sorted!X$158</f>
        <v>2.5882520325203249</v>
      </c>
    </row>
    <row r="80" spans="1:28" x14ac:dyDescent="0.3">
      <c r="A80">
        <f t="shared" si="3"/>
        <v>12.377271306182722</v>
      </c>
      <c r="B80">
        <f t="shared" si="3"/>
        <v>12.158079329849532</v>
      </c>
      <c r="C80">
        <f t="shared" si="3"/>
        <v>11.595660386399793</v>
      </c>
      <c r="D80">
        <f t="shared" si="3"/>
        <v>10.904891725068879</v>
      </c>
      <c r="E80">
        <f t="shared" si="4"/>
        <v>13.018313872991987</v>
      </c>
      <c r="F80" t="str">
        <v>Nickeil Alexander-Walker</v>
      </c>
      <c r="G80">
        <v>-0.5858130081300813</v>
      </c>
      <c r="H80">
        <v>-0.1056910569105691</v>
      </c>
      <c r="I80">
        <v>0.57768292682926825</v>
      </c>
      <c r="J80">
        <v>0.13345528455284555</v>
      </c>
      <c r="K80">
        <v>-0.41711382113821138</v>
      </c>
      <c r="L80">
        <v>-6.910569105690878E-4</v>
      </c>
      <c r="M80">
        <v>0.9948780487804878</v>
      </c>
      <c r="N80">
        <v>0.16707317073170735</v>
      </c>
      <c r="O80">
        <v>-0.36093495934959352</v>
      </c>
      <c r="P80">
        <v>0.508536585365854</v>
      </c>
      <c r="Q80">
        <v>0.76378048780487806</v>
      </c>
      <c r="R80">
        <v>0.40353658536585374</v>
      </c>
      <c r="S80">
        <v>0.40284552845528454</v>
      </c>
      <c r="T80">
        <v>0.61221544715447151</v>
      </c>
      <c r="U80" t="str">
        <v>sch</v>
      </c>
      <c r="V80">
        <v>3</v>
      </c>
      <c r="W80" t="str">
        <v xml:space="preserve"> SG</v>
      </c>
      <c r="X80">
        <f>P80 - sorted!T$158</f>
        <v>2.5334146341463422</v>
      </c>
      <c r="Y80">
        <f>Q80 - sorted!U$158</f>
        <v>3.0498780487804877</v>
      </c>
      <c r="Z80">
        <f>R80 - sorted!V$158</f>
        <v>2.1269512195121951</v>
      </c>
      <c r="AA80">
        <f>S80 - sorted!W$158</f>
        <v>2.2077235772357722</v>
      </c>
      <c r="AB80">
        <f>T80 - sorted!X$158</f>
        <v>2.5627235772357722</v>
      </c>
    </row>
    <row r="81" spans="1:28" x14ac:dyDescent="0.3">
      <c r="A81">
        <f t="shared" si="3"/>
        <v>19.519967579179497</v>
      </c>
      <c r="B81">
        <f t="shared" si="3"/>
        <v>16.732584002925112</v>
      </c>
      <c r="C81">
        <f t="shared" si="3"/>
        <v>22.429466456617526</v>
      </c>
      <c r="D81">
        <f t="shared" si="3"/>
        <v>18.268543139014394</v>
      </c>
      <c r="E81">
        <f t="shared" si="4"/>
        <v>12.908411775252668</v>
      </c>
      <c r="F81" t="str">
        <v>Jonas Valanciunas</v>
      </c>
      <c r="G81">
        <v>2.2262195121951218</v>
      </c>
      <c r="H81">
        <v>-5.4878048780487805E-2</v>
      </c>
      <c r="I81">
        <v>-1.4114634146341465</v>
      </c>
      <c r="J81">
        <v>0.10524390243902443</v>
      </c>
      <c r="K81">
        <v>2.075609756097561</v>
      </c>
      <c r="L81">
        <v>-0.53414634146341466</v>
      </c>
      <c r="M81">
        <v>-1.0769512195121951</v>
      </c>
      <c r="N81">
        <v>0.68451219512195127</v>
      </c>
      <c r="O81">
        <v>3.0000000000000013E-2</v>
      </c>
      <c r="P81">
        <v>2.0990243902439021</v>
      </c>
      <c r="Q81">
        <v>2.0141463414634142</v>
      </c>
      <c r="R81">
        <v>2.5782926829268291</v>
      </c>
      <c r="S81">
        <v>2.044146341463414</v>
      </c>
      <c r="T81">
        <v>0.58878048780487791</v>
      </c>
      <c r="U81" t="str">
        <v>ul</v>
      </c>
      <c r="V81">
        <v>18.235532912495568</v>
      </c>
      <c r="W81" t="str">
        <v xml:space="preserve"> C</v>
      </c>
      <c r="X81">
        <f>P81 - sorted!T$158</f>
        <v>4.1239024390243904</v>
      </c>
      <c r="Y81">
        <f>Q81 - sorted!U$158</f>
        <v>4.300243902439024</v>
      </c>
      <c r="Z81">
        <f>R81 - sorted!V$158</f>
        <v>4.3017073170731708</v>
      </c>
      <c r="AA81">
        <f>S81 - sorted!W$158</f>
        <v>3.8490243902439016</v>
      </c>
      <c r="AB81">
        <f>T81 - sorted!X$158</f>
        <v>2.5392886178861787</v>
      </c>
    </row>
    <row r="82" spans="1:28" x14ac:dyDescent="0.3">
      <c r="A82">
        <f t="shared" si="3"/>
        <v>10.204669242467173</v>
      </c>
      <c r="B82">
        <f t="shared" si="3"/>
        <v>11.423695764855637</v>
      </c>
      <c r="C82">
        <f t="shared" si="3"/>
        <v>12.983223503339024</v>
      </c>
      <c r="D82">
        <f t="shared" si="3"/>
        <v>11.59847123584842</v>
      </c>
      <c r="E82">
        <f t="shared" si="4"/>
        <v>12.845787596402078</v>
      </c>
      <c r="F82" t="str">
        <v>Kelly Olynyk</v>
      </c>
      <c r="G82">
        <v>9.5121951219512193E-3</v>
      </c>
      <c r="H82">
        <v>0.53268292682926832</v>
      </c>
      <c r="I82">
        <v>-0.1028048780487805</v>
      </c>
      <c r="J82">
        <v>-0.33097560975609752</v>
      </c>
      <c r="K82">
        <v>0.42865853658536596</v>
      </c>
      <c r="L82">
        <v>-0.12463414634146341</v>
      </c>
      <c r="M82">
        <v>0.19609756097560976</v>
      </c>
      <c r="N82">
        <v>-4.5487804878048772E-2</v>
      </c>
      <c r="O82">
        <v>-5.6097560975609806E-3</v>
      </c>
      <c r="P82">
        <v>2.4756097560975784E-2</v>
      </c>
      <c r="Q82">
        <v>0.56304878048780516</v>
      </c>
      <c r="R82">
        <v>0.68207317073170759</v>
      </c>
      <c r="S82">
        <v>0.55743902439024418</v>
      </c>
      <c r="T82">
        <v>0.57542682926829292</v>
      </c>
      <c r="U82" t="str">
        <v>_______</v>
      </c>
      <c r="V82">
        <v>11.532268405868676</v>
      </c>
      <c r="W82" t="str">
        <v xml:space="preserve"> C, PF</v>
      </c>
      <c r="X82">
        <f>P82 - sorted!T$158</f>
        <v>2.049634146341464</v>
      </c>
      <c r="Y82">
        <f>Q82 - sorted!U$158</f>
        <v>2.8491463414634151</v>
      </c>
      <c r="Z82">
        <f>R82 - sorted!V$158</f>
        <v>2.405487804878049</v>
      </c>
      <c r="AA82">
        <f>S82 - sorted!W$158</f>
        <v>2.3623170731707317</v>
      </c>
      <c r="AB82">
        <f>T82 - sorted!X$158</f>
        <v>2.5259349593495934</v>
      </c>
    </row>
    <row r="83" spans="1:28" x14ac:dyDescent="0.3">
      <c r="A83">
        <f t="shared" si="3"/>
        <v>14.650096757258982</v>
      </c>
      <c r="B83">
        <f t="shared" si="3"/>
        <v>13.28107047996474</v>
      </c>
      <c r="C83">
        <f t="shared" si="3"/>
        <v>5.9864790121879166</v>
      </c>
      <c r="D83">
        <f t="shared" si="3"/>
        <v>12.896812686608229</v>
      </c>
      <c r="E83">
        <f t="shared" si="4"/>
        <v>12.527519509366874</v>
      </c>
      <c r="F83" t="str">
        <v>T.J. McConnell</v>
      </c>
      <c r="G83">
        <v>1.3131707317073171</v>
      </c>
      <c r="H83">
        <v>-0.1678048780487805</v>
      </c>
      <c r="I83">
        <v>-1.5507317073170734</v>
      </c>
      <c r="J83">
        <v>-0.88975609756097562</v>
      </c>
      <c r="K83">
        <v>-0.6839024390243903</v>
      </c>
      <c r="L83">
        <v>1.5692682926829269</v>
      </c>
      <c r="M83">
        <v>2.1151219512195123</v>
      </c>
      <c r="N83">
        <v>-0.63463414634146342</v>
      </c>
      <c r="O83">
        <v>-0.2239024390243903</v>
      </c>
      <c r="P83">
        <v>1.014634146341463</v>
      </c>
      <c r="Q83">
        <v>1.0707317073170728</v>
      </c>
      <c r="R83">
        <v>-0.72243902439024432</v>
      </c>
      <c r="S83">
        <v>0.84682926829268246</v>
      </c>
      <c r="T83">
        <v>0.50756097560975555</v>
      </c>
      <c r="U83" t="str">
        <v>bal</v>
      </c>
      <c r="V83">
        <v>1</v>
      </c>
      <c r="W83" t="str">
        <v xml:space="preserve"> PG</v>
      </c>
      <c r="X83">
        <f>P83 - sorted!T$158</f>
        <v>3.0395121951219513</v>
      </c>
      <c r="Y83">
        <f>Q83 - sorted!U$158</f>
        <v>3.3568292682926826</v>
      </c>
      <c r="Z83">
        <f>R83 - sorted!V$158</f>
        <v>1.0009756097560971</v>
      </c>
      <c r="AA83">
        <f>S83 - sorted!W$158</f>
        <v>2.65170731707317</v>
      </c>
      <c r="AB83">
        <f>T83 - sorted!X$158</f>
        <v>2.458069105691056</v>
      </c>
    </row>
    <row r="84" spans="1:28" x14ac:dyDescent="0.3">
      <c r="A84">
        <f t="shared" si="3"/>
        <v>15.76405506267805</v>
      </c>
      <c r="B84">
        <f t="shared" si="3"/>
        <v>14.425031270149644</v>
      </c>
      <c r="C84">
        <f t="shared" si="3"/>
        <v>15.622874003821055</v>
      </c>
      <c r="D84">
        <f t="shared" si="3"/>
        <v>13.623037670022415</v>
      </c>
      <c r="E84">
        <f t="shared" si="4"/>
        <v>12.485007509720964</v>
      </c>
      <c r="F84" t="str">
        <v>PJ Washington</v>
      </c>
      <c r="G84">
        <v>-0.26227642276422763</v>
      </c>
      <c r="H84">
        <v>-0.25398373983739841</v>
      </c>
      <c r="I84">
        <v>2.9268292682926855E-2</v>
      </c>
      <c r="J84">
        <v>-0.15398373983739833</v>
      </c>
      <c r="K84">
        <v>0.52544715447154478</v>
      </c>
      <c r="L84">
        <v>-0.2032520325203252</v>
      </c>
      <c r="M84">
        <v>0.41951219512195126</v>
      </c>
      <c r="N84">
        <v>1.2826829268292683</v>
      </c>
      <c r="O84">
        <v>-0.37471544715447158</v>
      </c>
      <c r="P84">
        <v>1.2626829268292685</v>
      </c>
      <c r="Q84">
        <v>1.3834146341463416</v>
      </c>
      <c r="R84">
        <v>1.2119512195121951</v>
      </c>
      <c r="S84">
        <v>1.00869918699187</v>
      </c>
      <c r="T84">
        <v>0.49849593495934974</v>
      </c>
      <c r="U84" t="str">
        <v>bude</v>
      </c>
      <c r="V84">
        <v>2</v>
      </c>
      <c r="W84" t="str">
        <v xml:space="preserve"> PF</v>
      </c>
      <c r="X84">
        <f>P84 - sorted!T$158</f>
        <v>3.2875609756097566</v>
      </c>
      <c r="Y84">
        <f>Q84 - sorted!U$158</f>
        <v>3.6695121951219516</v>
      </c>
      <c r="Z84">
        <f>R84 - sorted!V$158</f>
        <v>2.9353658536585368</v>
      </c>
      <c r="AA84">
        <f>S84 - sorted!W$158</f>
        <v>2.8135772357723576</v>
      </c>
      <c r="AB84">
        <f>T84 - sorted!X$158</f>
        <v>2.4490040650406502</v>
      </c>
    </row>
    <row r="85" spans="1:28" x14ac:dyDescent="0.3">
      <c r="A85">
        <f t="shared" si="3"/>
        <v>3.951934742482186</v>
      </c>
      <c r="B85">
        <f t="shared" si="3"/>
        <v>5.3099302781537245</v>
      </c>
      <c r="C85">
        <f t="shared" si="3"/>
        <v>-9.960124415937166E-2</v>
      </c>
      <c r="D85">
        <f t="shared" si="3"/>
        <v>5.1746082045079476</v>
      </c>
      <c r="E85">
        <f t="shared" si="4"/>
        <v>12.483482415563264</v>
      </c>
      <c r="F85" t="str">
        <v>Devonte' Graham</v>
      </c>
      <c r="G85">
        <v>-1.7714634146341461</v>
      </c>
      <c r="H85">
        <v>0.49317073170731701</v>
      </c>
      <c r="I85">
        <v>1.244390243902439</v>
      </c>
      <c r="J85">
        <v>9.756097560975896E-4</v>
      </c>
      <c r="K85">
        <v>-0.98536585365853657</v>
      </c>
      <c r="L85">
        <v>1.0697560975609757</v>
      </c>
      <c r="M85">
        <v>-0.18585365853658536</v>
      </c>
      <c r="N85">
        <v>-0.97365853658536583</v>
      </c>
      <c r="O85">
        <v>0.23365853658536584</v>
      </c>
      <c r="P85">
        <v>-1.3675609756097558</v>
      </c>
      <c r="Q85">
        <v>-1.1080487804878045</v>
      </c>
      <c r="R85">
        <v>-1.9441463414634144</v>
      </c>
      <c r="S85">
        <v>-0.87439024390243869</v>
      </c>
      <c r="T85">
        <v>0.49817073170731718</v>
      </c>
      <c r="U85" t="str">
        <v>bal</v>
      </c>
      <c r="V85">
        <v>1</v>
      </c>
      <c r="W85" t="str">
        <v xml:space="preserve"> PG, SG</v>
      </c>
      <c r="X85">
        <f>P85 - sorted!T$158</f>
        <v>0.65731707317073251</v>
      </c>
      <c r="Y85">
        <f>Q85 - sorted!U$158</f>
        <v>1.1780487804878053</v>
      </c>
      <c r="Z85">
        <f>R85 - sorted!V$158</f>
        <v>-0.22073170731707292</v>
      </c>
      <c r="AA85">
        <f>S85 - sorted!W$158</f>
        <v>0.93048780487804894</v>
      </c>
      <c r="AB85">
        <f>T85 - sorted!X$158</f>
        <v>2.4486788617886175</v>
      </c>
    </row>
    <row r="86" spans="1:28" x14ac:dyDescent="0.3">
      <c r="A86">
        <f t="shared" si="3"/>
        <v>44.909892377226626</v>
      </c>
      <c r="B86">
        <f t="shared" si="3"/>
        <v>25.75934480909552</v>
      </c>
      <c r="C86">
        <f t="shared" si="3"/>
        <v>35.258957657809589</v>
      </c>
      <c r="D86">
        <f t="shared" si="3"/>
        <v>28.739532892339831</v>
      </c>
      <c r="E86">
        <f t="shared" si="4"/>
        <v>12.331926183641738</v>
      </c>
      <c r="F86" t="str">
        <v>Rudy Gobert</v>
      </c>
      <c r="G86">
        <v>3.2965853658536584</v>
      </c>
      <c r="H86">
        <v>-3.3746341463414637</v>
      </c>
      <c r="I86">
        <v>-1.7268292682926831</v>
      </c>
      <c r="J86">
        <v>6.4878048780487835E-2</v>
      </c>
      <c r="K86">
        <v>3.2921951219512198</v>
      </c>
      <c r="L86">
        <v>-0.775609756097561</v>
      </c>
      <c r="M86">
        <v>-0.82292682926829275</v>
      </c>
      <c r="N86">
        <v>4.527804878048781</v>
      </c>
      <c r="O86">
        <v>-0.10341463414634147</v>
      </c>
      <c r="P86">
        <v>7.7526829268292694</v>
      </c>
      <c r="Q86">
        <v>4.4814634146341463</v>
      </c>
      <c r="R86">
        <v>5.1536585365853655</v>
      </c>
      <c r="S86">
        <v>4.3780487804878048</v>
      </c>
      <c r="T86">
        <v>0.465853658536585</v>
      </c>
      <c r="U86" t="str">
        <v>peon</v>
      </c>
      <c r="V86">
        <v>38</v>
      </c>
      <c r="W86" t="str">
        <v xml:space="preserve"> C</v>
      </c>
      <c r="X86">
        <f>P86 - sorted!T$158</f>
        <v>9.7775609756097577</v>
      </c>
      <c r="Y86">
        <f>Q86 - sorted!U$158</f>
        <v>6.7675609756097561</v>
      </c>
      <c r="Z86">
        <f>R86 - sorted!V$158</f>
        <v>6.8770731707317072</v>
      </c>
      <c r="AA86">
        <f>S86 - sorted!W$158</f>
        <v>6.1829268292682924</v>
      </c>
      <c r="AB86">
        <f>T86 - sorted!X$158</f>
        <v>2.4163617886178854</v>
      </c>
    </row>
    <row r="87" spans="1:28" x14ac:dyDescent="0.3">
      <c r="A87">
        <f t="shared" si="3"/>
        <v>13.69715307415713</v>
      </c>
      <c r="B87">
        <f t="shared" si="3"/>
        <v>9.1424666228059497</v>
      </c>
      <c r="C87">
        <f t="shared" si="3"/>
        <v>13.464982501470727</v>
      </c>
      <c r="D87">
        <f t="shared" si="3"/>
        <v>11.031826076765583</v>
      </c>
      <c r="E87">
        <f t="shared" si="4"/>
        <v>12.188757969587572</v>
      </c>
      <c r="F87" t="str">
        <v>Keldon Johnson</v>
      </c>
      <c r="G87">
        <v>0.29723577235772364</v>
      </c>
      <c r="H87">
        <v>-0.37130081300813006</v>
      </c>
      <c r="I87">
        <v>-0.33170731707317069</v>
      </c>
      <c r="J87">
        <v>0.32430894308943092</v>
      </c>
      <c r="K87">
        <v>0.48032520325203265</v>
      </c>
      <c r="L87">
        <v>-0.34764227642276424</v>
      </c>
      <c r="M87">
        <v>0.19390243902439028</v>
      </c>
      <c r="N87">
        <v>-0.30560975609756097</v>
      </c>
      <c r="O87">
        <v>0.49162601626016256</v>
      </c>
      <c r="P87">
        <v>0.80243902439024417</v>
      </c>
      <c r="Q87">
        <v>-6.0487804878048473E-2</v>
      </c>
      <c r="R87">
        <v>0.7787804878048783</v>
      </c>
      <c r="S87">
        <v>0.43113821138211406</v>
      </c>
      <c r="T87">
        <v>0.43532520325203272</v>
      </c>
      <c r="U87" t="str">
        <v>diaz</v>
      </c>
      <c r="V87">
        <v>1</v>
      </c>
      <c r="W87" t="str">
        <v xml:space="preserve"> SF, PF</v>
      </c>
      <c r="X87">
        <f>P87 - sorted!T$158</f>
        <v>2.8273170731707324</v>
      </c>
      <c r="Y87">
        <f>Q87 - sorted!U$158</f>
        <v>2.2256097560975614</v>
      </c>
      <c r="Z87">
        <f>R87 - sorted!V$158</f>
        <v>2.5021951219512197</v>
      </c>
      <c r="AA87">
        <f>S87 - sorted!W$158</f>
        <v>2.2360162601626019</v>
      </c>
      <c r="AB87">
        <f>T87 - sorted!X$158</f>
        <v>2.3858333333333333</v>
      </c>
    </row>
    <row r="88" spans="1:28" x14ac:dyDescent="0.3">
      <c r="A88">
        <f t="shared" si="3"/>
        <v>2.9978957218135456</v>
      </c>
      <c r="B88">
        <f t="shared" si="3"/>
        <v>7.7227773738323302</v>
      </c>
      <c r="C88">
        <f t="shared" si="3"/>
        <v>9.8684966642201797</v>
      </c>
      <c r="D88">
        <f t="shared" si="3"/>
        <v>8.5620775269426623</v>
      </c>
      <c r="E88">
        <f t="shared" si="4"/>
        <v>12.104115243835173</v>
      </c>
      <c r="F88" t="str">
        <v>Jordan Poole</v>
      </c>
      <c r="G88">
        <v>-0.43373983739837396</v>
      </c>
      <c r="H88">
        <v>1.4606504065040653</v>
      </c>
      <c r="I88">
        <v>0.77829268292682929</v>
      </c>
      <c r="J88">
        <v>0.28821138211382114</v>
      </c>
      <c r="K88">
        <v>-1.0628455284552847</v>
      </c>
      <c r="L88">
        <v>-0.17617886178861786</v>
      </c>
      <c r="M88">
        <v>-0.66341463414634161</v>
      </c>
      <c r="N88">
        <v>-0.63951219512195123</v>
      </c>
      <c r="O88">
        <v>0.32918699186991873</v>
      </c>
      <c r="P88">
        <v>-1.58</v>
      </c>
      <c r="Q88">
        <v>-0.44853658536585361</v>
      </c>
      <c r="R88">
        <v>5.6829268292682866E-2</v>
      </c>
      <c r="S88">
        <v>-0.11934959349593488</v>
      </c>
      <c r="T88">
        <v>0.41727642276422755</v>
      </c>
      <c r="U88" t="str">
        <v>_______</v>
      </c>
      <c r="V88">
        <v>8.3171452937118087</v>
      </c>
      <c r="W88" t="str">
        <v xml:space="preserve"> SG, PG</v>
      </c>
      <c r="X88">
        <f>P88 - sorted!T$158</f>
        <v>0.4448780487804882</v>
      </c>
      <c r="Y88">
        <f>Q88 - sorted!U$158</f>
        <v>1.8375609756097562</v>
      </c>
      <c r="Z88">
        <f>R88 - sorted!V$158</f>
        <v>1.7802439024390244</v>
      </c>
      <c r="AA88">
        <f>S88 - sorted!W$158</f>
        <v>1.6855284552845529</v>
      </c>
      <c r="AB88">
        <f>T88 - sorted!X$158</f>
        <v>2.3677845528455279</v>
      </c>
    </row>
    <row r="89" spans="1:28" x14ac:dyDescent="0.3">
      <c r="A89">
        <f t="shared" si="3"/>
        <v>14.398716785682115</v>
      </c>
      <c r="B89">
        <f t="shared" si="3"/>
        <v>9.164774750539662</v>
      </c>
      <c r="C89">
        <f t="shared" si="3"/>
        <v>17.548694967348794</v>
      </c>
      <c r="D89">
        <f t="shared" si="3"/>
        <v>12.572728860509033</v>
      </c>
      <c r="E89">
        <f t="shared" si="4"/>
        <v>11.996405468947547</v>
      </c>
      <c r="F89" t="str">
        <v>Bobby Portis</v>
      </c>
      <c r="G89">
        <v>1.0409349593495933</v>
      </c>
      <c r="H89">
        <v>-0.18406504065040652</v>
      </c>
      <c r="I89">
        <v>-0.52146341463414636</v>
      </c>
      <c r="J89">
        <v>-0.22869918699186992</v>
      </c>
      <c r="K89">
        <v>1.0266260162601626</v>
      </c>
      <c r="L89">
        <v>-0.82394308943089445</v>
      </c>
      <c r="M89">
        <v>-8.3414634146341482E-2</v>
      </c>
      <c r="N89">
        <v>-0.28036585365853661</v>
      </c>
      <c r="O89">
        <v>0.82898373983739848</v>
      </c>
      <c r="P89">
        <v>0.95865853658536559</v>
      </c>
      <c r="Q89">
        <v>-5.4390243902439461E-2</v>
      </c>
      <c r="R89">
        <v>1.5985365853658535</v>
      </c>
      <c r="S89">
        <v>0.77459349593495896</v>
      </c>
      <c r="T89">
        <v>0.39430894308943076</v>
      </c>
      <c r="U89" t="str">
        <v>varg</v>
      </c>
      <c r="V89">
        <v>1</v>
      </c>
      <c r="W89" t="str">
        <v xml:space="preserve"> PF</v>
      </c>
      <c r="X89">
        <f>P89 - sorted!T$158</f>
        <v>2.983536585365854</v>
      </c>
      <c r="Y89">
        <f>Q89 - sorted!U$158</f>
        <v>2.2317073170731705</v>
      </c>
      <c r="Z89">
        <f>R89 - sorted!V$158</f>
        <v>3.321951219512195</v>
      </c>
      <c r="AA89">
        <f>S89 - sorted!W$158</f>
        <v>2.5794715447154468</v>
      </c>
      <c r="AB89">
        <f>T89 - sorted!X$158</f>
        <v>2.3448170731707312</v>
      </c>
    </row>
    <row r="90" spans="1:28" x14ac:dyDescent="0.3">
      <c r="A90">
        <f t="shared" si="3"/>
        <v>21.931900901237292</v>
      </c>
      <c r="B90">
        <f t="shared" si="3"/>
        <v>19.270356613912522</v>
      </c>
      <c r="C90">
        <f t="shared" si="3"/>
        <v>18.569319326568543</v>
      </c>
      <c r="D90">
        <f t="shared" si="3"/>
        <v>17.123945450438953</v>
      </c>
      <c r="E90">
        <f t="shared" si="4"/>
        <v>11.822926008509075</v>
      </c>
      <c r="F90" t="str">
        <v>Jusuf Nurkic</v>
      </c>
      <c r="G90">
        <v>1.0370731707317074</v>
      </c>
      <c r="H90">
        <v>-0.84707317073170729</v>
      </c>
      <c r="I90">
        <v>-1.3251219512195123</v>
      </c>
      <c r="J90">
        <v>1.8048780487804922E-2</v>
      </c>
      <c r="K90">
        <v>1.678048780487805</v>
      </c>
      <c r="L90">
        <v>-1.4390243902439009E-2</v>
      </c>
      <c r="M90">
        <v>0.33487804878048788</v>
      </c>
      <c r="N90">
        <v>1.826341463414634</v>
      </c>
      <c r="O90">
        <v>-0.9187804878048782</v>
      </c>
      <c r="P90">
        <v>2.6360975609756094</v>
      </c>
      <c r="Q90">
        <v>2.7078048780487807</v>
      </c>
      <c r="R90">
        <v>1.8034146341463413</v>
      </c>
      <c r="S90">
        <v>1.7890243902439025</v>
      </c>
      <c r="T90">
        <v>0.35731707317073158</v>
      </c>
      <c r="U90" t="str">
        <v>rob</v>
      </c>
      <c r="V90">
        <v>13</v>
      </c>
      <c r="W90" t="str">
        <v xml:space="preserve"> C</v>
      </c>
      <c r="X90">
        <f>P90 - sorted!T$158</f>
        <v>4.6609756097560977</v>
      </c>
      <c r="Y90">
        <f>Q90 - sorted!U$158</f>
        <v>4.9939024390243905</v>
      </c>
      <c r="Z90">
        <f>R90 - sorted!V$158</f>
        <v>3.5268292682926825</v>
      </c>
      <c r="AA90">
        <f>S90 - sorted!W$158</f>
        <v>3.5939024390243901</v>
      </c>
      <c r="AB90">
        <f>T90 - sorted!X$158</f>
        <v>2.3078252032520323</v>
      </c>
    </row>
    <row r="91" spans="1:28" x14ac:dyDescent="0.3">
      <c r="A91">
        <f t="shared" si="3"/>
        <v>20.92966702763017</v>
      </c>
      <c r="B91">
        <f t="shared" si="3"/>
        <v>15.890675262254714</v>
      </c>
      <c r="C91">
        <f t="shared" si="3"/>
        <v>23.69977927514639</v>
      </c>
      <c r="D91">
        <f t="shared" si="3"/>
        <v>18.235532912495568</v>
      </c>
      <c r="E91">
        <f t="shared" si="4"/>
        <v>11.760492466428195</v>
      </c>
      <c r="F91" t="str">
        <v>Isaiah Stewart</v>
      </c>
      <c r="G91">
        <v>1.3427642276422764</v>
      </c>
      <c r="H91">
        <v>-0.37613821138211384</v>
      </c>
      <c r="I91">
        <v>-1.3080487804878052</v>
      </c>
      <c r="J91">
        <v>-0.42077235772357729</v>
      </c>
      <c r="K91">
        <v>1.5113821138211383</v>
      </c>
      <c r="L91">
        <v>-0.79650406504065052</v>
      </c>
      <c r="M91">
        <v>-0.21146341463414636</v>
      </c>
      <c r="N91">
        <v>2.0428048780487806</v>
      </c>
      <c r="O91">
        <v>0.25276422764227646</v>
      </c>
      <c r="P91">
        <v>2.4129268292682924</v>
      </c>
      <c r="Q91">
        <v>1.7840243902439021</v>
      </c>
      <c r="R91">
        <v>2.833292682926829</v>
      </c>
      <c r="S91">
        <v>2.0367886178861787</v>
      </c>
      <c r="T91">
        <v>0.34400406504065006</v>
      </c>
      <c r="U91" t="str">
        <v>koe</v>
      </c>
      <c r="V91">
        <v>4</v>
      </c>
      <c r="W91" t="str">
        <v xml:space="preserve"> C, PF</v>
      </c>
      <c r="X91">
        <f>P91 - sorted!T$158</f>
        <v>4.4378048780487802</v>
      </c>
      <c r="Y91">
        <f>Q91 - sorted!U$158</f>
        <v>4.0701219512195124</v>
      </c>
      <c r="Z91">
        <f>R91 - sorted!V$158</f>
        <v>4.5567073170731707</v>
      </c>
      <c r="AA91">
        <f>S91 - sorted!W$158</f>
        <v>3.8416666666666663</v>
      </c>
      <c r="AB91">
        <f>T91 - sorted!X$158</f>
        <v>2.2945121951219507</v>
      </c>
    </row>
    <row r="92" spans="1:28" x14ac:dyDescent="0.3">
      <c r="A92">
        <f t="shared" si="3"/>
        <v>17.522071857365958</v>
      </c>
      <c r="B92">
        <f t="shared" si="3"/>
        <v>19.486299290374884</v>
      </c>
      <c r="C92">
        <f t="shared" si="3"/>
        <v>-2.1858060355645055</v>
      </c>
      <c r="D92">
        <f t="shared" si="3"/>
        <v>9.7781669768185431</v>
      </c>
      <c r="E92">
        <f t="shared" si="4"/>
        <v>11.679948431224618</v>
      </c>
      <c r="F92" t="str">
        <v>Russell Westbrook</v>
      </c>
      <c r="G92">
        <v>0.15463414634146344</v>
      </c>
      <c r="H92">
        <v>-1.5024390243902441</v>
      </c>
      <c r="I92">
        <v>-0.61463414634146341</v>
      </c>
      <c r="J92">
        <v>0.78780487804878052</v>
      </c>
      <c r="K92">
        <v>1.1975609756097563</v>
      </c>
      <c r="L92">
        <v>2.5146341463414634</v>
      </c>
      <c r="M92">
        <v>0.73414634146341473</v>
      </c>
      <c r="N92">
        <v>-0.50487804878048781</v>
      </c>
      <c r="O92">
        <v>-2.6151219512195123</v>
      </c>
      <c r="P92">
        <v>1.6541463414634152</v>
      </c>
      <c r="Q92">
        <v>2.7668292682926827</v>
      </c>
      <c r="R92">
        <v>-2.362926829268293</v>
      </c>
      <c r="S92">
        <v>0.15170731707317042</v>
      </c>
      <c r="T92">
        <v>0.32682926829268277</v>
      </c>
      <c r="U92" t="str">
        <v>bal</v>
      </c>
      <c r="V92">
        <v>26</v>
      </c>
      <c r="W92" t="str">
        <v xml:space="preserve"> PG</v>
      </c>
      <c r="X92">
        <f>P92 - sorted!T$158</f>
        <v>3.6790243902439035</v>
      </c>
      <c r="Y92">
        <f>Q92 - sorted!U$158</f>
        <v>5.0529268292682925</v>
      </c>
      <c r="Z92">
        <f>R92 - sorted!V$158</f>
        <v>-0.63951219512195157</v>
      </c>
      <c r="AA92">
        <f>S92 - sorted!W$158</f>
        <v>1.9565853658536581</v>
      </c>
      <c r="AB92">
        <f>T92 - sorted!X$158</f>
        <v>2.2773373983739833</v>
      </c>
    </row>
    <row r="93" spans="1:28" x14ac:dyDescent="0.3">
      <c r="A93">
        <f t="shared" si="3"/>
        <v>29.994133061549025</v>
      </c>
      <c r="B93">
        <f t="shared" si="3"/>
        <v>19.385912715573166</v>
      </c>
      <c r="C93">
        <f t="shared" si="3"/>
        <v>25.964593329414978</v>
      </c>
      <c r="D93">
        <f t="shared" si="3"/>
        <v>22.444975112943276</v>
      </c>
      <c r="E93">
        <f t="shared" si="4"/>
        <v>11.56537573262734</v>
      </c>
      <c r="F93" t="str">
        <v>Jakob Poeltl</v>
      </c>
      <c r="G93">
        <v>2.0523577235772357</v>
      </c>
      <c r="H93">
        <v>-1.4563008130081299</v>
      </c>
      <c r="I93">
        <v>-1.7340243902439023</v>
      </c>
      <c r="J93">
        <v>-0.57325203252032519</v>
      </c>
      <c r="K93">
        <v>1.7008130081300812</v>
      </c>
      <c r="L93">
        <v>-0.3128861788617886</v>
      </c>
      <c r="M93">
        <v>-0.2302439024390244</v>
      </c>
      <c r="N93">
        <v>3.2929268292682927</v>
      </c>
      <c r="O93">
        <v>0.23565040650406505</v>
      </c>
      <c r="P93">
        <v>4.4313414634146344</v>
      </c>
      <c r="Q93">
        <v>2.7393902439024393</v>
      </c>
      <c r="R93">
        <v>3.2879268292682928</v>
      </c>
      <c r="S93">
        <v>2.9750406504065046</v>
      </c>
      <c r="T93">
        <v>0.30239837398373975</v>
      </c>
      <c r="U93" t="str">
        <v>rob</v>
      </c>
      <c r="V93">
        <v>13</v>
      </c>
      <c r="W93" t="str">
        <v xml:space="preserve"> C</v>
      </c>
      <c r="X93">
        <f>P93 - sorted!T$158</f>
        <v>6.4562195121951227</v>
      </c>
      <c r="Y93">
        <f>Q93 - sorted!U$158</f>
        <v>5.0254878048780487</v>
      </c>
      <c r="Z93">
        <f>R93 - sorted!V$158</f>
        <v>5.0113414634146345</v>
      </c>
      <c r="AA93">
        <f>S93 - sorted!W$158</f>
        <v>4.7799186991869922</v>
      </c>
      <c r="AB93">
        <f>T93 - sorted!X$158</f>
        <v>2.2529065040650402</v>
      </c>
    </row>
    <row r="94" spans="1:28" x14ac:dyDescent="0.3">
      <c r="A94">
        <f t="shared" si="3"/>
        <v>10.507530079682878</v>
      </c>
      <c r="B94">
        <f t="shared" si="3"/>
        <v>12.493147408409932</v>
      </c>
      <c r="C94">
        <f t="shared" si="3"/>
        <v>1.0060751449953556</v>
      </c>
      <c r="D94">
        <f t="shared" si="3"/>
        <v>7.7023526219164298</v>
      </c>
      <c r="E94">
        <f t="shared" si="4"/>
        <v>11.522673096211715</v>
      </c>
      <c r="F94" t="str">
        <v>D'Angelo Russell</v>
      </c>
      <c r="G94">
        <v>-0.85804878048780486</v>
      </c>
      <c r="H94">
        <v>-0.40317073170731704</v>
      </c>
      <c r="I94">
        <v>1.0821951219512196</v>
      </c>
      <c r="J94">
        <v>0.70951219512195129</v>
      </c>
      <c r="K94">
        <v>-0.92560975609756091</v>
      </c>
      <c r="L94">
        <v>1.4112195121951221</v>
      </c>
      <c r="M94">
        <v>0.18975609756097561</v>
      </c>
      <c r="N94">
        <v>-0.35048780487804876</v>
      </c>
      <c r="O94">
        <v>-1.1663414634146343</v>
      </c>
      <c r="P94">
        <v>9.2195121951219927E-2</v>
      </c>
      <c r="Q94">
        <v>0.85536585365853701</v>
      </c>
      <c r="R94">
        <v>-1.7221951219512195</v>
      </c>
      <c r="S94">
        <v>-0.31097560975609728</v>
      </c>
      <c r="T94">
        <v>0.29329268292682942</v>
      </c>
      <c r="U94" t="str">
        <v>bude</v>
      </c>
      <c r="V94">
        <v>5</v>
      </c>
      <c r="W94" t="str">
        <v xml:space="preserve"> PG, SG</v>
      </c>
      <c r="X94">
        <f>P94 - sorted!T$158</f>
        <v>2.1170731707317083</v>
      </c>
      <c r="Y94">
        <f>Q94 - sorted!U$158</f>
        <v>3.1414634146341469</v>
      </c>
      <c r="Z94">
        <f>R94 - sorted!V$158</f>
        <v>1.2195121951219523E-3</v>
      </c>
      <c r="AA94">
        <f>S94 - sorted!W$158</f>
        <v>1.4939024390243905</v>
      </c>
      <c r="AB94">
        <f>T94 - sorted!X$158</f>
        <v>2.2438008130081299</v>
      </c>
    </row>
    <row r="95" spans="1:28" x14ac:dyDescent="0.3">
      <c r="A95">
        <f t="shared" si="3"/>
        <v>9.84704152691228</v>
      </c>
      <c r="B95">
        <f t="shared" si="3"/>
        <v>6.9634087057766729</v>
      </c>
      <c r="C95">
        <f t="shared" si="3"/>
        <v>12.790641406986252</v>
      </c>
      <c r="D95">
        <f t="shared" si="3"/>
        <v>9.3718311498354208</v>
      </c>
      <c r="E95">
        <f t="shared" si="4"/>
        <v>11.342330712063589</v>
      </c>
      <c r="F95" t="str">
        <v>Danny Green</v>
      </c>
      <c r="G95">
        <v>-0.59617886178861801</v>
      </c>
      <c r="H95">
        <v>0.11601626016260164</v>
      </c>
      <c r="I95">
        <v>0.63390243902439025</v>
      </c>
      <c r="J95">
        <v>-0.65934959349593492</v>
      </c>
      <c r="K95">
        <v>-0.53040650406504064</v>
      </c>
      <c r="L95">
        <v>-0.58227642276422764</v>
      </c>
      <c r="M95">
        <v>0.75341463414634147</v>
      </c>
      <c r="N95">
        <v>0.2087804878048781</v>
      </c>
      <c r="O95">
        <v>0.71723577235772362</v>
      </c>
      <c r="P95">
        <v>-5.4878048780487854E-2</v>
      </c>
      <c r="Q95">
        <v>-0.65609756097560978</v>
      </c>
      <c r="R95">
        <v>0.64341463414634159</v>
      </c>
      <c r="S95">
        <v>6.1138211382113838E-2</v>
      </c>
      <c r="T95">
        <v>0.25483739837398373</v>
      </c>
      <c r="U95" t="str">
        <v>_______</v>
      </c>
      <c r="V95">
        <v>9.3623475488465875</v>
      </c>
      <c r="W95" t="str">
        <v xml:space="preserve"> SG, SF</v>
      </c>
      <c r="X95">
        <f>P95 - sorted!T$158</f>
        <v>1.9700000000000004</v>
      </c>
      <c r="Y95">
        <f>Q95 - sorted!U$158</f>
        <v>1.63</v>
      </c>
      <c r="Z95">
        <f>R95 - sorted!V$158</f>
        <v>2.3668292682926833</v>
      </c>
      <c r="AA95">
        <f>S95 - sorted!W$158</f>
        <v>1.8660162601626014</v>
      </c>
      <c r="AB95">
        <f>T95 - sorted!X$158</f>
        <v>2.2053455284552843</v>
      </c>
    </row>
    <row r="96" spans="1:28" x14ac:dyDescent="0.3">
      <c r="A96">
        <f t="shared" si="3"/>
        <v>8.7527992976953222</v>
      </c>
      <c r="B96">
        <f t="shared" si="3"/>
        <v>9.4726269132649286</v>
      </c>
      <c r="C96">
        <f t="shared" si="3"/>
        <v>5.5527136595195259</v>
      </c>
      <c r="D96">
        <f t="shared" si="3"/>
        <v>9.250368106401508</v>
      </c>
      <c r="E96">
        <f t="shared" si="4"/>
        <v>11.151884579120694</v>
      </c>
      <c r="F96" t="str">
        <v>Joe Ingles</v>
      </c>
      <c r="G96">
        <v>0.44162601626016262</v>
      </c>
      <c r="H96">
        <v>0.3326016260162602</v>
      </c>
      <c r="I96">
        <v>0.84146341463414642</v>
      </c>
      <c r="J96">
        <v>-0.3434959349593496</v>
      </c>
      <c r="K96">
        <v>-0.64772357723577234</v>
      </c>
      <c r="L96">
        <v>0.84357723577235777</v>
      </c>
      <c r="M96">
        <v>-0.63634146341463416</v>
      </c>
      <c r="N96">
        <v>-0.80195121951219517</v>
      </c>
      <c r="O96">
        <v>4.308943089430875E-3</v>
      </c>
      <c r="P96">
        <v>-0.29853658536585359</v>
      </c>
      <c r="Q96">
        <v>2.9756097560975747E-2</v>
      </c>
      <c r="R96">
        <v>-0.80951219512195127</v>
      </c>
      <c r="S96">
        <v>3.4065040650406622E-2</v>
      </c>
      <c r="T96">
        <v>0.21422764227642299</v>
      </c>
      <c r="U96" t="str">
        <v>sch</v>
      </c>
      <c r="V96">
        <v>1</v>
      </c>
      <c r="W96" t="str">
        <v xml:space="preserve"> SF, SG, PF</v>
      </c>
      <c r="X96">
        <f>P96 - sorted!T$158</f>
        <v>1.7263414634146348</v>
      </c>
      <c r="Y96">
        <f>Q96 - sorted!U$158</f>
        <v>2.3158536585365854</v>
      </c>
      <c r="Z96">
        <f>R96 - sorted!V$158</f>
        <v>0.91390243902439017</v>
      </c>
      <c r="AA96">
        <f>S96 - sorted!W$158</f>
        <v>1.8389430894308942</v>
      </c>
      <c r="AB96">
        <f>T96 - sorted!X$158</f>
        <v>2.1647357723577234</v>
      </c>
    </row>
    <row r="97" spans="1:28" x14ac:dyDescent="0.3">
      <c r="A97">
        <f t="shared" si="3"/>
        <v>10.511363761166619</v>
      </c>
      <c r="B97">
        <f t="shared" si="3"/>
        <v>11.965337106230233</v>
      </c>
      <c r="C97">
        <f t="shared" si="3"/>
        <v>15.252290159104358</v>
      </c>
      <c r="D97">
        <f t="shared" si="3"/>
        <v>12.586771885050192</v>
      </c>
      <c r="E97">
        <f t="shared" si="4"/>
        <v>11.102986247689406</v>
      </c>
      <c r="F97" t="str">
        <v>Miles Bridges</v>
      </c>
      <c r="G97">
        <v>0.70016260162601618</v>
      </c>
      <c r="H97">
        <v>0.68467479674796738</v>
      </c>
      <c r="I97">
        <v>3.1341463414634146E-2</v>
      </c>
      <c r="J97">
        <v>-0.22581300813008126</v>
      </c>
      <c r="K97">
        <v>0.29227642276422766</v>
      </c>
      <c r="L97">
        <v>-0.35983739837398371</v>
      </c>
      <c r="M97">
        <v>-0.85939024390243901</v>
      </c>
      <c r="N97">
        <v>0.4476829268292683</v>
      </c>
      <c r="O97">
        <v>6.662601626016261E-2</v>
      </c>
      <c r="P97">
        <v>9.3048780487804961E-2</v>
      </c>
      <c r="Q97">
        <v>0.71109756097560961</v>
      </c>
      <c r="R97">
        <v>1.137560975609756</v>
      </c>
      <c r="S97">
        <v>0.77772357723577223</v>
      </c>
      <c r="T97">
        <v>0.20380081300812986</v>
      </c>
      <c r="U97" t="str">
        <v>koe</v>
      </c>
      <c r="V97">
        <v>1</v>
      </c>
      <c r="W97" t="str">
        <v xml:space="preserve"> SF, PF</v>
      </c>
      <c r="X97">
        <f>P97 - sorted!T$158</f>
        <v>2.1179268292682933</v>
      </c>
      <c r="Y97">
        <f>Q97 - sorted!U$158</f>
        <v>2.9971951219512194</v>
      </c>
      <c r="Z97">
        <f>R97 - sorted!V$158</f>
        <v>2.8609756097560974</v>
      </c>
      <c r="AA97">
        <f>S97 - sorted!W$158</f>
        <v>2.5826016260162596</v>
      </c>
      <c r="AB97">
        <f>T97 - sorted!X$158</f>
        <v>2.1543089430894304</v>
      </c>
    </row>
    <row r="98" spans="1:28" x14ac:dyDescent="0.3">
      <c r="A98">
        <f t="shared" si="3"/>
        <v>26.444691676386309</v>
      </c>
      <c r="B98">
        <f t="shared" si="3"/>
        <v>17.194808409567685</v>
      </c>
      <c r="C98">
        <f t="shared" si="3"/>
        <v>25.400212359346437</v>
      </c>
      <c r="D98">
        <f t="shared" si="3"/>
        <v>21.367127385173852</v>
      </c>
      <c r="E98">
        <f t="shared" si="4"/>
        <v>10.957435074013832</v>
      </c>
      <c r="F98" t="str">
        <v>Robert Williams</v>
      </c>
      <c r="G98">
        <v>2.4445528455284551</v>
      </c>
      <c r="H98">
        <v>-0.90617886178861795</v>
      </c>
      <c r="I98">
        <v>-1.6692682926829268</v>
      </c>
      <c r="J98">
        <v>-0.72715447154471535</v>
      </c>
      <c r="K98">
        <v>0.86959349593495938</v>
      </c>
      <c r="L98">
        <v>-0.43983739837398378</v>
      </c>
      <c r="M98">
        <v>-0.11073170731707319</v>
      </c>
      <c r="N98">
        <v>2.6795121951219509</v>
      </c>
      <c r="O98">
        <v>0.59430894308943094</v>
      </c>
      <c r="P98">
        <v>3.6409756097560968</v>
      </c>
      <c r="Q98">
        <v>2.1404878048780485</v>
      </c>
      <c r="R98">
        <v>3.1746341463414627</v>
      </c>
      <c r="S98">
        <v>2.7347967479674793</v>
      </c>
      <c r="T98">
        <v>0.17276422764227639</v>
      </c>
      <c r="U98" t="str">
        <v>rob</v>
      </c>
      <c r="V98">
        <v>11</v>
      </c>
      <c r="W98" t="str">
        <v xml:space="preserve"> C, PF</v>
      </c>
      <c r="X98">
        <f>P98 - sorted!T$158</f>
        <v>5.6658536585365855</v>
      </c>
      <c r="Y98">
        <f>Q98 - sorted!U$158</f>
        <v>4.4265853658536578</v>
      </c>
      <c r="Z98">
        <f>R98 - sorted!V$158</f>
        <v>4.8980487804878043</v>
      </c>
      <c r="AA98">
        <f>S98 - sorted!W$158</f>
        <v>4.5396747967479669</v>
      </c>
      <c r="AB98">
        <f>T98 - sorted!X$158</f>
        <v>2.123272357723577</v>
      </c>
    </row>
    <row r="99" spans="1:28" x14ac:dyDescent="0.3">
      <c r="A99">
        <f t="shared" si="3"/>
        <v>17.561504009770168</v>
      </c>
      <c r="B99">
        <f t="shared" si="3"/>
        <v>11.705224336855119</v>
      </c>
      <c r="C99">
        <f t="shared" si="3"/>
        <v>22.520593631547861</v>
      </c>
      <c r="D99">
        <f t="shared" si="3"/>
        <v>16.550917098382861</v>
      </c>
      <c r="E99">
        <f t="shared" si="4"/>
        <v>10.941802858897397</v>
      </c>
      <c r="F99" t="str">
        <v>Chris Boucher</v>
      </c>
      <c r="G99">
        <v>0.8183739837398375</v>
      </c>
      <c r="H99">
        <v>-1.6260162601626016E-3</v>
      </c>
      <c r="I99">
        <v>-0.40731707317073174</v>
      </c>
      <c r="J99">
        <v>-0.2840650406504065</v>
      </c>
      <c r="K99">
        <v>0.31626016260162604</v>
      </c>
      <c r="L99">
        <v>-0.93528455284552847</v>
      </c>
      <c r="M99">
        <v>-1.0317073170731708</v>
      </c>
      <c r="N99">
        <v>2.1653658536585367</v>
      </c>
      <c r="O99">
        <v>1.02130081300813</v>
      </c>
      <c r="P99">
        <v>1.6629268292682928</v>
      </c>
      <c r="Q99">
        <v>0.64000000000000012</v>
      </c>
      <c r="R99">
        <v>2.5965853658536591</v>
      </c>
      <c r="S99">
        <v>1.6613008130081302</v>
      </c>
      <c r="T99">
        <v>0.16943089430894309</v>
      </c>
      <c r="U99" t="str">
        <v>sch</v>
      </c>
      <c r="V99">
        <v>5</v>
      </c>
      <c r="W99" t="str">
        <v xml:space="preserve"> C, PF</v>
      </c>
      <c r="X99">
        <f>P99 - sorted!T$158</f>
        <v>3.6878048780487811</v>
      </c>
      <c r="Y99">
        <f>Q99 - sorted!U$158</f>
        <v>2.9260975609756099</v>
      </c>
      <c r="Z99">
        <f>R99 - sorted!V$158</f>
        <v>4.32</v>
      </c>
      <c r="AA99">
        <f>S99 - sorted!W$158</f>
        <v>3.4661788617886176</v>
      </c>
      <c r="AB99">
        <f>T99 - sorted!X$158</f>
        <v>2.1199390243902436</v>
      </c>
    </row>
    <row r="100" spans="1:28" x14ac:dyDescent="0.3">
      <c r="A100">
        <f t="shared" si="3"/>
        <v>6.4547810825830334</v>
      </c>
      <c r="B100">
        <f t="shared" si="3"/>
        <v>5.9657892335249425</v>
      </c>
      <c r="C100">
        <f t="shared" si="3"/>
        <v>10.768833152531887</v>
      </c>
      <c r="D100">
        <f t="shared" si="3"/>
        <v>7.6932337748117803</v>
      </c>
      <c r="E100">
        <f t="shared" si="4"/>
        <v>10.917401352374183</v>
      </c>
      <c r="F100" t="str">
        <v>Duncan Robinson</v>
      </c>
      <c r="G100">
        <v>-0.37837398373983738</v>
      </c>
      <c r="H100">
        <v>0.49723577235772359</v>
      </c>
      <c r="I100">
        <v>1.7468292682926829</v>
      </c>
      <c r="J100">
        <v>-0.14130081300813008</v>
      </c>
      <c r="K100">
        <v>-0.66747967479674797</v>
      </c>
      <c r="L100">
        <v>-0.55056910569105688</v>
      </c>
      <c r="M100">
        <v>-0.85902439024390242</v>
      </c>
      <c r="N100">
        <v>-0.57609756097560971</v>
      </c>
      <c r="O100">
        <v>0.61577235772357719</v>
      </c>
      <c r="P100">
        <v>-0.81024390243902444</v>
      </c>
      <c r="Q100">
        <v>-0.92878048780487799</v>
      </c>
      <c r="R100">
        <v>0.23756097560975609</v>
      </c>
      <c r="S100">
        <v>-0.31300813008130079</v>
      </c>
      <c r="T100">
        <v>0.16422764227642256</v>
      </c>
      <c r="U100" t="str">
        <v>ul</v>
      </c>
      <c r="V100">
        <v>1</v>
      </c>
      <c r="W100" t="str">
        <v xml:space="preserve"> SG, SF</v>
      </c>
      <c r="X100">
        <f>P100 - sorted!T$158</f>
        <v>1.2146341463414638</v>
      </c>
      <c r="Y100">
        <f>Q100 - sorted!U$158</f>
        <v>1.3573170731707318</v>
      </c>
      <c r="Z100">
        <f>R100 - sorted!V$158</f>
        <v>1.9609756097560975</v>
      </c>
      <c r="AA100">
        <f>S100 - sorted!W$158</f>
        <v>1.4918699186991868</v>
      </c>
      <c r="AB100">
        <f>T100 - sorted!X$158</f>
        <v>2.1147357723577231</v>
      </c>
    </row>
    <row r="101" spans="1:28" x14ac:dyDescent="0.3">
      <c r="A101">
        <f t="shared" si="3"/>
        <v>14.234416150664556</v>
      </c>
      <c r="B101">
        <f t="shared" si="3"/>
        <v>11.674439120582592</v>
      </c>
      <c r="C101">
        <f t="shared" si="3"/>
        <v>22.241744476261037</v>
      </c>
      <c r="D101">
        <f t="shared" si="3"/>
        <v>15.650339758327803</v>
      </c>
      <c r="E101">
        <f t="shared" si="4"/>
        <v>10.666714000202104</v>
      </c>
      <c r="F101" t="str">
        <v>Brook Lopez</v>
      </c>
      <c r="G101">
        <v>0.78483739837398381</v>
      </c>
      <c r="H101">
        <v>0.53849593495934966</v>
      </c>
      <c r="I101">
        <v>-0.34768292682926832</v>
      </c>
      <c r="J101">
        <v>-0.26528455284552849</v>
      </c>
      <c r="K101">
        <v>-8.0081300813008127E-2</v>
      </c>
      <c r="L101">
        <v>-1.0800406504065041</v>
      </c>
      <c r="M101">
        <v>-0.83341463414634154</v>
      </c>
      <c r="N101">
        <v>1.9147560975609756</v>
      </c>
      <c r="O101">
        <v>0.82898373983739848</v>
      </c>
      <c r="P101">
        <v>0.92207317073170758</v>
      </c>
      <c r="Q101">
        <v>0.63158536585365854</v>
      </c>
      <c r="R101">
        <v>2.5406097560975613</v>
      </c>
      <c r="S101">
        <v>1.460569105691057</v>
      </c>
      <c r="T101">
        <v>0.11077235772357719</v>
      </c>
      <c r="U101" t="str">
        <v>ul</v>
      </c>
      <c r="V101">
        <v>2</v>
      </c>
      <c r="W101" t="str">
        <v xml:space="preserve"> C</v>
      </c>
      <c r="X101">
        <f>P101 - sorted!T$158</f>
        <v>2.9469512195121959</v>
      </c>
      <c r="Y101">
        <f>Q101 - sorted!U$158</f>
        <v>2.9176829268292686</v>
      </c>
      <c r="Z101">
        <f>R101 - sorted!V$158</f>
        <v>4.264024390243903</v>
      </c>
      <c r="AA101">
        <f>S101 - sorted!W$158</f>
        <v>3.2654471544715449</v>
      </c>
      <c r="AB101">
        <f>T101 - sorted!X$158</f>
        <v>2.0612804878048778</v>
      </c>
    </row>
    <row r="102" spans="1:28" x14ac:dyDescent="0.3">
      <c r="A102">
        <f t="shared" si="3"/>
        <v>6.9690420701879994</v>
      </c>
      <c r="B102">
        <f t="shared" si="3"/>
        <v>4.9226611806964327</v>
      </c>
      <c r="C102">
        <f t="shared" si="3"/>
        <v>9.592077566931497</v>
      </c>
      <c r="D102">
        <f t="shared" si="3"/>
        <v>6.9836050931280571</v>
      </c>
      <c r="E102">
        <f t="shared" si="4"/>
        <v>10.662615309653281</v>
      </c>
      <c r="F102" t="str">
        <v>Tim Hardaway Jr.</v>
      </c>
      <c r="G102">
        <v>-0.40788617886178857</v>
      </c>
      <c r="H102">
        <v>0.22455284552845525</v>
      </c>
      <c r="I102">
        <v>1.4962195121951218</v>
      </c>
      <c r="J102">
        <v>0.57235772357723569</v>
      </c>
      <c r="K102">
        <v>-0.61857723577235768</v>
      </c>
      <c r="L102">
        <v>-0.47252032520325199</v>
      </c>
      <c r="M102">
        <v>-1.2537804878048782</v>
      </c>
      <c r="N102">
        <v>-0.75426829268292683</v>
      </c>
      <c r="O102">
        <v>0.74272357723577231</v>
      </c>
      <c r="P102">
        <v>-0.69573170731707334</v>
      </c>
      <c r="Q102">
        <v>-1.2139024390243902</v>
      </c>
      <c r="R102">
        <v>1.3414634146338145E-3</v>
      </c>
      <c r="S102">
        <v>-0.4711788617886179</v>
      </c>
      <c r="T102">
        <v>0.10989837398373936</v>
      </c>
      <c r="U102" t="str">
        <v>varg</v>
      </c>
      <c r="V102">
        <v>1</v>
      </c>
      <c r="W102" t="str">
        <v xml:space="preserve"> SG, SF</v>
      </c>
      <c r="X102">
        <f>P102 - sorted!T$158</f>
        <v>1.329146341463415</v>
      </c>
      <c r="Y102">
        <f>Q102 - sorted!U$158</f>
        <v>1.0721951219512196</v>
      </c>
      <c r="Z102">
        <f>R102 - sorted!V$158</f>
        <v>1.7247560975609753</v>
      </c>
      <c r="AA102">
        <f>S102 - sorted!W$158</f>
        <v>1.3336991869918697</v>
      </c>
      <c r="AB102">
        <f>T102 - sorted!X$158</f>
        <v>2.0604065040650399</v>
      </c>
    </row>
    <row r="103" spans="1:28" x14ac:dyDescent="0.3">
      <c r="A103">
        <f t="shared" si="3"/>
        <v>9.909475768218952</v>
      </c>
      <c r="B103">
        <f t="shared" si="3"/>
        <v>6.3030881248587116</v>
      </c>
      <c r="C103">
        <f t="shared" si="3"/>
        <v>9.7433486773158542</v>
      </c>
      <c r="D103">
        <f t="shared" si="3"/>
        <v>8.6430528892319369</v>
      </c>
      <c r="E103">
        <f t="shared" si="4"/>
        <v>10.529646162778734</v>
      </c>
      <c r="F103" t="str">
        <v>Chuma Okeke</v>
      </c>
      <c r="G103">
        <v>-0.41642276422764229</v>
      </c>
      <c r="H103">
        <v>-6.0325203252032521E-2</v>
      </c>
      <c r="I103">
        <v>-0.42536585365853663</v>
      </c>
      <c r="J103">
        <v>-0.61934959349593499</v>
      </c>
      <c r="K103">
        <v>-0.15869918699186991</v>
      </c>
      <c r="L103">
        <v>-0.13300813008130083</v>
      </c>
      <c r="M103">
        <v>0.9258536585365853</v>
      </c>
      <c r="N103">
        <v>5.073170731707316E-2</v>
      </c>
      <c r="O103">
        <v>0.73528455284552852</v>
      </c>
      <c r="P103">
        <v>-4.0975609756097819E-2</v>
      </c>
      <c r="Q103">
        <v>-0.83658536585365861</v>
      </c>
      <c r="R103">
        <v>3.170731707317076E-2</v>
      </c>
      <c r="S103">
        <v>-0.1013008130081301</v>
      </c>
      <c r="T103">
        <v>8.1544715447154248E-2</v>
      </c>
      <c r="U103" t="str">
        <v>_______</v>
      </c>
      <c r="V103">
        <v>8.6430528892319369</v>
      </c>
      <c r="W103" t="str">
        <v>PF</v>
      </c>
      <c r="X103">
        <f>P103 - sorted!T$158</f>
        <v>1.9839024390243905</v>
      </c>
      <c r="Y103">
        <f>Q103 - sorted!U$158</f>
        <v>1.4495121951219512</v>
      </c>
      <c r="Z103">
        <f>R103 - sorted!V$158</f>
        <v>1.7551219512195122</v>
      </c>
      <c r="AA103">
        <f>S103 - sorted!W$158</f>
        <v>1.7035772357723575</v>
      </c>
      <c r="AB103">
        <f>T103 - sorted!X$158</f>
        <v>2.0320528455284546</v>
      </c>
    </row>
    <row r="104" spans="1:28" x14ac:dyDescent="0.3">
      <c r="A104">
        <f t="shared" si="3"/>
        <v>5.5237441508168539</v>
      </c>
      <c r="B104">
        <f t="shared" si="3"/>
        <v>8.2456798879106081</v>
      </c>
      <c r="C104">
        <f t="shared" si="3"/>
        <v>12.870833320924943</v>
      </c>
      <c r="D104">
        <f t="shared" si="3"/>
        <v>9.6939088295715958</v>
      </c>
      <c r="E104">
        <f t="shared" si="4"/>
        <v>10.521830055220521</v>
      </c>
      <c r="F104" t="str">
        <v>De'Andre Hunter</v>
      </c>
      <c r="G104">
        <v>0.30292682926829273</v>
      </c>
      <c r="H104">
        <v>1.1504878048780489</v>
      </c>
      <c r="I104">
        <v>-0.4031707317073171</v>
      </c>
      <c r="J104">
        <v>2.6585365853658588E-2</v>
      </c>
      <c r="K104">
        <v>-0.23414634146341459</v>
      </c>
      <c r="L104">
        <v>-0.52658536585365856</v>
      </c>
      <c r="M104">
        <v>-0.42487804878048779</v>
      </c>
      <c r="N104">
        <v>-0.19682926829268291</v>
      </c>
      <c r="O104">
        <v>0.43853658536585366</v>
      </c>
      <c r="P104">
        <v>-1.0175609756097559</v>
      </c>
      <c r="Q104">
        <v>-0.30560975609756091</v>
      </c>
      <c r="R104">
        <v>0.65951219512195136</v>
      </c>
      <c r="S104">
        <v>0.13292682926829275</v>
      </c>
      <c r="T104">
        <v>7.9878048780488098E-2</v>
      </c>
      <c r="U104" t="str">
        <v>_______</v>
      </c>
      <c r="V104">
        <v>9.6939088295715958</v>
      </c>
      <c r="W104" t="str">
        <v xml:space="preserve"> SF, PF</v>
      </c>
      <c r="X104">
        <f>P104 - sorted!T$158</f>
        <v>1.0073170731707324</v>
      </c>
      <c r="Y104">
        <f>Q104 - sorted!U$158</f>
        <v>1.9804878048780488</v>
      </c>
      <c r="Z104">
        <f>R104 - sorted!V$158</f>
        <v>2.3829268292682926</v>
      </c>
      <c r="AA104">
        <f>S104 - sorted!W$158</f>
        <v>1.9378048780487804</v>
      </c>
      <c r="AB104">
        <f>T104 - sorted!X$158</f>
        <v>2.0303861788617885</v>
      </c>
    </row>
    <row r="105" spans="1:28" x14ac:dyDescent="0.3">
      <c r="A105">
        <f t="shared" si="3"/>
        <v>-0.36698128334610636</v>
      </c>
      <c r="B105">
        <f t="shared" si="3"/>
        <v>6.3941052860122696</v>
      </c>
      <c r="C105">
        <f t="shared" si="3"/>
        <v>6.792043238572079</v>
      </c>
      <c r="D105">
        <f t="shared" si="3"/>
        <v>4.4483832210937644</v>
      </c>
      <c r="E105">
        <f t="shared" si="4"/>
        <v>9.2300753036478849</v>
      </c>
      <c r="F105" t="str">
        <v>Bojan Bogdanovic</v>
      </c>
      <c r="G105">
        <v>-0.69016260162601617</v>
      </c>
      <c r="H105">
        <v>1.2930081300813008</v>
      </c>
      <c r="I105">
        <v>0.81756097560975616</v>
      </c>
      <c r="J105">
        <v>0.49325203252032518</v>
      </c>
      <c r="K105">
        <v>-0.45666666666666661</v>
      </c>
      <c r="L105">
        <v>-0.47552845528455284</v>
      </c>
      <c r="M105">
        <v>-0.80195121951219506</v>
      </c>
      <c r="N105">
        <v>-0.99121951219512194</v>
      </c>
      <c r="O105">
        <v>-0.22455284552845528</v>
      </c>
      <c r="P105">
        <v>-2.3292682926829267</v>
      </c>
      <c r="Q105">
        <v>-0.81170731707317068</v>
      </c>
      <c r="R105">
        <v>-0.560731707317073</v>
      </c>
      <c r="S105">
        <v>-1.0362601626016259</v>
      </c>
      <c r="T105">
        <v>-0.19556910569105673</v>
      </c>
      <c r="U105" t="str">
        <v>ul</v>
      </c>
      <c r="V105">
        <v>1</v>
      </c>
      <c r="W105" t="str">
        <v xml:space="preserve"> PF, SF</v>
      </c>
      <c r="X105">
        <f>P105 - sorted!T$158</f>
        <v>-0.30439024390243841</v>
      </c>
      <c r="Y105">
        <f>Q105 - sorted!U$158</f>
        <v>1.4743902439024392</v>
      </c>
      <c r="Z105">
        <f>R105 - sorted!V$158</f>
        <v>1.1626829268292684</v>
      </c>
      <c r="AA105">
        <f>S105 - sorted!W$158</f>
        <v>0.76861788617886173</v>
      </c>
      <c r="AB105">
        <f>T105 - sorted!X$158</f>
        <v>1.7549390243902439</v>
      </c>
    </row>
    <row r="106" spans="1:28" x14ac:dyDescent="0.3">
      <c r="A106">
        <f t="shared" si="3"/>
        <v>3.6058080713785228</v>
      </c>
      <c r="B106">
        <f t="shared" si="3"/>
        <v>14.557095386333236</v>
      </c>
      <c r="C106">
        <f t="shared" si="3"/>
        <v>4.5187239813099929</v>
      </c>
      <c r="D106">
        <f t="shared" si="3"/>
        <v>6.2947673828429327</v>
      </c>
      <c r="E106">
        <f t="shared" si="4"/>
        <v>9.1416198425012336</v>
      </c>
      <c r="F106" t="str">
        <v>Cade Cunningham</v>
      </c>
      <c r="G106">
        <v>-0.88495934959349598</v>
      </c>
      <c r="H106">
        <v>0.8199186991869919</v>
      </c>
      <c r="I106">
        <v>0.13756097560975616</v>
      </c>
      <c r="J106">
        <v>0.32430894308943092</v>
      </c>
      <c r="K106">
        <v>-0.16040650406504062</v>
      </c>
      <c r="L106">
        <v>0.39235772357723586</v>
      </c>
      <c r="M106">
        <v>0.72634146341463413</v>
      </c>
      <c r="N106">
        <v>6.4390243902439054E-2</v>
      </c>
      <c r="O106">
        <v>-2.044227642276423</v>
      </c>
      <c r="P106">
        <v>-1.4446341463414634</v>
      </c>
      <c r="Q106">
        <v>1.4195121951219516</v>
      </c>
      <c r="R106">
        <v>-1.0170731707317073</v>
      </c>
      <c r="S106">
        <v>-0.62471544715447136</v>
      </c>
      <c r="T106">
        <v>-0.21443089430894302</v>
      </c>
      <c r="U106" t="str">
        <v>peon</v>
      </c>
      <c r="V106">
        <v>8</v>
      </c>
      <c r="W106" t="str">
        <v xml:space="preserve"> PG</v>
      </c>
      <c r="X106">
        <f>P106 - sorted!T$158</f>
        <v>0.58024390243902491</v>
      </c>
      <c r="Y106">
        <f>Q106 - sorted!U$158</f>
        <v>3.7056097560975614</v>
      </c>
      <c r="Z106">
        <f>R106 - sorted!V$158</f>
        <v>0.70634146341463411</v>
      </c>
      <c r="AA106">
        <f>S106 - sorted!W$158</f>
        <v>1.1801626016260163</v>
      </c>
      <c r="AB106">
        <f>T106 - sorted!X$158</f>
        <v>1.7360772357723575</v>
      </c>
    </row>
    <row r="107" spans="1:28" x14ac:dyDescent="0.3">
      <c r="A107">
        <f t="shared" si="3"/>
        <v>8.2073211894370193</v>
      </c>
      <c r="B107">
        <f t="shared" si="3"/>
        <v>12.461916029582728</v>
      </c>
      <c r="C107">
        <f t="shared" si="3"/>
        <v>-2.1408499625988706</v>
      </c>
      <c r="D107">
        <f t="shared" si="3"/>
        <v>5.5575997829031714</v>
      </c>
      <c r="E107">
        <f t="shared" si="4"/>
        <v>9.0005486329139046</v>
      </c>
      <c r="F107" t="str">
        <v>Kevin Porter Jr.</v>
      </c>
      <c r="G107">
        <v>-0.6531707317073171</v>
      </c>
      <c r="H107">
        <v>-0.36902439024390243</v>
      </c>
      <c r="I107">
        <v>0.25414634146341464</v>
      </c>
      <c r="J107">
        <v>0.4363414634146342</v>
      </c>
      <c r="K107">
        <v>-0.45609756097560972</v>
      </c>
      <c r="L107">
        <v>1.5648780487804879</v>
      </c>
      <c r="M107">
        <v>0.50560975609756098</v>
      </c>
      <c r="N107">
        <v>-0.43585365853658536</v>
      </c>
      <c r="O107">
        <v>-1.6358536585365853</v>
      </c>
      <c r="P107">
        <v>-0.42000000000000004</v>
      </c>
      <c r="Q107">
        <v>0.84682926829268301</v>
      </c>
      <c r="R107">
        <v>-2.3539024390243899</v>
      </c>
      <c r="S107">
        <v>-0.78902439024390225</v>
      </c>
      <c r="T107">
        <v>-0.24451219512195088</v>
      </c>
      <c r="U107" t="str">
        <v>koe</v>
      </c>
      <c r="V107">
        <v>1</v>
      </c>
      <c r="W107" t="str">
        <v xml:space="preserve"> SG, PG</v>
      </c>
      <c r="X107">
        <f>P107 - sorted!T$158</f>
        <v>1.6048780487804883</v>
      </c>
      <c r="Y107">
        <f>Q107 - sorted!U$158</f>
        <v>3.1329268292682926</v>
      </c>
      <c r="Z107">
        <f>R107 - sorted!V$158</f>
        <v>-0.63048780487804845</v>
      </c>
      <c r="AA107">
        <f>S107 - sorted!W$158</f>
        <v>1.0158536585365854</v>
      </c>
      <c r="AB107">
        <f>T107 - sorted!X$158</f>
        <v>1.7059959349593496</v>
      </c>
    </row>
    <row r="108" spans="1:28" x14ac:dyDescent="0.3">
      <c r="A108">
        <f t="shared" si="3"/>
        <v>12.81869234559657</v>
      </c>
      <c r="B108">
        <f t="shared" si="3"/>
        <v>8.8390760856274255</v>
      </c>
      <c r="C108">
        <f t="shared" si="3"/>
        <v>10.603589208658214</v>
      </c>
      <c r="D108">
        <f t="shared" si="3"/>
        <v>9.3623475488465875</v>
      </c>
      <c r="E108">
        <f t="shared" si="4"/>
        <v>8.7895137288420457</v>
      </c>
      <c r="F108" t="str">
        <v>Jae'Sean Tate</v>
      </c>
      <c r="G108">
        <v>0.80341463414634151</v>
      </c>
      <c r="H108">
        <v>-0.54780487804878053</v>
      </c>
      <c r="I108">
        <v>-0.8</v>
      </c>
      <c r="J108">
        <v>-0.32439024390243898</v>
      </c>
      <c r="K108">
        <v>0.13170731707317077</v>
      </c>
      <c r="L108">
        <v>-0.1453658536585366</v>
      </c>
      <c r="M108">
        <v>0.84536585365853667</v>
      </c>
      <c r="N108">
        <v>-0.10634146341463414</v>
      </c>
      <c r="O108">
        <v>0.20243902439024392</v>
      </c>
      <c r="P108">
        <v>0.60682926829268302</v>
      </c>
      <c r="Q108">
        <v>-0.14341463414634137</v>
      </c>
      <c r="R108">
        <v>0.20439024390243921</v>
      </c>
      <c r="S108">
        <v>5.9024390243902547E-2</v>
      </c>
      <c r="T108">
        <v>-0.28951219512195114</v>
      </c>
      <c r="U108" t="str">
        <v>_______</v>
      </c>
      <c r="V108">
        <v>9.250368106401508</v>
      </c>
      <c r="W108" t="str">
        <v xml:space="preserve"> SF</v>
      </c>
      <c r="X108">
        <f>P108 - sorted!T$158</f>
        <v>2.6317073170731713</v>
      </c>
      <c r="Y108">
        <f>Q108 - sorted!U$158</f>
        <v>2.1426829268292682</v>
      </c>
      <c r="Z108">
        <f>R108 - sorted!V$158</f>
        <v>1.9278048780487806</v>
      </c>
      <c r="AA108">
        <f>S108 - sorted!W$158</f>
        <v>1.8639024390243901</v>
      </c>
      <c r="AB108">
        <f>T108 - sorted!X$158</f>
        <v>1.6609959349593493</v>
      </c>
    </row>
    <row r="109" spans="1:28" x14ac:dyDescent="0.3">
      <c r="A109">
        <f t="shared" si="3"/>
        <v>3.5680189253244854</v>
      </c>
      <c r="B109">
        <f t="shared" si="3"/>
        <v>4.421174469242521</v>
      </c>
      <c r="C109">
        <f t="shared" si="3"/>
        <v>1.5856439775522841</v>
      </c>
      <c r="D109">
        <f t="shared" si="3"/>
        <v>4.7686371314090081</v>
      </c>
      <c r="E109">
        <f t="shared" si="4"/>
        <v>8.7125917922630087</v>
      </c>
      <c r="F109" t="str">
        <v>Facundo Campazzo</v>
      </c>
      <c r="G109">
        <v>-0.6225609756097561</v>
      </c>
      <c r="H109">
        <v>0.48817073170731712</v>
      </c>
      <c r="I109">
        <v>-0.33426829268292685</v>
      </c>
      <c r="J109">
        <v>-0.9719512195121951</v>
      </c>
      <c r="K109">
        <v>-1.0758536585365854</v>
      </c>
      <c r="L109">
        <v>0.64097560975609758</v>
      </c>
      <c r="M109">
        <v>1.2198780487804879</v>
      </c>
      <c r="N109">
        <v>-0.69536585365853665</v>
      </c>
      <c r="O109">
        <v>0.38609756097560977</v>
      </c>
      <c r="P109">
        <v>-1.4530487804878045</v>
      </c>
      <c r="Q109">
        <v>-1.3509756097560977</v>
      </c>
      <c r="R109">
        <v>-1.6058536585365855</v>
      </c>
      <c r="S109">
        <v>-0.96487804878048788</v>
      </c>
      <c r="T109">
        <v>-0.30591463414634112</v>
      </c>
      <c r="U109" t="str">
        <v>_______</v>
      </c>
      <c r="V109">
        <v>4.7686371314090081</v>
      </c>
      <c r="W109" t="str">
        <v xml:space="preserve"> PG</v>
      </c>
      <c r="X109">
        <f>P109 - sorted!T$158</f>
        <v>0.57182926829268377</v>
      </c>
      <c r="Y109">
        <f>Q109 - sorted!U$158</f>
        <v>0.93512195121951214</v>
      </c>
      <c r="Z109">
        <f>R109 - sorted!V$158</f>
        <v>0.11756097560975598</v>
      </c>
      <c r="AA109">
        <f>S109 - sorted!W$158</f>
        <v>0.83999999999999975</v>
      </c>
      <c r="AB109">
        <f>T109 - sorted!X$158</f>
        <v>1.6445934959349593</v>
      </c>
    </row>
    <row r="110" spans="1:28" x14ac:dyDescent="0.3">
      <c r="A110">
        <f t="shared" si="3"/>
        <v>7.4460615805223203</v>
      </c>
      <c r="B110">
        <f t="shared" si="3"/>
        <v>11.163136832925845</v>
      </c>
      <c r="C110">
        <f t="shared" si="3"/>
        <v>-0.54308682882033343</v>
      </c>
      <c r="D110">
        <f t="shared" si="3"/>
        <v>5.2479237352293193</v>
      </c>
      <c r="E110">
        <f t="shared" si="4"/>
        <v>8.6499676134124179</v>
      </c>
      <c r="F110" t="str">
        <v>Jalen Suggs</v>
      </c>
      <c r="G110">
        <v>-0.49792682926829268</v>
      </c>
      <c r="H110">
        <v>-0.26853658536585368</v>
      </c>
      <c r="I110">
        <v>-0.3520731707317073</v>
      </c>
      <c r="J110">
        <v>0.14085365853658544</v>
      </c>
      <c r="K110">
        <v>-0.36365853658536584</v>
      </c>
      <c r="L110">
        <v>1.1751219512195121</v>
      </c>
      <c r="M110">
        <v>1.2376829268292684</v>
      </c>
      <c r="N110">
        <v>-0.57963414634146349</v>
      </c>
      <c r="O110">
        <v>-1.3498780487804876</v>
      </c>
      <c r="P110">
        <v>-0.58951219512195097</v>
      </c>
      <c r="Q110">
        <v>0.49182926829268292</v>
      </c>
      <c r="R110">
        <v>-2.0331707317073167</v>
      </c>
      <c r="S110">
        <v>-0.85804878048780464</v>
      </c>
      <c r="T110">
        <v>-0.31926829268292645</v>
      </c>
      <c r="U110" t="str">
        <v>ul</v>
      </c>
      <c r="V110">
        <v>6</v>
      </c>
      <c r="W110" t="str">
        <v xml:space="preserve"> PG, SG</v>
      </c>
      <c r="X110">
        <f>P110 - sorted!T$158</f>
        <v>1.4353658536585372</v>
      </c>
      <c r="Y110">
        <f>Q110 - sorted!U$158</f>
        <v>2.7779268292682926</v>
      </c>
      <c r="Z110">
        <f>R110 - sorted!V$158</f>
        <v>-0.30975609756097522</v>
      </c>
      <c r="AA110">
        <f>S110 - sorted!W$158</f>
        <v>0.94682926829268299</v>
      </c>
      <c r="AB110">
        <f>T110 - sorted!X$158</f>
        <v>1.6312398373983741</v>
      </c>
    </row>
    <row r="111" spans="1:28" x14ac:dyDescent="0.3">
      <c r="A111">
        <f t="shared" si="3"/>
        <v>23.963752087621142</v>
      </c>
      <c r="B111">
        <f t="shared" si="3"/>
        <v>13.086543606126746</v>
      </c>
      <c r="C111">
        <f t="shared" si="3"/>
        <v>16.868278727868962</v>
      </c>
      <c r="D111">
        <f t="shared" si="3"/>
        <v>12.757841456733393</v>
      </c>
      <c r="E111">
        <f t="shared" si="4"/>
        <v>8.4400765299588354</v>
      </c>
      <c r="F111" t="str">
        <v>Christian Wood</v>
      </c>
      <c r="G111">
        <v>1.3102439024390244</v>
      </c>
      <c r="H111">
        <v>-2.2726829268292685</v>
      </c>
      <c r="I111">
        <v>-1.9024390243902428E-2</v>
      </c>
      <c r="J111">
        <v>0.71804878048780496</v>
      </c>
      <c r="K111">
        <v>1.3792682926829269</v>
      </c>
      <c r="L111">
        <v>-0.64609756097560977</v>
      </c>
      <c r="M111">
        <v>-0.50170731707317073</v>
      </c>
      <c r="N111">
        <v>1.0495121951219515</v>
      </c>
      <c r="O111">
        <v>-0.20170731707317074</v>
      </c>
      <c r="P111">
        <v>3.0885365853658544</v>
      </c>
      <c r="Q111">
        <v>1.0175609756097561</v>
      </c>
      <c r="R111">
        <v>1.4619512195121953</v>
      </c>
      <c r="S111">
        <v>0.81585365853658542</v>
      </c>
      <c r="T111">
        <v>-0.36402439024390226</v>
      </c>
      <c r="U111" t="str">
        <v>peon</v>
      </c>
      <c r="V111">
        <v>19</v>
      </c>
      <c r="W111" t="str">
        <v xml:space="preserve"> C, PF</v>
      </c>
      <c r="X111">
        <f>P111 - sorted!T$158</f>
        <v>5.1134146341463431</v>
      </c>
      <c r="Y111">
        <f>Q111 - sorted!U$158</f>
        <v>3.3036585365853659</v>
      </c>
      <c r="Z111">
        <f>R111 - sorted!V$158</f>
        <v>3.1853658536585368</v>
      </c>
      <c r="AA111">
        <f>S111 - sorted!W$158</f>
        <v>2.6207317073170731</v>
      </c>
      <c r="AB111">
        <f>T111 - sorted!X$158</f>
        <v>1.5864837398373983</v>
      </c>
    </row>
    <row r="112" spans="1:28" x14ac:dyDescent="0.3">
      <c r="A112">
        <f t="shared" si="3"/>
        <v>2.6736758020455591</v>
      </c>
      <c r="B112">
        <f t="shared" si="3"/>
        <v>5.7748316601243435</v>
      </c>
      <c r="C112">
        <f t="shared" si="3"/>
        <v>5.5077575865538932</v>
      </c>
      <c r="D112">
        <f t="shared" si="3"/>
        <v>4.027457238743203</v>
      </c>
      <c r="E112">
        <f t="shared" si="4"/>
        <v>8.3586746292915493</v>
      </c>
      <c r="F112" t="str">
        <v>Dillon Brooks</v>
      </c>
      <c r="G112">
        <v>-1.1286178861788618</v>
      </c>
      <c r="H112">
        <v>0.52211382113821136</v>
      </c>
      <c r="I112">
        <v>0.12853658536585369</v>
      </c>
      <c r="J112">
        <v>0.41455284552845539</v>
      </c>
      <c r="K112">
        <v>-0.89138211382113819</v>
      </c>
      <c r="L112">
        <v>-0.31154471544715445</v>
      </c>
      <c r="M112">
        <v>0.65414634146341466</v>
      </c>
      <c r="N112">
        <v>-0.36878048780487804</v>
      </c>
      <c r="O112">
        <v>-0.1491056910569106</v>
      </c>
      <c r="P112">
        <v>-1.6521951219512194</v>
      </c>
      <c r="Q112">
        <v>-0.98097560975609732</v>
      </c>
      <c r="R112">
        <v>-0.81853658536585361</v>
      </c>
      <c r="S112">
        <v>-1.1300813008130079</v>
      </c>
      <c r="T112">
        <v>-0.38138211382113807</v>
      </c>
      <c r="U112" t="str">
        <v>_______</v>
      </c>
      <c r="V112">
        <v>3.945022860917184</v>
      </c>
      <c r="W112" t="str">
        <v xml:space="preserve"> SG, SF</v>
      </c>
      <c r="X112">
        <f>P112 - sorted!T$158</f>
        <v>0.37268292682926885</v>
      </c>
      <c r="Y112">
        <f>Q112 - sorted!U$158</f>
        <v>1.3051219512195125</v>
      </c>
      <c r="Z112">
        <f>R112 - sorted!V$158</f>
        <v>0.90487804878048783</v>
      </c>
      <c r="AA112">
        <f>S112 - sorted!W$158</f>
        <v>0.67479674796747968</v>
      </c>
      <c r="AB112">
        <f>T112 - sorted!X$158</f>
        <v>1.5691260162601623</v>
      </c>
    </row>
    <row r="113" spans="1:28" x14ac:dyDescent="0.3">
      <c r="A113">
        <f t="shared" si="3"/>
        <v>4.1069250081820847</v>
      </c>
      <c r="B113">
        <f t="shared" si="3"/>
        <v>10.405552815088889</v>
      </c>
      <c r="C113">
        <f t="shared" si="3"/>
        <v>-4.135927579073666</v>
      </c>
      <c r="D113">
        <f t="shared" si="3"/>
        <v>4.3909344843344815</v>
      </c>
      <c r="E113">
        <f t="shared" si="4"/>
        <v>8.2821339662519371</v>
      </c>
      <c r="F113" t="str">
        <v>Spencer Dinwiddie</v>
      </c>
      <c r="G113">
        <v>-0.78565040650406492</v>
      </c>
      <c r="H113">
        <v>0.28398373983739839</v>
      </c>
      <c r="I113">
        <v>0.14951219512195124</v>
      </c>
      <c r="J113">
        <v>0.34288617886178874</v>
      </c>
      <c r="K113">
        <v>-0.54483739837398371</v>
      </c>
      <c r="L113">
        <v>1.7053252032520325</v>
      </c>
      <c r="M113">
        <v>-0.349390243902439</v>
      </c>
      <c r="N113">
        <v>-0.51707317073170733</v>
      </c>
      <c r="O113">
        <v>-1.3338211382113823</v>
      </c>
      <c r="P113">
        <v>-1.3330487804878048</v>
      </c>
      <c r="Q113">
        <v>0.28475609756097597</v>
      </c>
      <c r="R113">
        <v>-2.7543902439024386</v>
      </c>
      <c r="S113">
        <v>-1.0490650406504063</v>
      </c>
      <c r="T113">
        <v>-0.3977032520325201</v>
      </c>
      <c r="U113" t="str">
        <v>peon</v>
      </c>
      <c r="V113">
        <v>6</v>
      </c>
      <c r="W113" t="str">
        <v xml:space="preserve"> SG, PG</v>
      </c>
      <c r="X113">
        <f>P113 - sorted!T$158</f>
        <v>0.69182926829268343</v>
      </c>
      <c r="Y113">
        <f>Q113 - sorted!U$158</f>
        <v>2.5708536585365858</v>
      </c>
      <c r="Z113">
        <f>R113 - sorted!V$158</f>
        <v>-1.0309756097560971</v>
      </c>
      <c r="AA113">
        <f>S113 - sorted!W$158</f>
        <v>0.75581300813008134</v>
      </c>
      <c r="AB113">
        <f>T113 - sorted!X$158</f>
        <v>1.5528048780487804</v>
      </c>
    </row>
    <row r="114" spans="1:28" x14ac:dyDescent="0.3">
      <c r="A114">
        <f t="shared" si="3"/>
        <v>7.3639112630135406</v>
      </c>
      <c r="B114">
        <f t="shared" si="3"/>
        <v>6.4030285371057563</v>
      </c>
      <c r="C114">
        <f t="shared" si="3"/>
        <v>7.3424513751513016</v>
      </c>
      <c r="D114">
        <f t="shared" si="3"/>
        <v>6.6299762024098019</v>
      </c>
      <c r="E114">
        <f t="shared" si="4"/>
        <v>8.0797730352020043</v>
      </c>
      <c r="F114" t="str">
        <v>De'Anthony Melton</v>
      </c>
      <c r="G114">
        <v>-0.37146341463414634</v>
      </c>
      <c r="H114">
        <v>5.7804878048780491E-2</v>
      </c>
      <c r="I114">
        <v>8.3414634146341482E-2</v>
      </c>
      <c r="J114">
        <v>-0.59658536585365851</v>
      </c>
      <c r="K114">
        <v>-0.68658536585365848</v>
      </c>
      <c r="L114">
        <v>-9.9756097560975587E-2</v>
      </c>
      <c r="M114">
        <v>0.65073170731707319</v>
      </c>
      <c r="N114">
        <v>0.1531707317073171</v>
      </c>
      <c r="O114">
        <v>0.25926829268292684</v>
      </c>
      <c r="P114">
        <v>-0.60780487804878025</v>
      </c>
      <c r="Q114">
        <v>-0.80926829268292644</v>
      </c>
      <c r="R114">
        <v>-0.45024390243902412</v>
      </c>
      <c r="S114">
        <v>-0.5499999999999996</v>
      </c>
      <c r="T114">
        <v>-0.4408536585365852</v>
      </c>
      <c r="U114" t="str">
        <v>_______</v>
      </c>
      <c r="V114">
        <v>6.5595787027619146</v>
      </c>
      <c r="W114" t="str">
        <v>PG</v>
      </c>
      <c r="X114">
        <f>P114 - sorted!T$158</f>
        <v>1.4170731707317081</v>
      </c>
      <c r="Y114">
        <f>Q114 - sorted!U$158</f>
        <v>1.4768292682926834</v>
      </c>
      <c r="Z114">
        <f>R114 - sorted!V$158</f>
        <v>1.2731707317073173</v>
      </c>
      <c r="AA114">
        <f>S114 - sorted!W$158</f>
        <v>1.254878048780488</v>
      </c>
      <c r="AB114">
        <f>T114 - sorted!X$158</f>
        <v>1.5096544715447153</v>
      </c>
    </row>
    <row r="115" spans="1:28" x14ac:dyDescent="0.3">
      <c r="A115">
        <f t="shared" si="3"/>
        <v>11.792361045520202</v>
      </c>
      <c r="B115">
        <f t="shared" si="3"/>
        <v>5.3456232825276677</v>
      </c>
      <c r="C115">
        <f t="shared" si="3"/>
        <v>14.22923574188647</v>
      </c>
      <c r="D115">
        <f t="shared" si="3"/>
        <v>9.4528065121246989</v>
      </c>
      <c r="E115">
        <f t="shared" si="4"/>
        <v>7.6392114603961652</v>
      </c>
      <c r="F115" t="str">
        <v>Matisse Thybulle</v>
      </c>
      <c r="G115">
        <v>-0.17203252032520328</v>
      </c>
      <c r="H115">
        <v>-0.29910569105691059</v>
      </c>
      <c r="I115">
        <v>-0.80097560975609761</v>
      </c>
      <c r="J115">
        <v>-1.1556910569105692</v>
      </c>
      <c r="K115">
        <v>-1.1530894308943089</v>
      </c>
      <c r="L115">
        <v>-0.85300813008130083</v>
      </c>
      <c r="M115">
        <v>1.9356097560975611</v>
      </c>
      <c r="N115">
        <v>1.4</v>
      </c>
      <c r="O115">
        <v>1.177479674796748</v>
      </c>
      <c r="P115">
        <v>0.37829268292682899</v>
      </c>
      <c r="Q115">
        <v>-1.0982926829268291</v>
      </c>
      <c r="R115">
        <v>0.9321951219512199</v>
      </c>
      <c r="S115">
        <v>7.9186991869918844E-2</v>
      </c>
      <c r="T115">
        <v>-0.53479674796747956</v>
      </c>
      <c r="U115" t="str">
        <v>_______</v>
      </c>
      <c r="V115">
        <v>9.3718311498354208</v>
      </c>
      <c r="W115" t="str">
        <v xml:space="preserve"> SF, SG</v>
      </c>
      <c r="X115">
        <f>P115 - sorted!T$158</f>
        <v>2.4031707317073172</v>
      </c>
      <c r="Y115">
        <f>Q115 - sorted!U$158</f>
        <v>1.1878048780487807</v>
      </c>
      <c r="Z115">
        <f>R115 - sorted!V$158</f>
        <v>2.6556097560975616</v>
      </c>
      <c r="AA115">
        <f>S115 - sorted!W$158</f>
        <v>1.8840650406504065</v>
      </c>
      <c r="AB115">
        <f>T115 - sorted!X$158</f>
        <v>1.415711382113821</v>
      </c>
    </row>
    <row r="116" spans="1:28" x14ac:dyDescent="0.3">
      <c r="A116">
        <f t="shared" si="3"/>
        <v>14.428838568768672</v>
      </c>
      <c r="B116">
        <f t="shared" si="3"/>
        <v>8.7141505703186208</v>
      </c>
      <c r="C116">
        <f t="shared" si="3"/>
        <v>17.932644131055273</v>
      </c>
      <c r="D116">
        <f t="shared" si="3"/>
        <v>12.470050642110696</v>
      </c>
      <c r="E116">
        <f t="shared" si="4"/>
        <v>7.6262481600557086</v>
      </c>
      <c r="F116" t="str">
        <v>Derrick Favors</v>
      </c>
      <c r="G116">
        <v>1.6346341463414633</v>
      </c>
      <c r="H116">
        <v>-0.21365853658536588</v>
      </c>
      <c r="I116">
        <v>-1.6404878048780489</v>
      </c>
      <c r="J116">
        <v>-0.75853658536585356</v>
      </c>
      <c r="K116">
        <v>1.1829268292682928</v>
      </c>
      <c r="L116">
        <v>-0.92390243902439029</v>
      </c>
      <c r="M116">
        <v>-0.40243902439024387</v>
      </c>
      <c r="N116">
        <v>0.94390243902439019</v>
      </c>
      <c r="O116">
        <v>0.92926829268292688</v>
      </c>
      <c r="P116">
        <v>0.96536585365853689</v>
      </c>
      <c r="Q116">
        <v>-0.17756097560975603</v>
      </c>
      <c r="R116">
        <v>1.6756097560975611</v>
      </c>
      <c r="S116">
        <v>0.75170731707317084</v>
      </c>
      <c r="T116">
        <v>-0.5375609756097558</v>
      </c>
      <c r="U116" t="str">
        <v>_______</v>
      </c>
      <c r="V116">
        <v>13.475494723869206</v>
      </c>
      <c r="W116" t="str">
        <v>C, PF</v>
      </c>
      <c r="X116">
        <f>P116 - sorted!T$158</f>
        <v>2.9902439024390253</v>
      </c>
      <c r="Y116">
        <f>Q116 - sorted!U$158</f>
        <v>2.1085365853658535</v>
      </c>
      <c r="Z116">
        <f>R116 - sorted!V$158</f>
        <v>3.3990243902439028</v>
      </c>
      <c r="AA116">
        <f>S116 - sorted!W$158</f>
        <v>2.5565853658536586</v>
      </c>
      <c r="AB116">
        <f>T116 - sorted!X$158</f>
        <v>1.4129471544715448</v>
      </c>
    </row>
    <row r="117" spans="1:28" x14ac:dyDescent="0.3">
      <c r="A117">
        <f t="shared" si="3"/>
        <v>4.3692583554267888</v>
      </c>
      <c r="B117">
        <f t="shared" si="3"/>
        <v>4.2275399205138751</v>
      </c>
      <c r="C117">
        <f t="shared" si="3"/>
        <v>7.5101253770231153</v>
      </c>
      <c r="D117">
        <f t="shared" si="3"/>
        <v>6.3268657246512934</v>
      </c>
      <c r="E117">
        <f t="shared" si="4"/>
        <v>7.615953774491226</v>
      </c>
      <c r="F117" t="str">
        <v>Terance Mann</v>
      </c>
      <c r="G117">
        <v>0.39560975609756099</v>
      </c>
      <c r="H117">
        <v>0.65707317073170735</v>
      </c>
      <c r="I117">
        <v>-0.70731707317073178</v>
      </c>
      <c r="J117">
        <v>-0.39853658536585368</v>
      </c>
      <c r="K117">
        <v>0.16878048780487809</v>
      </c>
      <c r="L117">
        <v>-0.20097560975609757</v>
      </c>
      <c r="M117">
        <v>-0.76731707317073172</v>
      </c>
      <c r="N117">
        <v>-0.551219512195122</v>
      </c>
      <c r="O117">
        <v>0.78634146341463418</v>
      </c>
      <c r="P117">
        <v>-1.2746341463414637</v>
      </c>
      <c r="Q117">
        <v>-1.4039024390243904</v>
      </c>
      <c r="R117">
        <v>-0.41658536585365857</v>
      </c>
      <c r="S117">
        <v>-0.6175609756097562</v>
      </c>
      <c r="T117">
        <v>-0.53975609756097565</v>
      </c>
      <c r="U117" t="str">
        <v>_______</v>
      </c>
      <c r="V117">
        <v>6.3268657246512934</v>
      </c>
      <c r="W117" t="str">
        <v xml:space="preserve"> SF</v>
      </c>
      <c r="X117">
        <f>P117 - sorted!T$158</f>
        <v>0.75024390243902461</v>
      </c>
      <c r="Y117">
        <f>Q117 - sorted!U$158</f>
        <v>0.88219512195121941</v>
      </c>
      <c r="Z117">
        <f>R117 - sorted!V$158</f>
        <v>1.3068292682926828</v>
      </c>
      <c r="AA117">
        <f>S117 - sorted!W$158</f>
        <v>1.1873170731707314</v>
      </c>
      <c r="AB117">
        <f>T117 - sorted!X$158</f>
        <v>1.4107520325203249</v>
      </c>
    </row>
    <row r="118" spans="1:28" x14ac:dyDescent="0.3">
      <c r="A118">
        <f t="shared" si="3"/>
        <v>6.5122863048391793</v>
      </c>
      <c r="B118">
        <f t="shared" si="3"/>
        <v>6.7889591468990229</v>
      </c>
      <c r="C118">
        <f t="shared" si="3"/>
        <v>3.7884915528682441</v>
      </c>
      <c r="D118">
        <f t="shared" si="3"/>
        <v>4.3247316543547338</v>
      </c>
      <c r="E118">
        <f t="shared" si="4"/>
        <v>7.5355050576725056</v>
      </c>
      <c r="F118" t="str">
        <v>RJ Barrett</v>
      </c>
      <c r="G118">
        <v>-0.45906504065040654</v>
      </c>
      <c r="H118">
        <v>-0.26638211382113824</v>
      </c>
      <c r="I118">
        <v>6.3902439024390245E-2</v>
      </c>
      <c r="J118">
        <v>0.65849593495934966</v>
      </c>
      <c r="K118">
        <v>0.27662601626016259</v>
      </c>
      <c r="L118">
        <v>9.9837398373983754E-2</v>
      </c>
      <c r="M118">
        <v>-0.52243902439024392</v>
      </c>
      <c r="N118">
        <v>-0.55475609756097566</v>
      </c>
      <c r="O118">
        <v>-0.36004065040650407</v>
      </c>
      <c r="P118">
        <v>-0.79743902439024406</v>
      </c>
      <c r="Q118">
        <v>-0.70378048780487812</v>
      </c>
      <c r="R118">
        <v>-1.1636585365853658</v>
      </c>
      <c r="S118">
        <v>-1.0638211382113822</v>
      </c>
      <c r="T118">
        <v>-0.55691056910569103</v>
      </c>
      <c r="U118" t="str">
        <v>bude</v>
      </c>
      <c r="V118">
        <v>3</v>
      </c>
      <c r="W118" t="str">
        <v xml:space="preserve"> SF, SG</v>
      </c>
      <c r="X118">
        <f>P118 - sorted!T$158</f>
        <v>1.2274390243902442</v>
      </c>
      <c r="Y118">
        <f>Q118 - sorted!U$158</f>
        <v>1.5823170731707317</v>
      </c>
      <c r="Z118">
        <f>R118 - sorted!V$158</f>
        <v>0.55975609756097566</v>
      </c>
      <c r="AA118">
        <f>S118 - sorted!W$158</f>
        <v>0.74105691056910539</v>
      </c>
      <c r="AB118">
        <f>T118 - sorted!X$158</f>
        <v>1.3935975609756095</v>
      </c>
    </row>
    <row r="119" spans="1:28" x14ac:dyDescent="0.3">
      <c r="A119">
        <f t="shared" si="3"/>
        <v>-3.093824155854227</v>
      </c>
      <c r="B119">
        <f t="shared" si="3"/>
        <v>1.3480067926459549</v>
      </c>
      <c r="C119">
        <f t="shared" si="3"/>
        <v>7.518630580016616</v>
      </c>
      <c r="D119">
        <f t="shared" si="3"/>
        <v>3.841432757808382</v>
      </c>
      <c r="E119">
        <f t="shared" si="4"/>
        <v>7.463063085181715</v>
      </c>
      <c r="F119" t="str">
        <v>Danilo Gallinari</v>
      </c>
      <c r="G119">
        <v>-0.39422764227642282</v>
      </c>
      <c r="H119">
        <v>1.7649186991869921</v>
      </c>
      <c r="I119">
        <v>-3.8536585365853609E-2</v>
      </c>
      <c r="J119">
        <v>-0.37605691056910562</v>
      </c>
      <c r="K119">
        <v>-0.58455284552845521</v>
      </c>
      <c r="L119">
        <v>-0.7566666666666666</v>
      </c>
      <c r="M119">
        <v>-1.0017073170731707</v>
      </c>
      <c r="N119">
        <v>-0.80414634146341468</v>
      </c>
      <c r="O119">
        <v>1.0194308943089432</v>
      </c>
      <c r="P119">
        <v>-2.9364634146341455</v>
      </c>
      <c r="Q119">
        <v>-2.1909756097560971</v>
      </c>
      <c r="R119">
        <v>-0.41487804878048751</v>
      </c>
      <c r="S119">
        <v>-1.1715447154471539</v>
      </c>
      <c r="T119">
        <v>-0.57235772357723547</v>
      </c>
      <c r="U119" t="str">
        <v>_______</v>
      </c>
      <c r="V119">
        <v>4.027457238743203</v>
      </c>
      <c r="W119" t="str">
        <v xml:space="preserve"> PF, SF</v>
      </c>
      <c r="X119">
        <f>P119 - sorted!T$158</f>
        <v>-0.91158536585365724</v>
      </c>
      <c r="Y119">
        <f>Q119 - sorted!U$158</f>
        <v>9.5121951219512724E-2</v>
      </c>
      <c r="Z119">
        <f>R119 - sorted!V$158</f>
        <v>1.3085365853658539</v>
      </c>
      <c r="AA119">
        <f>S119 - sorted!W$158</f>
        <v>0.63333333333333375</v>
      </c>
      <c r="AB119">
        <f>T119 - sorted!X$158</f>
        <v>1.3781504065040651</v>
      </c>
    </row>
    <row r="120" spans="1:28" x14ac:dyDescent="0.3">
      <c r="A120">
        <f t="shared" si="3"/>
        <v>7.2105640036638139</v>
      </c>
      <c r="B120">
        <f t="shared" si="3"/>
        <v>3.2754290288389223</v>
      </c>
      <c r="C120">
        <f t="shared" si="3"/>
        <v>9.3928128110838323</v>
      </c>
      <c r="D120">
        <f t="shared" si="3"/>
        <v>6.0481937571332436</v>
      </c>
      <c r="E120">
        <f t="shared" si="4"/>
        <v>7.4068252381164941</v>
      </c>
      <c r="F120" t="str">
        <v>Dorian Finney-Smith</v>
      </c>
      <c r="G120">
        <v>0.23605691056910569</v>
      </c>
      <c r="H120">
        <v>-3.7723577235772361E-2</v>
      </c>
      <c r="I120">
        <v>0.13707317073170733</v>
      </c>
      <c r="J120">
        <v>-0.68601626016260164</v>
      </c>
      <c r="K120">
        <v>-3.4349593495934957E-2</v>
      </c>
      <c r="L120">
        <v>-0.64101626016260171</v>
      </c>
      <c r="M120">
        <v>-0.21146341463414636</v>
      </c>
      <c r="N120">
        <v>-0.42670731707317078</v>
      </c>
      <c r="O120">
        <v>0.98447154471544718</v>
      </c>
      <c r="P120">
        <v>-0.64195121951219514</v>
      </c>
      <c r="Q120">
        <v>-1.6641463414634148</v>
      </c>
      <c r="R120">
        <v>-3.8658536585365832E-2</v>
      </c>
      <c r="S120">
        <v>-0.6796747967479676</v>
      </c>
      <c r="T120">
        <v>-0.58434959349593496</v>
      </c>
      <c r="U120" t="str">
        <v>_______</v>
      </c>
      <c r="V120">
        <v>6.0481937571332436</v>
      </c>
      <c r="W120" t="str">
        <v xml:space="preserve"> SF, PF</v>
      </c>
      <c r="X120">
        <f>P120 - sorted!T$158</f>
        <v>1.382926829268293</v>
      </c>
      <c r="Y120">
        <f>Q120 - sorted!U$158</f>
        <v>0.62195121951219501</v>
      </c>
      <c r="Z120">
        <f>R120 - sorted!V$158</f>
        <v>1.6847560975609757</v>
      </c>
      <c r="AA120">
        <f>S120 - sorted!W$158</f>
        <v>1.1252032520325201</v>
      </c>
      <c r="AB120">
        <f>T120 - sorted!X$158</f>
        <v>1.3661585365853655</v>
      </c>
    </row>
    <row r="121" spans="1:28" x14ac:dyDescent="0.3">
      <c r="A121">
        <f t="shared" si="3"/>
        <v>5.8961589235233252</v>
      </c>
      <c r="B121">
        <f t="shared" si="3"/>
        <v>4.8481520340658246</v>
      </c>
      <c r="C121">
        <f t="shared" si="3"/>
        <v>6.9323790879647946</v>
      </c>
      <c r="D121">
        <f t="shared" si="3"/>
        <v>5.8019848853077427</v>
      </c>
      <c r="E121">
        <f t="shared" si="4"/>
        <v>7.256698781967815</v>
      </c>
      <c r="F121" t="str">
        <v>Royce O'Neale</v>
      </c>
      <c r="G121">
        <v>-8.4065040650406514E-2</v>
      </c>
      <c r="H121">
        <v>0.20008130081300815</v>
      </c>
      <c r="I121">
        <v>-0.24707317073170734</v>
      </c>
      <c r="J121">
        <v>-1.0244308943089431</v>
      </c>
      <c r="K121">
        <v>0.61504065040650413</v>
      </c>
      <c r="L121">
        <v>-0.20199186991869922</v>
      </c>
      <c r="M121">
        <v>-0.33951219512195124</v>
      </c>
      <c r="N121">
        <v>-0.15231707317073173</v>
      </c>
      <c r="O121">
        <v>0.49971544715447158</v>
      </c>
      <c r="P121">
        <v>-0.93463414634146347</v>
      </c>
      <c r="Q121">
        <v>-1.2342682926829269</v>
      </c>
      <c r="R121">
        <v>-0.53256097560975602</v>
      </c>
      <c r="S121">
        <v>-0.73455284552845534</v>
      </c>
      <c r="T121">
        <v>-0.61636178861788626</v>
      </c>
      <c r="U121" t="str">
        <v>_______</v>
      </c>
      <c r="V121">
        <v>5.8019848853077427</v>
      </c>
      <c r="W121" t="str">
        <v>SF, PF</v>
      </c>
      <c r="X121">
        <f>P121 - sorted!T$158</f>
        <v>1.0902439024390249</v>
      </c>
      <c r="Y121">
        <f>Q121 - sorted!U$158</f>
        <v>1.0518292682926829</v>
      </c>
      <c r="Z121">
        <f>R121 - sorted!V$158</f>
        <v>1.1908536585365854</v>
      </c>
      <c r="AA121">
        <f>S121 - sorted!W$158</f>
        <v>1.0703252032520323</v>
      </c>
      <c r="AB121">
        <f>T121 - sorted!X$158</f>
        <v>1.3341463414634143</v>
      </c>
    </row>
    <row r="122" spans="1:28" x14ac:dyDescent="0.3">
      <c r="A122">
        <f t="shared" si="3"/>
        <v>7.0046405411084702</v>
      </c>
      <c r="B122">
        <f t="shared" si="3"/>
        <v>3.8759638274305286</v>
      </c>
      <c r="C122">
        <f t="shared" si="3"/>
        <v>7.0994455753370742</v>
      </c>
      <c r="D122">
        <f t="shared" si="3"/>
        <v>6.6339884951358448</v>
      </c>
      <c r="E122">
        <f t="shared" si="4"/>
        <v>7.0490000213659272</v>
      </c>
      <c r="F122" t="str">
        <v>Al Horford</v>
      </c>
      <c r="G122">
        <v>6.5040650406504082E-3</v>
      </c>
      <c r="H122">
        <v>0.13869918699186992</v>
      </c>
      <c r="I122">
        <v>-0.54146341463414638</v>
      </c>
      <c r="J122">
        <v>-0.61934959349593499</v>
      </c>
      <c r="K122">
        <v>-5.0894308943089439E-2</v>
      </c>
      <c r="L122">
        <v>-5.0081300813008142E-2</v>
      </c>
      <c r="M122">
        <v>-0.60000000000000009</v>
      </c>
      <c r="N122">
        <v>0.21658536585365851</v>
      </c>
      <c r="O122">
        <v>0.95089430894308946</v>
      </c>
      <c r="P122">
        <v>-0.68780487804878077</v>
      </c>
      <c r="Q122">
        <v>-1.5</v>
      </c>
      <c r="R122">
        <v>-0.49902439024390244</v>
      </c>
      <c r="S122">
        <v>-0.54910569105691054</v>
      </c>
      <c r="T122">
        <v>-0.66065040650406526</v>
      </c>
      <c r="U122" t="str">
        <v>_______</v>
      </c>
      <c r="V122">
        <v>6.6339884951358448</v>
      </c>
      <c r="W122" t="str">
        <v xml:space="preserve"> C, PF</v>
      </c>
      <c r="X122">
        <f>P122 - sorted!T$158</f>
        <v>1.3370731707317076</v>
      </c>
      <c r="Y122">
        <f>Q122 - sorted!U$158</f>
        <v>0.78609756097560979</v>
      </c>
      <c r="Z122">
        <f>R122 - sorted!V$158</f>
        <v>1.224390243902439</v>
      </c>
      <c r="AA122">
        <f>S122 - sorted!W$158</f>
        <v>1.2557723577235771</v>
      </c>
      <c r="AB122">
        <f>T122 - sorted!X$158</f>
        <v>1.2898577235772353</v>
      </c>
    </row>
    <row r="123" spans="1:28" x14ac:dyDescent="0.3">
      <c r="A123">
        <f t="shared" si="3"/>
        <v>-0.60905088560531428</v>
      </c>
      <c r="B123">
        <f t="shared" si="3"/>
        <v>7.5907132576487388</v>
      </c>
      <c r="C123">
        <f t="shared" si="3"/>
        <v>-3.0788523498817835</v>
      </c>
      <c r="D123">
        <f t="shared" si="3"/>
        <v>2.89380216669334</v>
      </c>
      <c r="E123">
        <f t="shared" si="4"/>
        <v>7.0043910172531794</v>
      </c>
      <c r="F123" t="str">
        <v>Dennis Schroder</v>
      </c>
      <c r="G123">
        <v>-0.60520325203252046</v>
      </c>
      <c r="H123">
        <v>1.0004065040650409</v>
      </c>
      <c r="I123">
        <v>-0.63853658536585367</v>
      </c>
      <c r="J123">
        <v>-9.5934959349592841E-3</v>
      </c>
      <c r="K123">
        <v>-0.76504065040650404</v>
      </c>
      <c r="L123">
        <v>1.1594308943089431</v>
      </c>
      <c r="M123">
        <v>0.19390243902439028</v>
      </c>
      <c r="N123">
        <v>-0.82</v>
      </c>
      <c r="O123">
        <v>-0.89813008130081307</v>
      </c>
      <c r="P123">
        <v>-2.3831707317073172</v>
      </c>
      <c r="Q123">
        <v>-0.48463414634146296</v>
      </c>
      <c r="R123">
        <v>-2.5421951219512193</v>
      </c>
      <c r="S123">
        <v>-1.382764227642276</v>
      </c>
      <c r="T123">
        <v>-0.67016260162601604</v>
      </c>
      <c r="U123" t="str">
        <v>sch</v>
      </c>
      <c r="V123">
        <v>1</v>
      </c>
      <c r="W123" t="str">
        <v xml:space="preserve"> PG</v>
      </c>
      <c r="X123">
        <f>P123 - sorted!T$158</f>
        <v>-0.35829268292682892</v>
      </c>
      <c r="Y123">
        <f>Q123 - sorted!U$158</f>
        <v>1.8014634146341468</v>
      </c>
      <c r="Z123">
        <f>R123 - sorted!V$158</f>
        <v>-0.81878048780487789</v>
      </c>
      <c r="AA123">
        <f>S123 - sorted!W$158</f>
        <v>0.42211382113821161</v>
      </c>
      <c r="AB123">
        <f>T123 - sorted!X$158</f>
        <v>1.2803455284552845</v>
      </c>
    </row>
    <row r="124" spans="1:28" x14ac:dyDescent="0.3">
      <c r="A124">
        <f t="shared" si="3"/>
        <v>23.303811203633931</v>
      </c>
      <c r="B124">
        <f t="shared" si="3"/>
        <v>11.239430629775152</v>
      </c>
      <c r="C124">
        <f t="shared" si="3"/>
        <v>22.335909223689043</v>
      </c>
      <c r="D124">
        <f t="shared" si="3"/>
        <v>15.411061210301833</v>
      </c>
      <c r="E124">
        <f t="shared" si="4"/>
        <v>6.8868634487253528</v>
      </c>
      <c r="F124" t="str">
        <v>Mitchell Robinson</v>
      </c>
      <c r="G124">
        <v>2.0030894308943088</v>
      </c>
      <c r="H124">
        <v>-1.5343495934959348</v>
      </c>
      <c r="I124">
        <v>-1.6908536585365852</v>
      </c>
      <c r="J124">
        <v>-0.78434959349593492</v>
      </c>
      <c r="K124">
        <v>1.0548373983739836</v>
      </c>
      <c r="L124">
        <v>-1.1522764227642277</v>
      </c>
      <c r="M124">
        <v>0.41475609756097559</v>
      </c>
      <c r="N124">
        <v>2.2018292682926828</v>
      </c>
      <c r="O124">
        <v>0.89455284552845526</v>
      </c>
      <c r="P124">
        <v>2.9415853658536579</v>
      </c>
      <c r="Q124">
        <v>0.51268292682926808</v>
      </c>
      <c r="R124">
        <v>2.5595121951219508</v>
      </c>
      <c r="S124">
        <v>1.4072357723577233</v>
      </c>
      <c r="T124">
        <v>-0.69522357723577266</v>
      </c>
      <c r="U124" t="str">
        <v>varg</v>
      </c>
      <c r="V124">
        <v>1</v>
      </c>
      <c r="W124" t="str">
        <v xml:space="preserve"> C</v>
      </c>
      <c r="X124">
        <f>P124 - sorted!T$158</f>
        <v>4.9664634146341466</v>
      </c>
      <c r="Y124">
        <f>Q124 - sorted!U$158</f>
        <v>2.7987804878048781</v>
      </c>
      <c r="Z124">
        <f>R124 - sorted!V$158</f>
        <v>4.282926829268292</v>
      </c>
      <c r="AA124">
        <f>S124 - sorted!W$158</f>
        <v>3.2121138211382112</v>
      </c>
      <c r="AB124">
        <f>T124 - sorted!X$158</f>
        <v>1.2552845528455279</v>
      </c>
    </row>
    <row r="125" spans="1:28" x14ac:dyDescent="0.3">
      <c r="A125">
        <f t="shared" si="3"/>
        <v>4.2202924463442022</v>
      </c>
      <c r="B125">
        <f t="shared" si="3"/>
        <v>5.1225420051905184</v>
      </c>
      <c r="C125">
        <f t="shared" si="3"/>
        <v>2.7921677736299189</v>
      </c>
      <c r="D125">
        <f t="shared" si="3"/>
        <v>3.6043427330875257</v>
      </c>
      <c r="E125">
        <f t="shared" si="4"/>
        <v>6.7386433602738025</v>
      </c>
      <c r="F125" t="str">
        <v>Will Barton</v>
      </c>
      <c r="G125">
        <v>-0.64463414634146343</v>
      </c>
      <c r="H125">
        <v>8.3414634146341468E-2</v>
      </c>
      <c r="I125">
        <v>4.9268292682926845E-2</v>
      </c>
      <c r="J125">
        <v>7.7804878048780557E-2</v>
      </c>
      <c r="K125">
        <v>-0.44756097560975605</v>
      </c>
      <c r="L125">
        <v>0.13926829268292687</v>
      </c>
      <c r="M125">
        <v>-6.6341463414634122E-2</v>
      </c>
      <c r="N125">
        <v>-0.35048780487804876</v>
      </c>
      <c r="O125">
        <v>-6.512195121951217E-2</v>
      </c>
      <c r="P125">
        <v>-1.3078048780487803</v>
      </c>
      <c r="Q125">
        <v>-1.1592682926829267</v>
      </c>
      <c r="R125">
        <v>-1.3636585365853655</v>
      </c>
      <c r="S125">
        <v>-1.224390243902439</v>
      </c>
      <c r="T125">
        <v>-0.72682926829268257</v>
      </c>
      <c r="U125" t="str">
        <v>_______</v>
      </c>
      <c r="V125">
        <v>3.6043427330875257</v>
      </c>
      <c r="W125" t="str">
        <v>SF</v>
      </c>
      <c r="X125">
        <f>P125 - sorted!T$158</f>
        <v>0.71707317073170795</v>
      </c>
      <c r="Y125">
        <f>Q125 - sorted!U$158</f>
        <v>1.126829268292683</v>
      </c>
      <c r="Z125">
        <f>R125 - sorted!V$158</f>
        <v>0.35975609756097593</v>
      </c>
      <c r="AA125">
        <f>S125 - sorted!W$158</f>
        <v>0.58048780487804863</v>
      </c>
      <c r="AB125">
        <f>T125 - sorted!X$158</f>
        <v>1.2236788617886178</v>
      </c>
    </row>
    <row r="126" spans="1:28" x14ac:dyDescent="0.3">
      <c r="A126">
        <f t="shared" si="3"/>
        <v>-0.25744752666773407</v>
      </c>
      <c r="B126">
        <f t="shared" si="3"/>
        <v>3.4208780216627424</v>
      </c>
      <c r="C126">
        <f t="shared" si="3"/>
        <v>4.2076765575477832</v>
      </c>
      <c r="D126">
        <f t="shared" si="3"/>
        <v>2.7274743955045535</v>
      </c>
      <c r="E126">
        <f t="shared" si="4"/>
        <v>6.6989909121735787</v>
      </c>
      <c r="F126" t="str">
        <v>Terrence Ross</v>
      </c>
      <c r="G126">
        <v>-1.1130081300813008</v>
      </c>
      <c r="H126">
        <v>0.88504065040650404</v>
      </c>
      <c r="I126">
        <v>-1.9024390243902456E-2</v>
      </c>
      <c r="J126">
        <v>1.0894308943089404E-2</v>
      </c>
      <c r="K126">
        <v>-0.74747967479674804</v>
      </c>
      <c r="L126">
        <v>-0.34032520325203253</v>
      </c>
      <c r="M126">
        <v>-4.4390243902439036E-2</v>
      </c>
      <c r="N126">
        <v>-0.25609756097560976</v>
      </c>
      <c r="O126">
        <v>0.20455284552845532</v>
      </c>
      <c r="P126">
        <v>-2.3048780487804881</v>
      </c>
      <c r="Q126">
        <v>-1.6243902439024394</v>
      </c>
      <c r="R126">
        <v>-1.0795121951219513</v>
      </c>
      <c r="S126">
        <v>-1.419837398373984</v>
      </c>
      <c r="T126">
        <v>-0.73528455284552863</v>
      </c>
      <c r="U126" t="str">
        <v>_______</v>
      </c>
      <c r="V126">
        <v>2.7632202761547768</v>
      </c>
      <c r="W126" t="str">
        <v>SG,SF</v>
      </c>
      <c r="X126">
        <f>P126 - sorted!T$158</f>
        <v>-0.2799999999999998</v>
      </c>
      <c r="Y126">
        <f>Q126 - sorted!U$158</f>
        <v>0.66170731707317043</v>
      </c>
      <c r="Z126">
        <f>R126 - sorted!V$158</f>
        <v>0.64390243902439015</v>
      </c>
      <c r="AA126">
        <f>S126 - sorted!W$158</f>
        <v>0.38504065040650359</v>
      </c>
      <c r="AB126">
        <f>T126 - sorted!X$158</f>
        <v>1.215223577235772</v>
      </c>
    </row>
    <row r="127" spans="1:28" x14ac:dyDescent="0.3">
      <c r="A127">
        <f t="shared" si="3"/>
        <v>23.302168197283756</v>
      </c>
      <c r="B127">
        <f t="shared" si="3"/>
        <v>14.358999212057848</v>
      </c>
      <c r="C127">
        <f t="shared" si="3"/>
        <v>18.814755184380914</v>
      </c>
      <c r="D127">
        <f t="shared" si="3"/>
        <v>14.999618828940108</v>
      </c>
      <c r="E127">
        <f t="shared" si="4"/>
        <v>6.5388560256149901</v>
      </c>
      <c r="F127" t="str">
        <v>Jarrett Allen</v>
      </c>
      <c r="G127">
        <v>2.2916260162601625</v>
      </c>
      <c r="H127">
        <v>-1.6256910569105691</v>
      </c>
      <c r="I127">
        <v>-1.6041463414634145</v>
      </c>
      <c r="J127">
        <v>-8.1788617886178833E-2</v>
      </c>
      <c r="K127">
        <v>2.0595934959349598</v>
      </c>
      <c r="L127">
        <v>-0.53715447154471541</v>
      </c>
      <c r="M127">
        <v>-1.0153658536585366</v>
      </c>
      <c r="N127">
        <v>1.8782926829268292</v>
      </c>
      <c r="O127">
        <v>-4.9837398373983766E-2</v>
      </c>
      <c r="P127">
        <v>2.9412195121951221</v>
      </c>
      <c r="Q127">
        <v>1.3653658536585369</v>
      </c>
      <c r="R127">
        <v>1.8526829268292686</v>
      </c>
      <c r="S127">
        <v>1.3155284552845532</v>
      </c>
      <c r="T127">
        <v>-0.76943089430894251</v>
      </c>
      <c r="U127" t="str">
        <v>zieg</v>
      </c>
      <c r="V127">
        <v>7</v>
      </c>
      <c r="W127" t="str">
        <v xml:space="preserve"> C</v>
      </c>
      <c r="X127">
        <f>P127 - sorted!T$158</f>
        <v>4.9660975609756104</v>
      </c>
      <c r="Y127">
        <f>Q127 - sorted!U$158</f>
        <v>3.6514634146341467</v>
      </c>
      <c r="Z127">
        <f>R127 - sorted!V$158</f>
        <v>3.5760975609756098</v>
      </c>
      <c r="AA127">
        <f>S127 - sorted!W$158</f>
        <v>3.1204065040650408</v>
      </c>
      <c r="AB127">
        <f>T127 - sorted!X$158</f>
        <v>1.181077235772358</v>
      </c>
    </row>
    <row r="128" spans="1:28" x14ac:dyDescent="0.3">
      <c r="A128">
        <f t="shared" si="3"/>
        <v>4.0757078875287478</v>
      </c>
      <c r="B128">
        <f t="shared" si="3"/>
        <v>1.1044020377937867</v>
      </c>
      <c r="C128">
        <f t="shared" si="3"/>
        <v>4.6305066492245377</v>
      </c>
      <c r="D128">
        <f t="shared" si="3"/>
        <v>2.7632202761547768</v>
      </c>
      <c r="E128">
        <f t="shared" si="4"/>
        <v>6.3093293548810063</v>
      </c>
      <c r="F128" t="str">
        <v>Jae Crowder</v>
      </c>
      <c r="G128">
        <v>-0.80601626016260164</v>
      </c>
      <c r="H128">
        <v>-7.1869918699187005E-2</v>
      </c>
      <c r="I128">
        <v>0.65512195121951222</v>
      </c>
      <c r="J128">
        <v>-0.60894308943089426</v>
      </c>
      <c r="K128">
        <v>-0.23691056910569105</v>
      </c>
      <c r="L128">
        <v>-0.41723577235772363</v>
      </c>
      <c r="M128">
        <v>-0.39073170731707318</v>
      </c>
      <c r="N128">
        <v>-0.38097560975609757</v>
      </c>
      <c r="O128">
        <v>0.84569105691056912</v>
      </c>
      <c r="P128">
        <v>-1.3399999999999999</v>
      </c>
      <c r="Q128">
        <v>-2.2575609756097559</v>
      </c>
      <c r="R128">
        <v>-0.99463414634146341</v>
      </c>
      <c r="S128">
        <v>-1.4118699186991868</v>
      </c>
      <c r="T128">
        <v>-0.81837398373983739</v>
      </c>
      <c r="U128" t="str">
        <v>_______</v>
      </c>
      <c r="V128">
        <v>2.7274743955045535</v>
      </c>
      <c r="W128" t="str">
        <v xml:space="preserve"> PF, SF</v>
      </c>
      <c r="X128">
        <f>P128 - sorted!T$158</f>
        <v>0.68487804878048841</v>
      </c>
      <c r="Y128">
        <f>Q128 - sorted!U$158</f>
        <v>2.8536585365853906E-2</v>
      </c>
      <c r="Z128">
        <f>R128 - sorted!V$158</f>
        <v>0.72878048780487803</v>
      </c>
      <c r="AA128">
        <f>S128 - sorted!W$158</f>
        <v>0.39300813008130087</v>
      </c>
      <c r="AB128">
        <f>T128 - sorted!X$158</f>
        <v>1.1321341463414631</v>
      </c>
    </row>
    <row r="129" spans="1:28" x14ac:dyDescent="0.3">
      <c r="A129">
        <f t="shared" si="3"/>
        <v>-0.41846214898494116</v>
      </c>
      <c r="B129">
        <f t="shared" si="3"/>
        <v>1.6558589553712202</v>
      </c>
      <c r="C129">
        <f t="shared" si="3"/>
        <v>-4.862514920518203</v>
      </c>
      <c r="D129">
        <f t="shared" si="3"/>
        <v>1.1914957891976135</v>
      </c>
      <c r="E129">
        <f t="shared" si="4"/>
        <v>6.0780869532196151</v>
      </c>
      <c r="F129" t="str">
        <v>Ricky Rubio</v>
      </c>
      <c r="G129">
        <v>-0.78975609756097553</v>
      </c>
      <c r="H129">
        <v>0.57853658536585373</v>
      </c>
      <c r="I129">
        <v>-0.88975609756097551</v>
      </c>
      <c r="J129">
        <v>-0.98926829268292682</v>
      </c>
      <c r="K129">
        <v>-0.92560975609756091</v>
      </c>
      <c r="L129">
        <v>1.138048780487805</v>
      </c>
      <c r="M129">
        <v>0.77024390243902441</v>
      </c>
      <c r="N129">
        <v>-0.99926829268292683</v>
      </c>
      <c r="O129">
        <v>0.34463414634146339</v>
      </c>
      <c r="P129">
        <v>-2.3407317073170728</v>
      </c>
      <c r="Q129">
        <v>-2.1068292682926826</v>
      </c>
      <c r="R129">
        <v>-2.9002439024390241</v>
      </c>
      <c r="S129">
        <v>-1.7621951219512191</v>
      </c>
      <c r="T129">
        <v>-0.86768292682926795</v>
      </c>
      <c r="U129" t="str">
        <v>bal</v>
      </c>
      <c r="V129">
        <v>1</v>
      </c>
      <c r="W129" t="str">
        <v xml:space="preserve"> PG</v>
      </c>
      <c r="X129">
        <f>P129 - sorted!T$158</f>
        <v>-0.31585365853658454</v>
      </c>
      <c r="Y129">
        <f>Q129 - sorted!U$158</f>
        <v>0.17926829268292721</v>
      </c>
      <c r="Z129">
        <f>R129 - sorted!V$158</f>
        <v>-1.1768292682926826</v>
      </c>
      <c r="AA129">
        <f>S129 - sorted!W$158</f>
        <v>4.2682926829268553E-2</v>
      </c>
      <c r="AB129">
        <f>T129 - sorted!X$158</f>
        <v>1.0828252032520327</v>
      </c>
    </row>
    <row r="130" spans="1:28" x14ac:dyDescent="0.3">
      <c r="A130">
        <f t="shared" ref="A130" si="5">(2400-156) * (X130/AK$7) + 1</f>
        <v>10.266555814990454</v>
      </c>
      <c r="B130">
        <f t="shared" si="3"/>
        <v>6.5814935589754757</v>
      </c>
      <c r="C130">
        <f t="shared" si="3"/>
        <v>13.757804490246871</v>
      </c>
      <c r="D130">
        <f t="shared" si="3"/>
        <v>8.8604462042067524</v>
      </c>
      <c r="E130">
        <f t="shared" si="4"/>
        <v>6.0371000477314016</v>
      </c>
      <c r="F130" t="str">
        <v>Jonathan Isaac</v>
      </c>
      <c r="G130">
        <v>-8.6504065040650405E-2</v>
      </c>
      <c r="H130">
        <v>-9.13821138211382E-2</v>
      </c>
      <c r="I130">
        <v>-0.92390243902439018</v>
      </c>
      <c r="J130">
        <v>-0.71772357723577229</v>
      </c>
      <c r="K130">
        <v>-0.19105691056910568</v>
      </c>
      <c r="L130">
        <v>-0.89040650406504063</v>
      </c>
      <c r="M130">
        <v>0.40682926829268284</v>
      </c>
      <c r="N130">
        <v>1.7336585365853658</v>
      </c>
      <c r="O130">
        <v>0.70764227642276423</v>
      </c>
      <c r="P130">
        <v>3.8536585365853956E-2</v>
      </c>
      <c r="Q130">
        <v>-0.76048780487804835</v>
      </c>
      <c r="R130">
        <v>0.8375609756097564</v>
      </c>
      <c r="S130">
        <v>-5.2845528455284119E-2</v>
      </c>
      <c r="T130">
        <v>-0.8764227642276422</v>
      </c>
      <c r="U130" t="str">
        <v>peon</v>
      </c>
      <c r="V130">
        <v>4</v>
      </c>
      <c r="W130" t="str">
        <v xml:space="preserve"> PF, SF</v>
      </c>
      <c r="X130">
        <f>P130 - sorted!T$158</f>
        <v>2.0634146341463424</v>
      </c>
      <c r="Y130">
        <f>Q130 - sorted!U$158</f>
        <v>1.5256097560975614</v>
      </c>
      <c r="Z130">
        <f>R130 - sorted!V$158</f>
        <v>2.5609756097560981</v>
      </c>
      <c r="AA130">
        <f>S130 - sorted!W$158</f>
        <v>1.7520325203252036</v>
      </c>
      <c r="AB130">
        <f>T130 - sorted!X$158</f>
        <v>1.0740853658536582</v>
      </c>
    </row>
    <row r="131" spans="1:28" x14ac:dyDescent="0.3">
      <c r="A131">
        <f t="shared" ref="A131:D179" si="6">(2400-156) * (X131/AK$7) + 1</f>
        <v>13.129768214563153</v>
      </c>
      <c r="B131">
        <f t="shared" si="6"/>
        <v>6.5011842991341009</v>
      </c>
      <c r="C131">
        <f t="shared" si="6"/>
        <v>12.610817115123723</v>
      </c>
      <c r="D131">
        <f t="shared" si="6"/>
        <v>9.1693927441122316</v>
      </c>
      <c r="E131">
        <f t="shared" si="4"/>
        <v>5.9675176267862948</v>
      </c>
      <c r="F131" t="str">
        <v>Khem Birch</v>
      </c>
      <c r="G131">
        <v>0.57699186991869922</v>
      </c>
      <c r="H131">
        <v>-0.6600813008130082</v>
      </c>
      <c r="I131">
        <v>-1.4597560975609758</v>
      </c>
      <c r="J131">
        <v>-0.62325203252032524</v>
      </c>
      <c r="K131">
        <v>0.89544715447154477</v>
      </c>
      <c r="L131">
        <v>-0.59130081300813009</v>
      </c>
      <c r="M131">
        <v>-0.15804878048780488</v>
      </c>
      <c r="N131">
        <v>1.2375609756097561</v>
      </c>
      <c r="O131">
        <v>0.79845528455284553</v>
      </c>
      <c r="P131">
        <v>0.67609756097560991</v>
      </c>
      <c r="Q131">
        <v>-0.78243902439024393</v>
      </c>
      <c r="R131">
        <v>0.6073170731707318</v>
      </c>
      <c r="S131">
        <v>1.6016260162601603E-2</v>
      </c>
      <c r="T131">
        <v>-0.89126016260162666</v>
      </c>
      <c r="U131" t="str">
        <v>_______</v>
      </c>
      <c r="V131">
        <v>8.8604462042067524</v>
      </c>
      <c r="W131" t="str">
        <v xml:space="preserve"> C</v>
      </c>
      <c r="X131">
        <f>P131 - sorted!T$158</f>
        <v>2.7009756097560982</v>
      </c>
      <c r="Y131">
        <f>Q131 - sorted!U$158</f>
        <v>1.5036585365853659</v>
      </c>
      <c r="Z131">
        <f>R131 - sorted!V$158</f>
        <v>2.3307317073170735</v>
      </c>
      <c r="AA131">
        <f>S131 - sorted!W$158</f>
        <v>1.8208943089430893</v>
      </c>
      <c r="AB131">
        <f>T131 - sorted!X$158</f>
        <v>1.0592479674796738</v>
      </c>
    </row>
    <row r="132" spans="1:28" x14ac:dyDescent="0.3">
      <c r="A132">
        <f t="shared" si="6"/>
        <v>1.8395762449397399</v>
      </c>
      <c r="B132">
        <f t="shared" si="6"/>
        <v>1.894555922121969</v>
      </c>
      <c r="C132">
        <f t="shared" si="6"/>
        <v>4.0041592002033699</v>
      </c>
      <c r="D132">
        <f t="shared" si="6"/>
        <v>1.8537064659371643</v>
      </c>
      <c r="E132">
        <f t="shared" ref="E132:E179" si="7">(2400-156) * (AB132/AO$7) + 1</f>
        <v>5.8514198340313222</v>
      </c>
      <c r="F132" t="str">
        <v>Malik Beasley</v>
      </c>
      <c r="G132">
        <v>-0.53386178861788625</v>
      </c>
      <c r="H132">
        <v>0.22333333333333333</v>
      </c>
      <c r="I132">
        <v>0.91536585365853662</v>
      </c>
      <c r="J132">
        <v>0.15077235772357728</v>
      </c>
      <c r="K132">
        <v>-0.66821138211382114</v>
      </c>
      <c r="L132">
        <v>-0.49422764227642274</v>
      </c>
      <c r="M132">
        <v>-0.77146341463414636</v>
      </c>
      <c r="N132">
        <v>-0.86329268292682926</v>
      </c>
      <c r="O132">
        <v>0.4269918699186992</v>
      </c>
      <c r="P132">
        <v>-1.8379268292682926</v>
      </c>
      <c r="Q132">
        <v>-2.0415853658536585</v>
      </c>
      <c r="R132">
        <v>-1.1203658536585366</v>
      </c>
      <c r="S132">
        <v>-1.6145934959349593</v>
      </c>
      <c r="T132">
        <v>-0.9160162601626014</v>
      </c>
      <c r="U132" t="str">
        <v>pete</v>
      </c>
      <c r="V132">
        <v>1</v>
      </c>
      <c r="W132" t="str">
        <v xml:space="preserve"> SG, SF</v>
      </c>
      <c r="X132">
        <f>P132 - sorted!T$158</f>
        <v>0.18695121951219562</v>
      </c>
      <c r="Y132">
        <f>Q132 - sorted!U$158</f>
        <v>0.24451219512195133</v>
      </c>
      <c r="Z132">
        <f>R132 - sorted!V$158</f>
        <v>0.60304878048780486</v>
      </c>
      <c r="AA132">
        <f>S132 - sorted!W$158</f>
        <v>0.19028455284552837</v>
      </c>
      <c r="AB132">
        <f>T132 - sorted!X$158</f>
        <v>1.0344918699186991</v>
      </c>
    </row>
    <row r="133" spans="1:28" x14ac:dyDescent="0.3">
      <c r="A133">
        <f t="shared" si="6"/>
        <v>2.1117676302855002</v>
      </c>
      <c r="B133">
        <f t="shared" si="6"/>
        <v>2.0930982589520326</v>
      </c>
      <c r="C133">
        <f t="shared" si="6"/>
        <v>3.4300579981422619</v>
      </c>
      <c r="D133">
        <f t="shared" si="6"/>
        <v>2.9532570498156456</v>
      </c>
      <c r="E133">
        <f t="shared" si="7"/>
        <v>5.8378846233817248</v>
      </c>
      <c r="F133" t="str">
        <v>Seth Curry</v>
      </c>
      <c r="G133">
        <v>7.2439024390243911E-2</v>
      </c>
      <c r="H133">
        <v>0.40780487804878046</v>
      </c>
      <c r="I133">
        <v>0.37365853658536591</v>
      </c>
      <c r="J133">
        <v>-0.27219512195121948</v>
      </c>
      <c r="K133">
        <v>-1.0792682926829267</v>
      </c>
      <c r="L133">
        <v>-0.13390243902439022</v>
      </c>
      <c r="M133">
        <v>-0.38219512195121952</v>
      </c>
      <c r="N133">
        <v>-0.97365853658536583</v>
      </c>
      <c r="O133">
        <v>0.61780487804878048</v>
      </c>
      <c r="P133">
        <v>-1.7773170731707315</v>
      </c>
      <c r="Q133">
        <v>-1.9873170731707315</v>
      </c>
      <c r="R133">
        <v>-1.2356097560975607</v>
      </c>
      <c r="S133">
        <v>-1.3695121951219509</v>
      </c>
      <c r="T133">
        <v>-0.91890243902439017</v>
      </c>
      <c r="U133" t="str">
        <v>_______</v>
      </c>
      <c r="V133">
        <v>2.9532570498156439</v>
      </c>
      <c r="W133" t="str">
        <v xml:space="preserve"> SG, PG</v>
      </c>
      <c r="X133">
        <f>P133 - sorted!T$158</f>
        <v>0.24756097560975676</v>
      </c>
      <c r="Y133">
        <f>Q133 - sorted!U$158</f>
        <v>0.29878048780487831</v>
      </c>
      <c r="Z133">
        <f>R133 - sorted!V$158</f>
        <v>0.4878048780487807</v>
      </c>
      <c r="AA133">
        <f>S133 - sorted!W$158</f>
        <v>0.43536585365853675</v>
      </c>
      <c r="AB133">
        <f>T133 - sorted!X$158</f>
        <v>1.0316056910569102</v>
      </c>
    </row>
    <row r="134" spans="1:28" x14ac:dyDescent="0.3">
      <c r="A134">
        <f t="shared" si="6"/>
        <v>8.2708507683104777</v>
      </c>
      <c r="B134">
        <f t="shared" si="6"/>
        <v>4.3310496331983117</v>
      </c>
      <c r="C134">
        <f t="shared" si="6"/>
        <v>5.4883171225687555</v>
      </c>
      <c r="D134">
        <f t="shared" si="6"/>
        <v>4.5877192048527871</v>
      </c>
      <c r="E134">
        <f t="shared" si="7"/>
        <v>5.7656332876606493</v>
      </c>
      <c r="F134" t="str">
        <v>Larry Nance Jr.</v>
      </c>
      <c r="G134">
        <v>0.20552845528455285</v>
      </c>
      <c r="H134">
        <v>-0.59934959349593497</v>
      </c>
      <c r="I134">
        <v>-0.74048780487804877</v>
      </c>
      <c r="J134">
        <v>-0.91788617886178858</v>
      </c>
      <c r="K134">
        <v>9.0081300813008136E-2</v>
      </c>
      <c r="L134">
        <v>-0.18276422764227646</v>
      </c>
      <c r="M134">
        <v>1.1165853658536584</v>
      </c>
      <c r="N134">
        <v>-0.34731707317073168</v>
      </c>
      <c r="O134">
        <v>0.37040650406504072</v>
      </c>
      <c r="P134">
        <v>-0.40585365853658528</v>
      </c>
      <c r="Q134">
        <v>-1.3756097560975613</v>
      </c>
      <c r="R134">
        <v>-0.82243902439024397</v>
      </c>
      <c r="S134">
        <v>-1.0052032520325205</v>
      </c>
      <c r="T134">
        <v>-0.93430894308943035</v>
      </c>
      <c r="U134" t="str">
        <v>_______</v>
      </c>
      <c r="V134">
        <v>4.5877192048527871</v>
      </c>
      <c r="W134" t="str">
        <v>PF</v>
      </c>
      <c r="X134">
        <f>P134 - sorted!T$158</f>
        <v>1.619024390243903</v>
      </c>
      <c r="Y134">
        <f>Q134 - sorted!U$158</f>
        <v>0.91048780487804848</v>
      </c>
      <c r="Z134">
        <f>R134 - sorted!V$158</f>
        <v>0.90097560975609747</v>
      </c>
      <c r="AA134">
        <f>S134 - sorted!W$158</f>
        <v>0.79967479674796715</v>
      </c>
      <c r="AB134">
        <f>T134 - sorted!X$158</f>
        <v>1.0161991869918703</v>
      </c>
    </row>
    <row r="135" spans="1:28" x14ac:dyDescent="0.3">
      <c r="A135">
        <f t="shared" si="6"/>
        <v>3.9004538768433492</v>
      </c>
      <c r="B135">
        <f t="shared" si="6"/>
        <v>2.4013965842319704</v>
      </c>
      <c r="C135">
        <f t="shared" si="6"/>
        <v>8.1881115585048043</v>
      </c>
      <c r="D135">
        <f t="shared" si="6"/>
        <v>3.7183283218956276</v>
      </c>
      <c r="E135">
        <f t="shared" si="7"/>
        <v>5.6280888583129993</v>
      </c>
      <c r="F135" t="str">
        <v>Marcus Morris Sr.</v>
      </c>
      <c r="G135">
        <v>9.8211382113821147E-2</v>
      </c>
      <c r="H135">
        <v>0.18004065040650405</v>
      </c>
      <c r="I135">
        <v>0.6989024390243902</v>
      </c>
      <c r="J135">
        <v>-0.1176422764227642</v>
      </c>
      <c r="K135">
        <v>-0.42577235772357724</v>
      </c>
      <c r="L135">
        <v>-0.91849593495934956</v>
      </c>
      <c r="M135">
        <v>-0.849390243902439</v>
      </c>
      <c r="N135">
        <v>-0.56890243902439031</v>
      </c>
      <c r="O135">
        <v>0.70406504065040654</v>
      </c>
      <c r="P135">
        <v>-1.3790243902439023</v>
      </c>
      <c r="Q135">
        <v>-1.9030487804878051</v>
      </c>
      <c r="R135">
        <v>-0.28048780487804903</v>
      </c>
      <c r="S135">
        <v>-1.1989837398373986</v>
      </c>
      <c r="T135">
        <v>-0.96363821138211381</v>
      </c>
      <c r="U135" t="str">
        <v>_______</v>
      </c>
      <c r="V135">
        <v>3.7183283218956276</v>
      </c>
      <c r="W135" t="str">
        <v xml:space="preserve"> PF, SF</v>
      </c>
      <c r="X135">
        <f>P135 - sorted!T$158</f>
        <v>0.64585365853658594</v>
      </c>
      <c r="Y135">
        <f>Q135 - sorted!U$158</f>
        <v>0.38304878048780466</v>
      </c>
      <c r="Z135">
        <f>R135 - sorted!V$158</f>
        <v>1.4429268292682924</v>
      </c>
      <c r="AA135">
        <f>S135 - sorted!W$158</f>
        <v>0.60589430894308904</v>
      </c>
      <c r="AB135">
        <f>T135 - sorted!X$158</f>
        <v>0.98686991869918672</v>
      </c>
    </row>
    <row r="136" spans="1:28" x14ac:dyDescent="0.3">
      <c r="A136">
        <f t="shared" si="6"/>
        <v>1.8888664354450093</v>
      </c>
      <c r="B136">
        <f t="shared" si="6"/>
        <v>7.0593336550316481</v>
      </c>
      <c r="C136">
        <f t="shared" si="6"/>
        <v>2.162175237611538</v>
      </c>
      <c r="D136">
        <f t="shared" si="6"/>
        <v>1.2538687033934062</v>
      </c>
      <c r="E136">
        <f t="shared" si="7"/>
        <v>5.5187586708828196</v>
      </c>
      <c r="F136" t="str">
        <v>Jalen Green</v>
      </c>
      <c r="G136">
        <v>-0.73829268292682926</v>
      </c>
      <c r="H136">
        <v>7.8658536585365854E-2</v>
      </c>
      <c r="I136">
        <v>0.60939024390243901</v>
      </c>
      <c r="J136">
        <v>0.43463414634146352</v>
      </c>
      <c r="K136">
        <v>-0.63963414634146343</v>
      </c>
      <c r="L136">
        <v>-0.25817073170731708</v>
      </c>
      <c r="M136">
        <v>0.66792682926829272</v>
      </c>
      <c r="N136">
        <v>-0.78439024390243905</v>
      </c>
      <c r="O136">
        <v>-1.1184146341463412</v>
      </c>
      <c r="P136">
        <v>-1.8269512195121949</v>
      </c>
      <c r="Q136">
        <v>-0.62987804878048781</v>
      </c>
      <c r="R136">
        <v>-1.4901219512195119</v>
      </c>
      <c r="S136">
        <v>-1.748292682926829</v>
      </c>
      <c r="T136">
        <v>-0.98695121951219478</v>
      </c>
      <c r="U136" t="str">
        <v>diaz</v>
      </c>
      <c r="V136">
        <v>2</v>
      </c>
      <c r="W136" t="str">
        <v xml:space="preserve"> SG</v>
      </c>
      <c r="X136">
        <f>P136 - sorted!T$158</f>
        <v>0.19792682926829341</v>
      </c>
      <c r="Y136">
        <f>Q136 - sorted!U$158</f>
        <v>1.656219512195122</v>
      </c>
      <c r="Z136">
        <f>R136 - sorted!V$158</f>
        <v>0.23329268292682959</v>
      </c>
      <c r="AA136">
        <f>S136 - sorted!W$158</f>
        <v>5.6585365853658587E-2</v>
      </c>
      <c r="AB136">
        <f>T136 - sorted!X$158</f>
        <v>0.96355691056910575</v>
      </c>
    </row>
    <row r="137" spans="1:28" x14ac:dyDescent="0.3">
      <c r="A137">
        <f t="shared" si="6"/>
        <v>4.2038623828424448</v>
      </c>
      <c r="B137">
        <f t="shared" si="6"/>
        <v>0.37358777323728598</v>
      </c>
      <c r="C137">
        <f t="shared" si="6"/>
        <v>5.7021622264052754</v>
      </c>
      <c r="D137">
        <f t="shared" si="6"/>
        <v>2.655982634204114</v>
      </c>
      <c r="E137">
        <f t="shared" si="7"/>
        <v>5.1037424232184705</v>
      </c>
      <c r="F137" t="str">
        <v>Justin Holiday</v>
      </c>
      <c r="G137">
        <v>-0.66162601626016249</v>
      </c>
      <c r="H137">
        <v>-0.1243089430894309</v>
      </c>
      <c r="I137">
        <v>0.45609756097560977</v>
      </c>
      <c r="J137">
        <v>-0.64821138211382112</v>
      </c>
      <c r="K137">
        <v>-0.76105691056910563</v>
      </c>
      <c r="L137">
        <v>-0.65626016260162601</v>
      </c>
      <c r="M137">
        <v>-2.9268292682926855E-3</v>
      </c>
      <c r="N137">
        <v>-5.9024390243902436E-2</v>
      </c>
      <c r="O137">
        <v>1.0215447154471544</v>
      </c>
      <c r="P137">
        <v>-1.3114634146341464</v>
      </c>
      <c r="Q137">
        <v>-2.4573170731707314</v>
      </c>
      <c r="R137">
        <v>-0.77951219512195102</v>
      </c>
      <c r="S137">
        <v>-1.435772357723577</v>
      </c>
      <c r="T137">
        <v>-1.0754471544715445</v>
      </c>
      <c r="U137" t="str">
        <v>_______</v>
      </c>
      <c r="V137">
        <v>2.6851629449389884</v>
      </c>
      <c r="W137" t="str">
        <v xml:space="preserve"> SG, SF</v>
      </c>
      <c r="X137">
        <f>P137 - sorted!T$158</f>
        <v>0.71341463414634188</v>
      </c>
      <c r="Y137">
        <f>Q137 - sorted!U$158</f>
        <v>-0.17121951219512166</v>
      </c>
      <c r="Z137">
        <f>R137 - sorted!V$158</f>
        <v>0.94390243902439042</v>
      </c>
      <c r="AA137">
        <f>S137 - sorted!W$158</f>
        <v>0.3691056910569106</v>
      </c>
      <c r="AB137">
        <f>T137 - sorted!X$158</f>
        <v>0.87506097560975604</v>
      </c>
    </row>
    <row r="138" spans="1:28" x14ac:dyDescent="0.3">
      <c r="A138">
        <f t="shared" si="6"/>
        <v>2.945319518607926</v>
      </c>
      <c r="B138">
        <f t="shared" si="6"/>
        <v>2.0859596580772424</v>
      </c>
      <c r="C138">
        <f t="shared" si="6"/>
        <v>8.2148421964843727</v>
      </c>
      <c r="D138">
        <f t="shared" si="6"/>
        <v>3.508777215430813</v>
      </c>
      <c r="E138">
        <f t="shared" si="7"/>
        <v>5.0072802177438893</v>
      </c>
      <c r="F138" t="str">
        <v>Lauri Markkanen</v>
      </c>
      <c r="G138">
        <v>0.2967479674796748</v>
      </c>
      <c r="H138">
        <v>0.34601626016260162</v>
      </c>
      <c r="I138">
        <v>0.32926829268292684</v>
      </c>
      <c r="J138">
        <v>-0.18813008130081302</v>
      </c>
      <c r="K138">
        <v>-6.7479674796747963E-2</v>
      </c>
      <c r="L138">
        <v>-0.97056910569105681</v>
      </c>
      <c r="M138">
        <v>-1.1390243902439026</v>
      </c>
      <c r="N138">
        <v>-0.59609756097560984</v>
      </c>
      <c r="O138">
        <v>0.74357723577235779</v>
      </c>
      <c r="P138">
        <v>-1.5917073170731708</v>
      </c>
      <c r="Q138">
        <v>-1.9892682926829268</v>
      </c>
      <c r="R138">
        <v>-0.27512195121951222</v>
      </c>
      <c r="S138">
        <v>-1.245691056910569</v>
      </c>
      <c r="T138">
        <v>-1.0960162601626016</v>
      </c>
      <c r="U138" t="str">
        <v>sch</v>
      </c>
      <c r="V138">
        <v>1</v>
      </c>
      <c r="W138" t="str">
        <v xml:space="preserve"> PF</v>
      </c>
      <c r="X138">
        <f>P138 - sorted!T$158</f>
        <v>0.43317073170731746</v>
      </c>
      <c r="Y138">
        <f>Q138 - sorted!U$158</f>
        <v>0.29682926829268297</v>
      </c>
      <c r="Z138">
        <f>R138 - sorted!V$158</f>
        <v>1.4482926829268292</v>
      </c>
      <c r="AA138">
        <f>S138 - sorted!W$158</f>
        <v>0.5591869918699186</v>
      </c>
      <c r="AB138">
        <f>T138 - sorted!X$158</f>
        <v>0.85449186991869897</v>
      </c>
    </row>
    <row r="139" spans="1:28" x14ac:dyDescent="0.3">
      <c r="A139">
        <f t="shared" si="6"/>
        <v>3.2082005346360254</v>
      </c>
      <c r="B139">
        <f t="shared" si="6"/>
        <v>3.1603190897329547</v>
      </c>
      <c r="C139">
        <f t="shared" si="6"/>
        <v>1</v>
      </c>
      <c r="D139">
        <f t="shared" si="6"/>
        <v>3.945022860917184</v>
      </c>
      <c r="E139">
        <f t="shared" si="7"/>
        <v>4.9710592314984936</v>
      </c>
      <c r="F139" t="str">
        <v>Cameron Payne</v>
      </c>
      <c r="G139">
        <v>0.388130081300813</v>
      </c>
      <c r="H139">
        <v>0.38471544715447153</v>
      </c>
      <c r="I139">
        <v>-0.37219512195121951</v>
      </c>
      <c r="J139">
        <v>-0.64406504065040648</v>
      </c>
      <c r="K139">
        <v>-0.93056910569105689</v>
      </c>
      <c r="L139">
        <v>0.57495934959349604</v>
      </c>
      <c r="M139">
        <v>-0.61902439024390243</v>
      </c>
      <c r="N139">
        <v>-0.47756097560975608</v>
      </c>
      <c r="O139">
        <v>0.54715447154471542</v>
      </c>
      <c r="P139">
        <v>-1.5331707317073169</v>
      </c>
      <c r="Q139">
        <v>-1.6956097560975607</v>
      </c>
      <c r="R139">
        <v>-1.7234146341463414</v>
      </c>
      <c r="S139">
        <v>-1.1484552845528453</v>
      </c>
      <c r="T139">
        <v>-1.103739837398374</v>
      </c>
      <c r="U139" t="str">
        <v>_______</v>
      </c>
      <c r="V139">
        <v>3.841432757808382</v>
      </c>
      <c r="W139" t="str">
        <v xml:space="preserve"> PG</v>
      </c>
      <c r="X139">
        <f>P139 - sorted!T$158</f>
        <v>0.49170731707317139</v>
      </c>
      <c r="Y139">
        <f>Q139 - sorted!U$158</f>
        <v>0.59048780487804908</v>
      </c>
      <c r="Z139">
        <f>R139 - sorted!V$158</f>
        <v>0</v>
      </c>
      <c r="AA139">
        <f>S139 - sorted!W$158</f>
        <v>0.65642276422764234</v>
      </c>
      <c r="AB139">
        <f>T139 - sorted!X$158</f>
        <v>0.84676829268292653</v>
      </c>
    </row>
    <row r="140" spans="1:28" x14ac:dyDescent="0.3">
      <c r="A140">
        <f t="shared" si="6"/>
        <v>4.6781435492598042</v>
      </c>
      <c r="B140">
        <f t="shared" si="6"/>
        <v>1.1659724703388392</v>
      </c>
      <c r="C140">
        <f t="shared" si="6"/>
        <v>5.8157674378184252</v>
      </c>
      <c r="D140">
        <f t="shared" si="6"/>
        <v>3.6406357445640261</v>
      </c>
      <c r="E140">
        <f t="shared" si="7"/>
        <v>4.328708635951859</v>
      </c>
      <c r="F140" t="str">
        <v>Nicolas Batum</v>
      </c>
      <c r="G140">
        <v>0.14150406504065041</v>
      </c>
      <c r="H140">
        <v>-1.0447154471544717E-2</v>
      </c>
      <c r="I140">
        <v>-0.3228048780487805</v>
      </c>
      <c r="J140">
        <v>-0.98349593495934962</v>
      </c>
      <c r="K140">
        <v>-0.3911382113821138</v>
      </c>
      <c r="L140">
        <v>-0.45959349593495935</v>
      </c>
      <c r="M140">
        <v>-0.12207317073170734</v>
      </c>
      <c r="N140">
        <v>-9.2682926829268292E-2</v>
      </c>
      <c r="O140">
        <v>1.0244308943089431</v>
      </c>
      <c r="P140">
        <v>-1.2058536585365855</v>
      </c>
      <c r="Q140">
        <v>-2.2407317073170732</v>
      </c>
      <c r="R140">
        <v>-0.75670731707317085</v>
      </c>
      <c r="S140">
        <v>-1.2163008130081301</v>
      </c>
      <c r="T140">
        <v>-1.2407113821138211</v>
      </c>
      <c r="U140" t="str">
        <v>_______</v>
      </c>
      <c r="V140">
        <v>3.6406357445640261</v>
      </c>
      <c r="W140" t="str">
        <v>SF, SG</v>
      </c>
      <c r="X140">
        <f>P140 - sorted!T$158</f>
        <v>0.81902439024390272</v>
      </c>
      <c r="Y140">
        <f>Q140 - sorted!U$158</f>
        <v>4.5365853658536626E-2</v>
      </c>
      <c r="Z140">
        <f>R140 - sorted!V$158</f>
        <v>0.96670731707317059</v>
      </c>
      <c r="AA140">
        <f>S140 - sorted!W$158</f>
        <v>0.58857723577235754</v>
      </c>
      <c r="AB140">
        <f>T140 - sorted!X$158</f>
        <v>0.70979674796747938</v>
      </c>
    </row>
    <row r="141" spans="1:28" x14ac:dyDescent="0.3">
      <c r="A141">
        <f t="shared" si="6"/>
        <v>13.57447526667735</v>
      </c>
      <c r="B141">
        <f t="shared" si="6"/>
        <v>8.4330681608738125</v>
      </c>
      <c r="C141">
        <f t="shared" si="6"/>
        <v>17.676273012251265</v>
      </c>
      <c r="D141">
        <f t="shared" si="6"/>
        <v>11.532268405868676</v>
      </c>
      <c r="E141">
        <f t="shared" si="7"/>
        <v>4.1564683145165162</v>
      </c>
      <c r="F141" t="str">
        <v>Nerlens Noel</v>
      </c>
      <c r="G141">
        <v>0.89195121951219514</v>
      </c>
      <c r="H141">
        <v>-0.23243902439024391</v>
      </c>
      <c r="I141">
        <v>-1.6836585365853658</v>
      </c>
      <c r="J141">
        <v>-1.3392682926829269</v>
      </c>
      <c r="K141">
        <v>0.25243902439024396</v>
      </c>
      <c r="L141">
        <v>-1.0814634146341464</v>
      </c>
      <c r="M141">
        <v>0.18975609756097561</v>
      </c>
      <c r="N141">
        <v>2.748292682926829</v>
      </c>
      <c r="O141">
        <v>0.79707317073170736</v>
      </c>
      <c r="P141">
        <v>0.77512195121951211</v>
      </c>
      <c r="Q141">
        <v>-0.25439024390243903</v>
      </c>
      <c r="R141">
        <v>1.624146341463415</v>
      </c>
      <c r="S141">
        <v>0.54268292682926833</v>
      </c>
      <c r="T141">
        <v>-1.277439024390244</v>
      </c>
      <c r="U141" t="str">
        <v>_______</v>
      </c>
      <c r="V141">
        <v>11.59847123584842</v>
      </c>
      <c r="W141" t="str">
        <v xml:space="preserve"> C</v>
      </c>
      <c r="X141">
        <f>P141 - sorted!T$158</f>
        <v>2.8000000000000003</v>
      </c>
      <c r="Y141">
        <f>Q141 - sorted!U$158</f>
        <v>2.0317073170731708</v>
      </c>
      <c r="Z141">
        <f>R141 - sorted!V$158</f>
        <v>3.3475609756097562</v>
      </c>
      <c r="AA141">
        <f>S141 - sorted!W$158</f>
        <v>2.3475609756097562</v>
      </c>
      <c r="AB141">
        <f>T141 - sorted!X$158</f>
        <v>0.67306910569105649</v>
      </c>
    </row>
    <row r="142" spans="1:28" x14ac:dyDescent="0.3">
      <c r="A142">
        <f t="shared" si="6"/>
        <v>0.69330548130055614</v>
      </c>
      <c r="B142">
        <f t="shared" si="6"/>
        <v>3.1861965179040639</v>
      </c>
      <c r="C142">
        <f t="shared" si="6"/>
        <v>2.7976800743098273E-2</v>
      </c>
      <c r="D142">
        <f t="shared" si="6"/>
        <v>1</v>
      </c>
      <c r="E142">
        <f t="shared" si="7"/>
        <v>4.0563840104173998</v>
      </c>
      <c r="F142" t="str">
        <v>Tyler Herro</v>
      </c>
      <c r="G142">
        <v>-0.40560975609756095</v>
      </c>
      <c r="H142">
        <v>0.2882926829268293</v>
      </c>
      <c r="I142">
        <v>8.3414634146341482E-2</v>
      </c>
      <c r="J142">
        <v>9.756097560975896E-4</v>
      </c>
      <c r="K142">
        <v>-0.20853658536585362</v>
      </c>
      <c r="L142">
        <v>0.11365853658536587</v>
      </c>
      <c r="M142">
        <v>-0.95414634146341459</v>
      </c>
      <c r="N142">
        <v>-0.60658536585365841</v>
      </c>
      <c r="O142">
        <v>-0.11634146341463414</v>
      </c>
      <c r="P142">
        <v>-2.0931707317073167</v>
      </c>
      <c r="Q142">
        <v>-1.6885365853658534</v>
      </c>
      <c r="R142">
        <v>-1.9185365853658531</v>
      </c>
      <c r="S142">
        <v>-1.8048780487804876</v>
      </c>
      <c r="T142">
        <v>-1.2987804878048776</v>
      </c>
      <c r="U142" t="str">
        <v>_______</v>
      </c>
      <c r="V142">
        <v>0.92652637781169622</v>
      </c>
      <c r="W142" t="str">
        <v xml:space="preserve"> SG, PG</v>
      </c>
      <c r="X142">
        <f>P142 - sorted!T$158</f>
        <v>-6.8292682926828441E-2</v>
      </c>
      <c r="Y142">
        <f>Q142 - sorted!U$158</f>
        <v>0.59756097560975641</v>
      </c>
      <c r="Z142">
        <f>R142 - sorted!V$158</f>
        <v>-0.1951219512195117</v>
      </c>
      <c r="AA142">
        <f>S142 - sorted!W$158</f>
        <v>0</v>
      </c>
      <c r="AB142">
        <f>T142 - sorted!X$158</f>
        <v>0.65172764227642288</v>
      </c>
    </row>
    <row r="143" spans="1:28" x14ac:dyDescent="0.3">
      <c r="A143">
        <f t="shared" si="6"/>
        <v>10.964833513815087</v>
      </c>
      <c r="B143">
        <f t="shared" si="6"/>
        <v>8.7065658068891576</v>
      </c>
      <c r="C143">
        <f t="shared" si="6"/>
        <v>14.662393580055324</v>
      </c>
      <c r="D143">
        <f t="shared" si="6"/>
        <v>10.441289538268563</v>
      </c>
      <c r="E143">
        <f t="shared" si="7"/>
        <v>4.0469474903166205</v>
      </c>
      <c r="F143" t="str">
        <v>Ivica Zubac</v>
      </c>
      <c r="G143">
        <v>2.3057317073170731</v>
      </c>
      <c r="H143">
        <v>0.10548780487804878</v>
      </c>
      <c r="I143">
        <v>-1.7484146341463414</v>
      </c>
      <c r="J143">
        <v>-0.58085365853658533</v>
      </c>
      <c r="K143">
        <v>1.1060975609756096</v>
      </c>
      <c r="L143">
        <v>-0.71963414634146339</v>
      </c>
      <c r="M143">
        <v>-1.5429268292682927</v>
      </c>
      <c r="N143">
        <v>0.89487804878048771</v>
      </c>
      <c r="O143">
        <v>0.47914634146341462</v>
      </c>
      <c r="P143">
        <v>0.19402439024390228</v>
      </c>
      <c r="Q143">
        <v>-0.17963414634146369</v>
      </c>
      <c r="R143">
        <v>1.0191463414634145</v>
      </c>
      <c r="S143">
        <v>0.29951219512195093</v>
      </c>
      <c r="T143">
        <v>-1.3007926829268297</v>
      </c>
      <c r="U143" t="str">
        <v>me</v>
      </c>
      <c r="V143">
        <v>1</v>
      </c>
      <c r="W143" t="str">
        <v xml:space="preserve"> C</v>
      </c>
      <c r="X143">
        <f>P143 - sorted!T$158</f>
        <v>2.2189024390243905</v>
      </c>
      <c r="Y143">
        <f>Q143 - sorted!U$158</f>
        <v>2.1064634146341463</v>
      </c>
      <c r="Z143">
        <f>R143 - sorted!V$158</f>
        <v>2.7425609756097558</v>
      </c>
      <c r="AA143">
        <f>S143 - sorted!W$158</f>
        <v>2.1043902439024387</v>
      </c>
      <c r="AB143">
        <f>T143 - sorted!X$158</f>
        <v>0.64971544715447083</v>
      </c>
    </row>
    <row r="144" spans="1:28" x14ac:dyDescent="0.3">
      <c r="A144">
        <f t="shared" si="6"/>
        <v>-0.10355259853461862</v>
      </c>
      <c r="B144">
        <f t="shared" si="6"/>
        <v>2.5370300008529592</v>
      </c>
      <c r="C144">
        <f t="shared" si="6"/>
        <v>0.68713003273918427</v>
      </c>
      <c r="D144">
        <f t="shared" si="6"/>
        <v>2.2766385946507492</v>
      </c>
      <c r="E144">
        <f t="shared" si="7"/>
        <v>3.8757556711147014</v>
      </c>
      <c r="F144" t="str">
        <v>Derrick Rose</v>
      </c>
      <c r="G144">
        <v>0.12894308943089433</v>
      </c>
      <c r="H144">
        <v>0.75028455284552842</v>
      </c>
      <c r="I144">
        <v>-0.87085365853658547</v>
      </c>
      <c r="J144">
        <v>-0.2730081300813007</v>
      </c>
      <c r="K144">
        <v>-1.1235772357723577</v>
      </c>
      <c r="L144">
        <v>0.26589430894308941</v>
      </c>
      <c r="M144">
        <v>-0.2486585365853658</v>
      </c>
      <c r="N144">
        <v>-0.495</v>
      </c>
      <c r="O144">
        <v>0.34565040650406503</v>
      </c>
      <c r="P144">
        <v>-2.2706097560975613</v>
      </c>
      <c r="Q144">
        <v>-1.8659756097560973</v>
      </c>
      <c r="R144">
        <v>-1.7862195121951219</v>
      </c>
      <c r="S144">
        <v>-1.5203252032520322</v>
      </c>
      <c r="T144">
        <v>-1.3372967479674795</v>
      </c>
      <c r="U144" t="str">
        <v>_______</v>
      </c>
      <c r="V144">
        <v>2.2766385946507492</v>
      </c>
      <c r="W144" t="str">
        <v xml:space="preserve"> PG</v>
      </c>
      <c r="X144">
        <f>P144 - sorted!T$158</f>
        <v>-0.24573170731707306</v>
      </c>
      <c r="Y144">
        <f>Q144 - sorted!U$158</f>
        <v>0.42012195121951246</v>
      </c>
      <c r="Z144">
        <f>R144 - sorted!V$158</f>
        <v>-6.2804878048780433E-2</v>
      </c>
      <c r="AA144">
        <f>S144 - sorted!W$158</f>
        <v>0.28455284552845539</v>
      </c>
      <c r="AB144">
        <f>T144 - sorted!X$158</f>
        <v>0.61321138211382098</v>
      </c>
    </row>
    <row r="145" spans="1:28" x14ac:dyDescent="0.3">
      <c r="A145">
        <f t="shared" si="6"/>
        <v>20.895711563059876</v>
      </c>
      <c r="B145">
        <f t="shared" si="6"/>
        <v>11.946152116379244</v>
      </c>
      <c r="C145">
        <f t="shared" si="6"/>
        <v>-1.9063493657781385</v>
      </c>
      <c r="D145">
        <f t="shared" si="6"/>
        <v>6.5967835989488837</v>
      </c>
      <c r="E145">
        <f t="shared" si="7"/>
        <v>3.8016932860813566</v>
      </c>
      <c r="F145" t="str">
        <v>Ben Simmons</v>
      </c>
      <c r="G145">
        <v>1.6152845528455284</v>
      </c>
      <c r="H145">
        <v>-2.9627642276422761</v>
      </c>
      <c r="I145">
        <v>-1.5780487804878047</v>
      </c>
      <c r="J145">
        <v>-9.6910569105691041E-2</v>
      </c>
      <c r="K145">
        <v>0.58764227642276423</v>
      </c>
      <c r="L145">
        <v>1.7494308943089429</v>
      </c>
      <c r="M145">
        <v>1.4151219512195121</v>
      </c>
      <c r="N145">
        <v>-2.3902439024390251E-2</v>
      </c>
      <c r="O145">
        <v>-1.2632520325203251</v>
      </c>
      <c r="P145">
        <v>2.4053658536585365</v>
      </c>
      <c r="Q145">
        <v>0.70585365853658621</v>
      </c>
      <c r="R145">
        <v>-2.3068292682926819</v>
      </c>
      <c r="S145">
        <v>-0.55739837398373893</v>
      </c>
      <c r="T145">
        <v>-1.353089430894308</v>
      </c>
      <c r="U145" t="str">
        <v>bal</v>
      </c>
      <c r="V145">
        <v>32</v>
      </c>
      <c r="W145" t="str">
        <v xml:space="preserve"> PG</v>
      </c>
      <c r="X145">
        <f>P145 - sorted!T$158</f>
        <v>4.4302439024390248</v>
      </c>
      <c r="Y145">
        <f>Q145 - sorted!U$158</f>
        <v>2.9919512195121962</v>
      </c>
      <c r="Z145">
        <f>R145 - sorted!V$158</f>
        <v>-0.58341463414634043</v>
      </c>
      <c r="AA145">
        <f>S145 - sorted!W$158</f>
        <v>1.2474796747967487</v>
      </c>
      <c r="AB145">
        <f>T145 - sorted!X$158</f>
        <v>0.59741869918699253</v>
      </c>
    </row>
    <row r="146" spans="1:28" x14ac:dyDescent="0.3">
      <c r="A146">
        <f t="shared" si="6"/>
        <v>1.7355191760952855</v>
      </c>
      <c r="B146">
        <f t="shared" si="6"/>
        <v>0.12730604305707294</v>
      </c>
      <c r="C146">
        <f t="shared" si="6"/>
        <v>2.7763723966419929</v>
      </c>
      <c r="D146">
        <f t="shared" si="6"/>
        <v>1.0667499608060249</v>
      </c>
      <c r="E146">
        <f t="shared" si="7"/>
        <v>3.6957945605059974</v>
      </c>
      <c r="F146" t="str">
        <v>Josh Hart</v>
      </c>
      <c r="G146">
        <v>-0.19658536585365854</v>
      </c>
      <c r="H146">
        <v>7.109756097560975E-2</v>
      </c>
      <c r="I146">
        <v>-0.58353658536585362</v>
      </c>
      <c r="J146">
        <v>-0.84317073170731704</v>
      </c>
      <c r="K146">
        <v>0.65695121951219515</v>
      </c>
      <c r="L146">
        <v>-0.423170731707317</v>
      </c>
      <c r="M146">
        <v>-0.5741463414634147</v>
      </c>
      <c r="N146">
        <v>-0.63207317073170721</v>
      </c>
      <c r="O146">
        <v>0.7346341463414634</v>
      </c>
      <c r="P146">
        <v>-1.8610975609756095</v>
      </c>
      <c r="Q146">
        <v>-2.5246341463414632</v>
      </c>
      <c r="R146">
        <v>-1.3668292682926828</v>
      </c>
      <c r="S146">
        <v>-1.7899999999999998</v>
      </c>
      <c r="T146">
        <v>-1.3756707317073171</v>
      </c>
      <c r="U146" t="str">
        <v>_______</v>
      </c>
      <c r="V146">
        <v>1</v>
      </c>
      <c r="W146" t="str">
        <v xml:space="preserve"> SG, SF</v>
      </c>
      <c r="X146">
        <f>P146 - sorted!T$158</f>
        <v>0.16378048780487875</v>
      </c>
      <c r="Y146">
        <f>Q146 - sorted!U$158</f>
        <v>-0.23853658536585343</v>
      </c>
      <c r="Z146">
        <f>R146 - sorted!V$158</f>
        <v>0.35658536585365863</v>
      </c>
      <c r="AA146">
        <f>S146 - sorted!W$158</f>
        <v>1.4878048780487818E-2</v>
      </c>
      <c r="AB146">
        <f>T146 - sorted!X$158</f>
        <v>0.5748373983739834</v>
      </c>
    </row>
    <row r="147" spans="1:28" x14ac:dyDescent="0.3">
      <c r="A147">
        <f t="shared" si="6"/>
        <v>9.9324778571214143</v>
      </c>
      <c r="B147">
        <f t="shared" si="6"/>
        <v>2.4678748048784422</v>
      </c>
      <c r="C147">
        <f t="shared" si="6"/>
        <v>9.2561220486883293</v>
      </c>
      <c r="D147">
        <f t="shared" si="6"/>
        <v>5.8256938877798277</v>
      </c>
      <c r="E147">
        <f t="shared" si="7"/>
        <v>3.5559624899217996</v>
      </c>
      <c r="F147" t="str">
        <v>Brandon Clarke</v>
      </c>
      <c r="G147">
        <v>0.77243902439024392</v>
      </c>
      <c r="H147">
        <v>-0.69341463414634152</v>
      </c>
      <c r="I147">
        <v>-1.4104878048780487</v>
      </c>
      <c r="J147">
        <v>-0.59658536585365851</v>
      </c>
      <c r="K147">
        <v>5.6097560975609806E-2</v>
      </c>
      <c r="L147">
        <v>-0.66317073170731711</v>
      </c>
      <c r="M147">
        <v>7.0243902439024397E-2</v>
      </c>
      <c r="N147">
        <v>0.57999999999999996</v>
      </c>
      <c r="O147">
        <v>1.1556097560975609</v>
      </c>
      <c r="P147">
        <v>-3.5853658536584954E-2</v>
      </c>
      <c r="Q147">
        <v>-1.8848780487804877</v>
      </c>
      <c r="R147">
        <v>-6.6097560975610037E-2</v>
      </c>
      <c r="S147">
        <v>-0.72926829268292681</v>
      </c>
      <c r="T147">
        <v>-1.4054878048780488</v>
      </c>
      <c r="U147" t="str">
        <v>zieg</v>
      </c>
      <c r="V147">
        <v>1</v>
      </c>
      <c r="W147" t="str">
        <v xml:space="preserve"> PF, C</v>
      </c>
      <c r="X147">
        <f>P147 - sorted!T$158</f>
        <v>1.9890243902439033</v>
      </c>
      <c r="Y147">
        <f>Q147 - sorted!U$158</f>
        <v>0.40121951219512209</v>
      </c>
      <c r="Z147">
        <f>R147 - sorted!V$158</f>
        <v>1.6573170731707314</v>
      </c>
      <c r="AA147">
        <f>S147 - sorted!W$158</f>
        <v>1.0756097560975608</v>
      </c>
      <c r="AB147">
        <f>T147 - sorted!X$158</f>
        <v>0.54502032520325172</v>
      </c>
    </row>
    <row r="148" spans="1:28" x14ac:dyDescent="0.3">
      <c r="A148">
        <f t="shared" si="6"/>
        <v>0.7634070855747157</v>
      </c>
      <c r="B148">
        <f t="shared" si="6"/>
        <v>-1.4012468692570743</v>
      </c>
      <c r="C148">
        <f t="shared" si="6"/>
        <v>2.924605934528671</v>
      </c>
      <c r="D148">
        <f t="shared" si="6"/>
        <v>0.16325458967748085</v>
      </c>
      <c r="E148">
        <f t="shared" si="7"/>
        <v>3.3445463123105181</v>
      </c>
      <c r="F148" t="str">
        <v>Cameron Johnson</v>
      </c>
      <c r="G148">
        <v>-0.56016260162601628</v>
      </c>
      <c r="H148">
        <v>8.6178861788617889E-2</v>
      </c>
      <c r="I148">
        <v>0.42682926829268297</v>
      </c>
      <c r="J148">
        <v>-0.50357723577235769</v>
      </c>
      <c r="K148">
        <v>-0.55300813008130079</v>
      </c>
      <c r="L148">
        <v>-0.65430894308943088</v>
      </c>
      <c r="M148">
        <v>-0.66292682926829272</v>
      </c>
      <c r="N148">
        <v>-0.52146341463414636</v>
      </c>
      <c r="O148">
        <v>0.9510569105691058</v>
      </c>
      <c r="P148">
        <v>-2.0775609756097557</v>
      </c>
      <c r="Q148">
        <v>-2.9424390243902439</v>
      </c>
      <c r="R148">
        <v>-1.3370731707317072</v>
      </c>
      <c r="S148">
        <v>-1.9913821138211381</v>
      </c>
      <c r="T148">
        <v>-1.4505691056910566</v>
      </c>
      <c r="U148" t="str">
        <v>_______</v>
      </c>
      <c r="V148">
        <v>0.11194210989751396</v>
      </c>
      <c r="W148" t="str">
        <v xml:space="preserve"> SF</v>
      </c>
      <c r="X148">
        <f>P148 - sorted!T$158</f>
        <v>-5.2682926829267451E-2</v>
      </c>
      <c r="Y148">
        <f>Q148 - sorted!U$158</f>
        <v>-0.65634146341463406</v>
      </c>
      <c r="Z148">
        <f>R148 - sorted!V$158</f>
        <v>0.38634146341463427</v>
      </c>
      <c r="AA148">
        <f>S148 - sorted!W$158</f>
        <v>-0.18650406504065042</v>
      </c>
      <c r="AB148">
        <f>T148 - sorted!X$158</f>
        <v>0.49993902439024396</v>
      </c>
    </row>
    <row r="149" spans="1:28" x14ac:dyDescent="0.3">
      <c r="A149">
        <f t="shared" si="6"/>
        <v>1.4929019050526868</v>
      </c>
      <c r="B149">
        <f t="shared" si="6"/>
        <v>-0.13771451441946136</v>
      </c>
      <c r="C149">
        <f t="shared" si="6"/>
        <v>-0.16642783910828518</v>
      </c>
      <c r="D149">
        <f t="shared" si="6"/>
        <v>-0.33135167727863823</v>
      </c>
      <c r="E149">
        <f t="shared" si="7"/>
        <v>3.3090878731439717</v>
      </c>
      <c r="F149" t="str">
        <v>Donte DiVincenzo</v>
      </c>
      <c r="G149">
        <v>-0.4816260162601626</v>
      </c>
      <c r="H149">
        <v>-0.1865040650406504</v>
      </c>
      <c r="I149">
        <v>-7.5121951219512206E-2</v>
      </c>
      <c r="J149">
        <v>-0.73235772357723572</v>
      </c>
      <c r="K149">
        <v>-0.14715447154471542</v>
      </c>
      <c r="L149">
        <v>-0.14406504065040648</v>
      </c>
      <c r="M149">
        <v>-2.4878048780487827E-2</v>
      </c>
      <c r="N149">
        <v>-0.80536585365853652</v>
      </c>
      <c r="O149">
        <v>0.49544715447154475</v>
      </c>
      <c r="P149">
        <v>-1.9151219512195119</v>
      </c>
      <c r="Q149">
        <v>-2.5970731707317074</v>
      </c>
      <c r="R149">
        <v>-1.9575609756097561</v>
      </c>
      <c r="S149">
        <v>-2.1016260162601625</v>
      </c>
      <c r="T149">
        <v>-1.4581300813008129</v>
      </c>
      <c r="U149" t="str">
        <v>me</v>
      </c>
      <c r="V149">
        <v>1</v>
      </c>
      <c r="W149" t="str">
        <v xml:space="preserve"> SG, PG</v>
      </c>
      <c r="X149">
        <f>P149 - sorted!T$158</f>
        <v>0.10975609756097637</v>
      </c>
      <c r="Y149">
        <f>Q149 - sorted!U$158</f>
        <v>-0.31097560975609762</v>
      </c>
      <c r="Z149">
        <f>R149 - sorted!V$158</f>
        <v>-0.23414634146341462</v>
      </c>
      <c r="AA149">
        <f>S149 - sorted!W$158</f>
        <v>-0.29674796747967491</v>
      </c>
      <c r="AB149">
        <f>T149 - sorted!X$158</f>
        <v>0.49237804878048763</v>
      </c>
    </row>
    <row r="150" spans="1:28" x14ac:dyDescent="0.3">
      <c r="A150">
        <f t="shared" si="6"/>
        <v>4.2947754008854968</v>
      </c>
      <c r="B150">
        <f t="shared" si="6"/>
        <v>3.397677568819681</v>
      </c>
      <c r="C150">
        <f t="shared" si="6"/>
        <v>3.9792511057224118</v>
      </c>
      <c r="D150">
        <f t="shared" si="6"/>
        <v>1.7196594134988361</v>
      </c>
      <c r="E150">
        <f t="shared" si="7"/>
        <v>3.3012717655857555</v>
      </c>
      <c r="F150" t="str">
        <v>Kyle Kuzma</v>
      </c>
      <c r="G150">
        <v>-0.38861788617886178</v>
      </c>
      <c r="H150">
        <v>-0.35325203252032522</v>
      </c>
      <c r="I150">
        <v>0.33609756097560978</v>
      </c>
      <c r="J150">
        <v>7.1626016260162656E-2</v>
      </c>
      <c r="K150">
        <v>0.31788617886178866</v>
      </c>
      <c r="L150">
        <v>-0.51910569105691051</v>
      </c>
      <c r="M150">
        <v>-1.1146341463414635</v>
      </c>
      <c r="N150">
        <v>1.9268292682926846E-2</v>
      </c>
      <c r="O150">
        <v>-1.3739837398374005E-2</v>
      </c>
      <c r="P150">
        <v>-1.2912195121951218</v>
      </c>
      <c r="Q150">
        <v>-1.6307317073170731</v>
      </c>
      <c r="R150">
        <v>-1.1253658536585365</v>
      </c>
      <c r="S150">
        <v>-1.644471544715447</v>
      </c>
      <c r="T150">
        <v>-1.4597967479674794</v>
      </c>
      <c r="U150" t="str">
        <v>me</v>
      </c>
      <c r="V150">
        <v>1</v>
      </c>
      <c r="W150" t="str">
        <v xml:space="preserve"> PF, SF</v>
      </c>
      <c r="X150">
        <f>P150 - sorted!T$158</f>
        <v>0.73365853658536651</v>
      </c>
      <c r="Y150">
        <f>Q150 - sorted!U$158</f>
        <v>0.65536585365853672</v>
      </c>
      <c r="Z150">
        <f>R150 - sorted!V$158</f>
        <v>0.59804878048780497</v>
      </c>
      <c r="AA150">
        <f>S150 - sorted!W$158</f>
        <v>0.16040650406504064</v>
      </c>
      <c r="AB150">
        <f>T150 - sorted!X$158</f>
        <v>0.49071138211382115</v>
      </c>
    </row>
    <row r="151" spans="1:28" x14ac:dyDescent="0.3">
      <c r="A151">
        <f t="shared" si="6"/>
        <v>0.76943144219202475</v>
      </c>
      <c r="B151">
        <f t="shared" si="6"/>
        <v>-8.3273735639139979E-3</v>
      </c>
      <c r="C151">
        <f t="shared" si="6"/>
        <v>2.4726151468742104</v>
      </c>
      <c r="D151">
        <f t="shared" si="6"/>
        <v>0.61481989829965955</v>
      </c>
      <c r="E151">
        <f t="shared" si="7"/>
        <v>2.9094178854414889</v>
      </c>
      <c r="F151" t="str">
        <v>Desmond Bane</v>
      </c>
      <c r="G151">
        <v>2.7317073170731711E-2</v>
      </c>
      <c r="H151">
        <v>0.18548780487804878</v>
      </c>
      <c r="I151">
        <v>0.19097560975609756</v>
      </c>
      <c r="J151">
        <v>-0.53573170731707309</v>
      </c>
      <c r="K151">
        <v>-0.62182926829268292</v>
      </c>
      <c r="L151">
        <v>-0.46292682926829271</v>
      </c>
      <c r="M151">
        <v>-0.62292682926829268</v>
      </c>
      <c r="N151">
        <v>-0.72207317073170729</v>
      </c>
      <c r="O151">
        <v>0.6709756097560976</v>
      </c>
      <c r="P151">
        <v>-2.0762195121951219</v>
      </c>
      <c r="Q151">
        <v>-2.5617073170731706</v>
      </c>
      <c r="R151">
        <v>-1.4278048780487804</v>
      </c>
      <c r="S151">
        <v>-1.8907317073170731</v>
      </c>
      <c r="T151">
        <v>-1.543353658536585</v>
      </c>
      <c r="U151" t="str">
        <v>_______</v>
      </c>
      <c r="V151">
        <v>0.5903593941008195</v>
      </c>
      <c r="W151" t="str">
        <v xml:space="preserve"> SG</v>
      </c>
      <c r="X151">
        <f>P151 - sorted!T$158</f>
        <v>-5.1341463414633637E-2</v>
      </c>
      <c r="Y151">
        <f>Q151 - sorted!U$158</f>
        <v>-0.27560975609756078</v>
      </c>
      <c r="Z151">
        <f>R151 - sorted!V$158</f>
        <v>0.29560975609756102</v>
      </c>
      <c r="AA151">
        <f>S151 - sorted!W$158</f>
        <v>-8.5853658536585442E-2</v>
      </c>
      <c r="AB151">
        <f>T151 - sorted!X$158</f>
        <v>0.40715447154471551</v>
      </c>
    </row>
    <row r="152" spans="1:28" x14ac:dyDescent="0.3">
      <c r="A152">
        <f t="shared" si="6"/>
        <v>12.363579586597925</v>
      </c>
      <c r="B152">
        <f t="shared" si="6"/>
        <v>9.5997832413471045</v>
      </c>
      <c r="C152">
        <f t="shared" si="6"/>
        <v>10.588401346169826</v>
      </c>
      <c r="D152">
        <f t="shared" si="6"/>
        <v>7.7641784052859446</v>
      </c>
      <c r="E152">
        <f t="shared" si="7"/>
        <v>2.763294801456774</v>
      </c>
      <c r="F152" t="str">
        <v>Evan Mobley</v>
      </c>
      <c r="G152">
        <v>0.26768292682926831</v>
      </c>
      <c r="H152">
        <v>-0.80268292682926834</v>
      </c>
      <c r="I152">
        <v>-1.1176829268292683</v>
      </c>
      <c r="J152">
        <v>-0.30426829268292682</v>
      </c>
      <c r="K152">
        <v>0.83817073170731726</v>
      </c>
      <c r="L152">
        <v>-0.49853658536585366</v>
      </c>
      <c r="M152">
        <v>-0.60512195121951218</v>
      </c>
      <c r="N152">
        <v>2.2869512195121953</v>
      </c>
      <c r="O152">
        <v>-0.36170731707317078</v>
      </c>
      <c r="P152">
        <v>0.50548780487804934</v>
      </c>
      <c r="Q152">
        <v>6.451219512195161E-2</v>
      </c>
      <c r="R152">
        <v>0.20134146341463444</v>
      </c>
      <c r="S152">
        <v>-0.29719512195121917</v>
      </c>
      <c r="T152">
        <v>-1.574512195121951</v>
      </c>
      <c r="U152" t="str">
        <v>_______</v>
      </c>
      <c r="V152">
        <v>7.7023526219164298</v>
      </c>
      <c r="W152" t="str">
        <v xml:space="preserve"> PF, C</v>
      </c>
      <c r="X152">
        <f>P152 - sorted!T$158</f>
        <v>2.5303658536585374</v>
      </c>
      <c r="Y152">
        <f>Q152 - sorted!U$158</f>
        <v>2.3506097560975614</v>
      </c>
      <c r="Z152">
        <f>R152 - sorted!V$158</f>
        <v>1.9247560975609759</v>
      </c>
      <c r="AA152">
        <f>S152 - sorted!W$158</f>
        <v>1.5076829268292684</v>
      </c>
      <c r="AB152">
        <f>T152 - sorted!X$158</f>
        <v>0.37599593495934958</v>
      </c>
    </row>
    <row r="153" spans="1:28" x14ac:dyDescent="0.3">
      <c r="A153">
        <f t="shared" si="6"/>
        <v>13.447416108930437</v>
      </c>
      <c r="B153">
        <f t="shared" si="6"/>
        <v>7.789701757033475</v>
      </c>
      <c r="C153">
        <f t="shared" si="6"/>
        <v>6.1906038840318693</v>
      </c>
      <c r="D153">
        <f t="shared" si="6"/>
        <v>6.7828080798837034</v>
      </c>
      <c r="E153">
        <f t="shared" si="7"/>
        <v>2.4211017998226403</v>
      </c>
      <c r="F153" t="str">
        <v>Mason Plumlee</v>
      </c>
      <c r="G153">
        <v>1.7811382113821137</v>
      </c>
      <c r="H153">
        <v>-1.2627642276422764</v>
      </c>
      <c r="I153">
        <v>-1.6692682926829268</v>
      </c>
      <c r="J153">
        <v>-0.65252032520325198</v>
      </c>
      <c r="K153">
        <v>1.2095934959349592</v>
      </c>
      <c r="L153">
        <v>0.16552845528455284</v>
      </c>
      <c r="M153">
        <v>-0.48390243902439023</v>
      </c>
      <c r="N153">
        <v>0.48195121951219511</v>
      </c>
      <c r="O153">
        <v>-8.5691056910569052E-2</v>
      </c>
      <c r="P153">
        <v>0.7468292682926827</v>
      </c>
      <c r="Q153">
        <v>-0.43024390243902433</v>
      </c>
      <c r="R153">
        <v>-0.68146341463414628</v>
      </c>
      <c r="S153">
        <v>-0.51593495934959344</v>
      </c>
      <c r="T153">
        <v>-1.647479674796748</v>
      </c>
      <c r="U153" t="str">
        <v>me</v>
      </c>
      <c r="V153">
        <v>1</v>
      </c>
      <c r="W153" t="str">
        <v xml:space="preserve"> C</v>
      </c>
      <c r="X153">
        <f>P153 - sorted!T$158</f>
        <v>2.771707317073171</v>
      </c>
      <c r="Y153">
        <f>Q153 - sorted!U$158</f>
        <v>1.8558536585365855</v>
      </c>
      <c r="Z153">
        <f>R153 - sorted!V$158</f>
        <v>1.0419512195121952</v>
      </c>
      <c r="AA153">
        <f>S153 - sorted!W$158</f>
        <v>1.2889430894308942</v>
      </c>
      <c r="AB153">
        <f>T153 - sorted!X$158</f>
        <v>0.30302845528455258</v>
      </c>
    </row>
    <row r="154" spans="1:28" x14ac:dyDescent="0.3">
      <c r="A154">
        <f t="shared" si="6"/>
        <v>8.6706489801865416</v>
      </c>
      <c r="B154">
        <f t="shared" si="6"/>
        <v>4.7308112821864841</v>
      </c>
      <c r="C154">
        <f t="shared" si="6"/>
        <v>6.6839056576547469</v>
      </c>
      <c r="D154">
        <f t="shared" si="6"/>
        <v>4.4392643739891149</v>
      </c>
      <c r="E154">
        <f t="shared" si="7"/>
        <v>2.3929828762900307</v>
      </c>
      <c r="F154" t="str">
        <v>Wendell Carter Jr.</v>
      </c>
      <c r="G154">
        <v>0.74304878048780487</v>
      </c>
      <c r="H154">
        <v>-0.72146341463414632</v>
      </c>
      <c r="I154">
        <v>-1.3679268292682925</v>
      </c>
      <c r="J154">
        <v>-0.35292682926829266</v>
      </c>
      <c r="K154">
        <v>1.1798780487804876</v>
      </c>
      <c r="L154">
        <v>-0.45585365853658538</v>
      </c>
      <c r="M154">
        <v>-0.77841463414634138</v>
      </c>
      <c r="N154">
        <v>0.4873170731707317</v>
      </c>
      <c r="O154">
        <v>0.22804878048780489</v>
      </c>
      <c r="P154">
        <v>-0.31682926829268288</v>
      </c>
      <c r="Q154">
        <v>-1.2663414634146342</v>
      </c>
      <c r="R154">
        <v>-0.58243902439024398</v>
      </c>
      <c r="S154">
        <v>-1.0382926829268293</v>
      </c>
      <c r="T154">
        <v>-1.6534756097560974</v>
      </c>
      <c r="U154" t="str">
        <v>varg</v>
      </c>
      <c r="V154">
        <v>2</v>
      </c>
      <c r="W154" t="str">
        <v xml:space="preserve"> C</v>
      </c>
      <c r="X154">
        <f>P154 - sorted!T$158</f>
        <v>1.7080487804878053</v>
      </c>
      <c r="Y154">
        <f>Q154 - sorted!U$158</f>
        <v>1.0197560975609756</v>
      </c>
      <c r="Z154">
        <f>R154 - sorted!V$158</f>
        <v>1.1409756097560975</v>
      </c>
      <c r="AA154">
        <f>S154 - sorted!W$158</f>
        <v>0.76658536585365833</v>
      </c>
      <c r="AB154">
        <f>T154 - sorted!X$158</f>
        <v>0.29703252032520311</v>
      </c>
    </row>
    <row r="155" spans="1:28" x14ac:dyDescent="0.3">
      <c r="A155">
        <f t="shared" si="6"/>
        <v>1</v>
      </c>
      <c r="B155">
        <f t="shared" si="6"/>
        <v>-1.0612710025952592</v>
      </c>
      <c r="C155">
        <f t="shared" si="6"/>
        <v>-0.18465327409435184</v>
      </c>
      <c r="D155">
        <f t="shared" si="6"/>
        <v>0.92340168432095404</v>
      </c>
      <c r="E155">
        <f t="shared" si="7"/>
        <v>2.2148328149935987</v>
      </c>
      <c r="F155" t="str">
        <v>Monte Morris</v>
      </c>
      <c r="G155">
        <v>0.2858536585365854</v>
      </c>
      <c r="H155">
        <v>0.20292682926829267</v>
      </c>
      <c r="I155">
        <v>-0.6251219512195122</v>
      </c>
      <c r="J155">
        <v>-0.53682926829268296</v>
      </c>
      <c r="K155">
        <v>-1.198780487804878</v>
      </c>
      <c r="L155">
        <v>0.13926829268292687</v>
      </c>
      <c r="M155">
        <v>-0.57000000000000006</v>
      </c>
      <c r="N155">
        <v>-0.54682926829268286</v>
      </c>
      <c r="O155">
        <v>1.0275609756097561</v>
      </c>
      <c r="P155">
        <v>-2.0248780487804883</v>
      </c>
      <c r="Q155">
        <v>-2.8495121951219513</v>
      </c>
      <c r="R155">
        <v>-1.9612195121951219</v>
      </c>
      <c r="S155">
        <v>-1.8219512195121952</v>
      </c>
      <c r="T155">
        <v>-1.6914634146341461</v>
      </c>
      <c r="U155" t="str">
        <v>_______</v>
      </c>
      <c r="V155">
        <v>0.84802031574747838</v>
      </c>
      <c r="W155" t="str">
        <v xml:space="preserve"> PG</v>
      </c>
      <c r="X155">
        <f>P155 - sorted!T$158</f>
        <v>0</v>
      </c>
      <c r="Y155">
        <f>Q155 - sorted!U$158</f>
        <v>-0.56341463414634152</v>
      </c>
      <c r="Z155">
        <f>R155 - sorted!V$158</f>
        <v>-0.23780487804878048</v>
      </c>
      <c r="AA155">
        <f>S155 - sorted!W$158</f>
        <v>-1.7073170731707554E-2</v>
      </c>
      <c r="AB155">
        <f>T155 - sorted!X$158</f>
        <v>0.25904471544715446</v>
      </c>
    </row>
    <row r="156" spans="1:28" x14ac:dyDescent="0.3">
      <c r="A156">
        <f t="shared" si="6"/>
        <v>-1.0373278742177563</v>
      </c>
      <c r="B156">
        <f t="shared" si="6"/>
        <v>-1.9848274907710572</v>
      </c>
      <c r="C156">
        <f t="shared" si="6"/>
        <v>3.9160695977707123</v>
      </c>
      <c r="D156">
        <f t="shared" si="6"/>
        <v>0.55500026129316593</v>
      </c>
      <c r="E156">
        <f t="shared" si="7"/>
        <v>1.9193458219390545</v>
      </c>
      <c r="F156" t="str">
        <v>Jeremy Lamb</v>
      </c>
      <c r="G156">
        <v>-0.29869918699186992</v>
      </c>
      <c r="H156">
        <v>0.57447154471544715</v>
      </c>
      <c r="I156">
        <v>-0.55073170731707322</v>
      </c>
      <c r="J156">
        <v>-0.79821138211382103</v>
      </c>
      <c r="K156">
        <v>-0.80569105691056908</v>
      </c>
      <c r="L156">
        <v>-0.7660162601626016</v>
      </c>
      <c r="M156">
        <v>-0.45658536585365861</v>
      </c>
      <c r="N156">
        <v>-4.8780487804878092E-4</v>
      </c>
      <c r="O156">
        <v>1.1978861788617885</v>
      </c>
      <c r="P156">
        <v>-2.4785365853658536</v>
      </c>
      <c r="Q156">
        <v>-3.1019512195121952</v>
      </c>
      <c r="R156">
        <v>-1.138048780487805</v>
      </c>
      <c r="S156">
        <v>-1.9040650406504067</v>
      </c>
      <c r="T156">
        <v>-1.7544715447154471</v>
      </c>
      <c r="U156" t="str">
        <v>_______</v>
      </c>
      <c r="V156">
        <v>0.66416851228085405</v>
      </c>
      <c r="W156" t="str">
        <v xml:space="preserve"> SG, SF</v>
      </c>
      <c r="X156">
        <f>P156 - sorted!T$158</f>
        <v>-0.45365853658536537</v>
      </c>
      <c r="Y156">
        <f>Q156 - sorted!U$158</f>
        <v>-0.81585365853658542</v>
      </c>
      <c r="Z156">
        <f>R156 - sorted!V$158</f>
        <v>0.58536585365853644</v>
      </c>
      <c r="AA156">
        <f>S156 - sorted!W$158</f>
        <v>-9.9186991869919083E-2</v>
      </c>
      <c r="AB156">
        <f>T156 - sorted!X$158</f>
        <v>0.19603658536585344</v>
      </c>
    </row>
    <row r="157" spans="1:28" x14ac:dyDescent="0.3">
      <c r="A157">
        <f t="shared" si="6"/>
        <v>9.5370609955124799</v>
      </c>
      <c r="B157">
        <f t="shared" si="6"/>
        <v>4.3613886869161638</v>
      </c>
      <c r="C157">
        <f t="shared" si="6"/>
        <v>11.519721073957843</v>
      </c>
      <c r="D157">
        <f t="shared" si="6"/>
        <v>6.5595787027619146</v>
      </c>
      <c r="E157">
        <f t="shared" si="7"/>
        <v>1.5655239773524539</v>
      </c>
      <c r="F157" t="str">
        <v>Mo Bamba</v>
      </c>
      <c r="G157">
        <v>0.2469918699186992</v>
      </c>
      <c r="H157">
        <v>-0.44178861788617885</v>
      </c>
      <c r="I157">
        <v>-0.80682926829268298</v>
      </c>
      <c r="J157">
        <v>-0.7105691056910568</v>
      </c>
      <c r="K157">
        <v>0.49642276422764225</v>
      </c>
      <c r="L157">
        <v>-0.95398373983739826</v>
      </c>
      <c r="M157">
        <v>-1.4790243902439024</v>
      </c>
      <c r="N157">
        <v>2.2814634146341461</v>
      </c>
      <c r="O157">
        <v>0.80162601626016261</v>
      </c>
      <c r="P157">
        <v>-0.12390243902439052</v>
      </c>
      <c r="Q157">
        <v>-1.367317073170732</v>
      </c>
      <c r="R157">
        <v>0.38829268292682917</v>
      </c>
      <c r="S157">
        <v>-0.56569105691056942</v>
      </c>
      <c r="T157">
        <v>-1.8299186991869916</v>
      </c>
      <c r="U157" t="str">
        <v>_______</v>
      </c>
      <c r="V157">
        <v>6.5967835989488837</v>
      </c>
      <c r="W157" t="str">
        <v xml:space="preserve"> C</v>
      </c>
      <c r="X157">
        <f>P157 - sorted!T$158</f>
        <v>1.9009756097560977</v>
      </c>
      <c r="Y157">
        <f>Q157 - sorted!U$158</f>
        <v>0.91878048780487775</v>
      </c>
      <c r="Z157">
        <f>R157 - sorted!V$158</f>
        <v>2.1117073170731704</v>
      </c>
      <c r="AA157">
        <f>S157 - sorted!W$158</f>
        <v>1.2391869918699183</v>
      </c>
      <c r="AB157">
        <f>T157 - sorted!X$158</f>
        <v>0.12058943089430896</v>
      </c>
    </row>
    <row r="158" spans="1:28" x14ac:dyDescent="0.3">
      <c r="A158">
        <f t="shared" si="6"/>
        <v>-0.28154495313697447</v>
      </c>
      <c r="B158">
        <f t="shared" si="6"/>
        <v>-1.690360204686018</v>
      </c>
      <c r="C158">
        <f t="shared" si="6"/>
        <v>2.2028787090804203</v>
      </c>
      <c r="D158">
        <f t="shared" si="6"/>
        <v>-0.70340063914828321</v>
      </c>
      <c r="E158">
        <f t="shared" si="7"/>
        <v>1</v>
      </c>
      <c r="F158" t="str">
        <v>Klay Thompson</v>
      </c>
      <c r="G158">
        <v>6.9105691056909474E-4</v>
      </c>
      <c r="H158">
        <v>0.12569105691056912</v>
      </c>
      <c r="I158">
        <v>0.13158536585365865</v>
      </c>
      <c r="J158">
        <v>-0.25552845528455265</v>
      </c>
      <c r="K158">
        <v>-1.0611788617886178</v>
      </c>
      <c r="L158">
        <v>-0.70260162601626019</v>
      </c>
      <c r="M158">
        <v>-0.79134146341463418</v>
      </c>
      <c r="N158">
        <v>-0.46878048780487802</v>
      </c>
      <c r="O158">
        <v>0.83691056910569106</v>
      </c>
      <c r="P158">
        <v>-2.3102439024390242</v>
      </c>
      <c r="Q158">
        <v>-3.0214634146341459</v>
      </c>
      <c r="R158">
        <v>-1.4819512195121949</v>
      </c>
      <c r="S158">
        <v>-2.1845528455284549</v>
      </c>
      <c r="T158">
        <v>-1.9505081300813005</v>
      </c>
      <c r="U158" t="str">
        <v>_______</v>
      </c>
      <c r="V158">
        <v>1.0667499608060249</v>
      </c>
      <c r="W158" t="str">
        <v xml:space="preserve"> SG</v>
      </c>
      <c r="X158">
        <f>P158 - sorted!T$158</f>
        <v>-0.28536585365853595</v>
      </c>
      <c r="Y158">
        <f>Q158 - sorted!U$158</f>
        <v>-0.73536585365853613</v>
      </c>
      <c r="Z158">
        <f>R158 - sorted!V$158</f>
        <v>0.24146341463414656</v>
      </c>
      <c r="AA158">
        <f>S158 - sorted!W$158</f>
        <v>-0.37967479674796722</v>
      </c>
      <c r="AB158">
        <f>T158 - sorted!X$158</f>
        <v>0</v>
      </c>
    </row>
    <row r="159" spans="1:28" x14ac:dyDescent="0.3">
      <c r="A159">
        <f t="shared" si="6"/>
        <v>7.7725768768091008E-2</v>
      </c>
      <c r="B159">
        <f t="shared" si="6"/>
        <v>-3.0110013665219446</v>
      </c>
      <c r="C159">
        <f t="shared" si="6"/>
        <v>2.266060217032118</v>
      </c>
      <c r="D159">
        <f t="shared" si="6"/>
        <v>-0.7325809498831608</v>
      </c>
      <c r="E159">
        <f t="shared" si="7"/>
        <v>0.90439565998912419</v>
      </c>
      <c r="F159" t="str">
        <v>Trevor Ariza</v>
      </c>
      <c r="G159">
        <v>-0.20910569105691057</v>
      </c>
      <c r="H159">
        <v>3.9186991869918704E-2</v>
      </c>
      <c r="I159">
        <v>-0.41707317073170735</v>
      </c>
      <c r="J159">
        <v>-0.90130081300813014</v>
      </c>
      <c r="K159">
        <v>-0.54845528455284553</v>
      </c>
      <c r="L159">
        <v>-0.72178861788617898</v>
      </c>
      <c r="M159">
        <v>-0.39268292682926831</v>
      </c>
      <c r="N159">
        <v>-0.23121951219512196</v>
      </c>
      <c r="O159">
        <v>1.1913821138211382</v>
      </c>
      <c r="P159">
        <v>-2.2302439024390246</v>
      </c>
      <c r="Q159">
        <v>-3.3824390243902442</v>
      </c>
      <c r="R159">
        <v>-1.4692682926829268</v>
      </c>
      <c r="S159">
        <v>-2.191056910569106</v>
      </c>
      <c r="T159">
        <v>-1.9708943089430897</v>
      </c>
      <c r="U159" t="str">
        <v>_______</v>
      </c>
      <c r="V159">
        <v>-0.88984892140056937</v>
      </c>
      <c r="W159" t="str">
        <v xml:space="preserve"> SF</v>
      </c>
      <c r="X159">
        <f>P159 - sorted!T$158</f>
        <v>-0.20536585365853632</v>
      </c>
      <c r="Y159">
        <f>Q159 - sorted!U$158</f>
        <v>-1.0963414634146345</v>
      </c>
      <c r="Z159">
        <f>R159 - sorted!V$158</f>
        <v>0.25414634146341464</v>
      </c>
      <c r="AA159">
        <f>S159 - sorted!W$158</f>
        <v>-0.38617886178861838</v>
      </c>
      <c r="AB159">
        <f>T159 - sorted!X$158</f>
        <v>-2.0386178861789173E-2</v>
      </c>
    </row>
    <row r="160" spans="1:28" x14ac:dyDescent="0.3">
      <c r="A160">
        <f t="shared" si="6"/>
        <v>8.9740574861856359</v>
      </c>
      <c r="B160">
        <f t="shared" si="6"/>
        <v>4.747765459264107</v>
      </c>
      <c r="C160">
        <f t="shared" si="6"/>
        <v>0.75091905519041813</v>
      </c>
      <c r="D160">
        <f t="shared" si="6"/>
        <v>2.9532570498156439</v>
      </c>
      <c r="E160">
        <f t="shared" si="7"/>
        <v>0.61348394940768547</v>
      </c>
      <c r="F160" t="str">
        <v>Thaddeus Young</v>
      </c>
      <c r="G160">
        <v>1.4297560975609755</v>
      </c>
      <c r="H160">
        <v>-1.1202439024390245</v>
      </c>
      <c r="I160">
        <v>-1.5214634146341464</v>
      </c>
      <c r="J160">
        <v>-0.5026829268292683</v>
      </c>
      <c r="K160">
        <v>8.1707317073170804E-2</v>
      </c>
      <c r="L160">
        <v>0.40390243902439027</v>
      </c>
      <c r="M160">
        <v>7.0243902439024397E-2</v>
      </c>
      <c r="N160">
        <v>-0.10292682926829266</v>
      </c>
      <c r="O160">
        <v>-0.10780487804878053</v>
      </c>
      <c r="P160">
        <v>-0.24926829268292705</v>
      </c>
      <c r="Q160">
        <v>-1.2617073170731707</v>
      </c>
      <c r="R160">
        <v>-1.7734146341463415</v>
      </c>
      <c r="S160">
        <v>-1.3695121951219513</v>
      </c>
      <c r="T160">
        <v>-2.0329268292682925</v>
      </c>
      <c r="U160" t="str">
        <v>zieg</v>
      </c>
      <c r="V160">
        <v>1</v>
      </c>
      <c r="W160" t="str">
        <v xml:space="preserve"> PF, SF, C</v>
      </c>
      <c r="X160">
        <f>P160 - sorted!T$158</f>
        <v>1.7756097560975612</v>
      </c>
      <c r="Y160">
        <f>Q160 - sorted!U$158</f>
        <v>1.024390243902439</v>
      </c>
      <c r="Z160">
        <f>R160 - sorted!V$158</f>
        <v>-5.0000000000000044E-2</v>
      </c>
      <c r="AA160">
        <f>S160 - sorted!W$158</f>
        <v>0.43536585365853631</v>
      </c>
      <c r="AB160">
        <f>T160 - sorted!X$158</f>
        <v>-8.2418699186991962E-2</v>
      </c>
    </row>
    <row r="161" spans="1:28" x14ac:dyDescent="0.3">
      <c r="A161">
        <f t="shared" si="6"/>
        <v>2.3713626336132494</v>
      </c>
      <c r="B161">
        <f t="shared" si="6"/>
        <v>1.2328968535399865</v>
      </c>
      <c r="C161">
        <f t="shared" si="6"/>
        <v>5.4907471805668999</v>
      </c>
      <c r="D161">
        <f t="shared" si="6"/>
        <v>2.5254007436655539</v>
      </c>
      <c r="E161">
        <f t="shared" si="7"/>
        <v>0.15938716395225017</v>
      </c>
      <c r="F161" t="str">
        <v>Serge Ibaka</v>
      </c>
      <c r="G161">
        <v>0.6356097560975611</v>
      </c>
      <c r="H161">
        <v>0.25463414634146342</v>
      </c>
      <c r="I161">
        <v>-0.8521951219512196</v>
      </c>
      <c r="J161">
        <v>-0.64926829268292674</v>
      </c>
      <c r="K161">
        <v>0.1760975609756098</v>
      </c>
      <c r="L161">
        <v>-0.6429268292682927</v>
      </c>
      <c r="M161">
        <v>-1.8385365853658535</v>
      </c>
      <c r="N161">
        <v>0.69414634146341481</v>
      </c>
      <c r="O161">
        <v>0.7575609756097561</v>
      </c>
      <c r="P161">
        <v>-1.7195121951219505</v>
      </c>
      <c r="Q161">
        <v>-2.2224390243902432</v>
      </c>
      <c r="R161">
        <v>-0.82195121951219463</v>
      </c>
      <c r="S161">
        <v>-1.4648780487804871</v>
      </c>
      <c r="T161">
        <v>-2.1297560975609757</v>
      </c>
      <c r="U161" t="str">
        <v>_______</v>
      </c>
      <c r="V161">
        <v>2.655982634204114</v>
      </c>
      <c r="W161" t="str">
        <v xml:space="preserve"> C, PF</v>
      </c>
      <c r="X161">
        <f>P161 - sorted!T$158</f>
        <v>0.30536585365853774</v>
      </c>
      <c r="Y161">
        <f>Q161 - sorted!U$158</f>
        <v>6.3658536585366576E-2</v>
      </c>
      <c r="Z161">
        <f>R161 - sorted!V$158</f>
        <v>0.90146341463414681</v>
      </c>
      <c r="AA161">
        <f>S161 - sorted!W$158</f>
        <v>0.34000000000000052</v>
      </c>
      <c r="AB161">
        <f>T161 - sorted!X$158</f>
        <v>-0.1792479674796752</v>
      </c>
    </row>
    <row r="162" spans="1:28" x14ac:dyDescent="0.3">
      <c r="A162">
        <f t="shared" si="6"/>
        <v>1.6517258522363276</v>
      </c>
      <c r="B162">
        <f t="shared" si="6"/>
        <v>5.5910126875985329</v>
      </c>
      <c r="C162">
        <f t="shared" si="6"/>
        <v>0.70839304022292959</v>
      </c>
      <c r="D162">
        <f t="shared" si="6"/>
        <v>0.27231600104907372</v>
      </c>
      <c r="E162">
        <f t="shared" si="7"/>
        <v>7.3028707272437821E-2</v>
      </c>
      <c r="F162" t="str">
        <v>Aleksej Pokusevski</v>
      </c>
      <c r="G162">
        <v>-0.55073170731707322</v>
      </c>
      <c r="H162">
        <v>-8.7317073170731715E-2</v>
      </c>
      <c r="I162">
        <v>0.15170731707317076</v>
      </c>
      <c r="J162">
        <v>-0.22097560975609754</v>
      </c>
      <c r="K162">
        <v>0.11585365853658541</v>
      </c>
      <c r="L162">
        <v>-0.18512195121951219</v>
      </c>
      <c r="M162">
        <v>-1.167560975609756</v>
      </c>
      <c r="N162">
        <v>0.91292682926829272</v>
      </c>
      <c r="O162">
        <v>-0.93585365853658553</v>
      </c>
      <c r="P162">
        <v>-1.8797560975609757</v>
      </c>
      <c r="Q162">
        <v>-1.0312195121951215</v>
      </c>
      <c r="R162">
        <v>-1.7819512195121949</v>
      </c>
      <c r="S162">
        <v>-1.9670731707317071</v>
      </c>
      <c r="T162">
        <v>-2.1481707317073173</v>
      </c>
      <c r="U162" t="str">
        <v>_______</v>
      </c>
      <c r="V162">
        <v>0.18071878820163345</v>
      </c>
      <c r="W162" t="str">
        <v xml:space="preserve"> PF</v>
      </c>
      <c r="X162">
        <f>P162 - sorted!T$158</f>
        <v>0.14512195121951255</v>
      </c>
      <c r="Y162">
        <f>Q162 - sorted!U$158</f>
        <v>1.2548780487804883</v>
      </c>
      <c r="Z162">
        <f>R162 - sorted!V$158</f>
        <v>-5.8536585365853488E-2</v>
      </c>
      <c r="AA162">
        <f>S162 - sorted!W$158</f>
        <v>-0.16219512195121943</v>
      </c>
      <c r="AB162">
        <f>T162 - sorted!X$158</f>
        <v>-0.19766260162601679</v>
      </c>
    </row>
    <row r="163" spans="1:28" x14ac:dyDescent="0.3">
      <c r="A163">
        <f t="shared" si="6"/>
        <v>10.617063836361249</v>
      </c>
      <c r="B163">
        <f t="shared" si="6"/>
        <v>3.6332513976877094</v>
      </c>
      <c r="C163">
        <f t="shared" si="6"/>
        <v>8.8345069860106484</v>
      </c>
      <c r="D163">
        <f t="shared" si="6"/>
        <v>4.6249241010397526</v>
      </c>
      <c r="E163">
        <f t="shared" si="7"/>
        <v>-2.8961964523806616E-2</v>
      </c>
      <c r="F163" t="str">
        <v>Montrezl Harrell</v>
      </c>
      <c r="G163">
        <v>2.0713821138211381</v>
      </c>
      <c r="H163">
        <v>-1.1134959349593496</v>
      </c>
      <c r="I163">
        <v>-1.6692682926829268</v>
      </c>
      <c r="J163">
        <v>-0.17154471544715447</v>
      </c>
      <c r="K163">
        <v>0.42178861788617888</v>
      </c>
      <c r="L163">
        <v>-0.8461788617886179</v>
      </c>
      <c r="M163">
        <v>-0.53365853658536588</v>
      </c>
      <c r="N163">
        <v>0.27463414634146338</v>
      </c>
      <c r="O163">
        <v>0.56943089430894311</v>
      </c>
      <c r="P163">
        <v>0.1165853658536582</v>
      </c>
      <c r="Q163">
        <v>-1.5663414634146342</v>
      </c>
      <c r="R163">
        <v>-0.15073170731707319</v>
      </c>
      <c r="S163">
        <v>-0.99691056910569109</v>
      </c>
      <c r="T163">
        <v>-2.1699186991869919</v>
      </c>
      <c r="U163" t="str">
        <v>peon</v>
      </c>
      <c r="V163">
        <v>11</v>
      </c>
      <c r="W163" t="str">
        <v xml:space="preserve"> C, PF</v>
      </c>
      <c r="X163">
        <f>P163 - sorted!T$158</f>
        <v>2.1414634146341465</v>
      </c>
      <c r="Y163">
        <f>Q163 - sorted!U$158</f>
        <v>0.71975609756097558</v>
      </c>
      <c r="Z163">
        <f>R163 - sorted!V$158</f>
        <v>1.5726829268292684</v>
      </c>
      <c r="AA163">
        <f>S163 - sorted!W$158</f>
        <v>0.80796747967479654</v>
      </c>
      <c r="AB163">
        <f>T163 - sorted!X$158</f>
        <v>-0.21941056910569134</v>
      </c>
    </row>
    <row r="164" spans="1:28" x14ac:dyDescent="0.3">
      <c r="A164">
        <f t="shared" si="6"/>
        <v>7.4022480778509703</v>
      </c>
      <c r="B164">
        <f t="shared" si="6"/>
        <v>1.4684706824080147</v>
      </c>
      <c r="C164">
        <f t="shared" si="6"/>
        <v>5.4713067165817622</v>
      </c>
      <c r="D164">
        <f t="shared" si="6"/>
        <v>2.6851629449389884</v>
      </c>
      <c r="E164">
        <f t="shared" si="7"/>
        <v>-0.48744339568263007</v>
      </c>
      <c r="F164" t="str">
        <v>Daniel Theis</v>
      </c>
      <c r="G164">
        <v>1.0797560975609757</v>
      </c>
      <c r="H164">
        <v>-0.83</v>
      </c>
      <c r="I164">
        <v>-0.94097560975609751</v>
      </c>
      <c r="J164">
        <v>-0.65634146341463406</v>
      </c>
      <c r="K164">
        <v>5.6097560975609806E-2</v>
      </c>
      <c r="L164">
        <v>-0.60341463414634144</v>
      </c>
      <c r="M164">
        <v>-0.86024390243902438</v>
      </c>
      <c r="N164">
        <v>0.59707317073170729</v>
      </c>
      <c r="O164">
        <v>0.72878048780487803</v>
      </c>
      <c r="P164">
        <v>-0.5992682926829267</v>
      </c>
      <c r="Q164">
        <v>-2.1580487804878046</v>
      </c>
      <c r="R164">
        <v>-0.82585365853658499</v>
      </c>
      <c r="S164">
        <v>-1.4292682926829265</v>
      </c>
      <c r="T164">
        <v>-2.2676829268292682</v>
      </c>
      <c r="U164" t="str">
        <v>diaz</v>
      </c>
      <c r="V164">
        <v>1</v>
      </c>
      <c r="W164" t="str">
        <v xml:space="preserve"> C, PF</v>
      </c>
      <c r="X164">
        <f>P164 - sorted!T$158</f>
        <v>1.4256097560975616</v>
      </c>
      <c r="Y164">
        <f>Q164 - sorted!U$158</f>
        <v>0.12804878048780521</v>
      </c>
      <c r="Z164">
        <f>R164 - sorted!V$158</f>
        <v>0.89756097560975645</v>
      </c>
      <c r="AA164">
        <f>S164 - sorted!W$158</f>
        <v>0.37560975609756109</v>
      </c>
      <c r="AB164">
        <f>T164 - sorted!X$158</f>
        <v>-0.31717479674796767</v>
      </c>
    </row>
    <row r="165" spans="1:28" x14ac:dyDescent="0.3">
      <c r="A165">
        <f t="shared" si="6"/>
        <v>2.4184621489849469</v>
      </c>
      <c r="B165">
        <f t="shared" si="6"/>
        <v>1</v>
      </c>
      <c r="C165">
        <f t="shared" si="6"/>
        <v>2.8346937885974084</v>
      </c>
      <c r="D165">
        <f t="shared" si="6"/>
        <v>-0.14897473518567472</v>
      </c>
      <c r="E165">
        <f t="shared" si="7"/>
        <v>-0.62756142142139693</v>
      </c>
      <c r="F165" t="str">
        <v>Patrick Williams</v>
      </c>
      <c r="G165">
        <v>0.39682926829268295</v>
      </c>
      <c r="H165">
        <v>-0.3519512195121951</v>
      </c>
      <c r="I165">
        <v>-0.88975609756097551</v>
      </c>
      <c r="J165">
        <v>-0.63926829268292673</v>
      </c>
      <c r="K165">
        <v>-0.17439024390243898</v>
      </c>
      <c r="L165">
        <v>-0.70585365853658544</v>
      </c>
      <c r="M165">
        <v>1.9512195121951514E-3</v>
      </c>
      <c r="N165">
        <v>7.6341463414634173E-2</v>
      </c>
      <c r="O165">
        <v>0.2251219512195122</v>
      </c>
      <c r="P165">
        <v>-1.7090243902439024</v>
      </c>
      <c r="Q165">
        <v>-2.2860975609756098</v>
      </c>
      <c r="R165">
        <v>-1.3551219512195118</v>
      </c>
      <c r="S165">
        <v>-2.0609756097560976</v>
      </c>
      <c r="T165">
        <v>-2.2975609756097559</v>
      </c>
      <c r="U165" t="str">
        <v>_______</v>
      </c>
      <c r="V165">
        <v>-0.25106455315155873</v>
      </c>
      <c r="W165" t="str">
        <v xml:space="preserve"> SF, PF</v>
      </c>
      <c r="X165">
        <f>P165 - sorted!T$158</f>
        <v>0.31585365853658587</v>
      </c>
      <c r="Y165">
        <f>Q165 - sorted!U$158</f>
        <v>0</v>
      </c>
      <c r="Z165">
        <f>R165 - sorted!V$158</f>
        <v>0.3682926829268296</v>
      </c>
      <c r="AA165">
        <f>S165 - sorted!W$158</f>
        <v>-0.25609756097560998</v>
      </c>
      <c r="AB165">
        <f>T165 - sorted!X$158</f>
        <v>-0.34705284552845539</v>
      </c>
    </row>
    <row r="166" spans="1:28" x14ac:dyDescent="0.3">
      <c r="A166">
        <f t="shared" si="6"/>
        <v>3.3922172458556936</v>
      </c>
      <c r="B166">
        <f t="shared" si="6"/>
        <v>0.1531834712281831</v>
      </c>
      <c r="C166">
        <f t="shared" si="6"/>
        <v>1.7217272254482521</v>
      </c>
      <c r="D166">
        <f t="shared" si="6"/>
        <v>-0.43567128815581246</v>
      </c>
      <c r="E166">
        <f t="shared" si="7"/>
        <v>-0.97299524814064653</v>
      </c>
      <c r="F166" t="str">
        <v>Andrew Wiggins</v>
      </c>
      <c r="G166">
        <v>0.27268292682926831</v>
      </c>
      <c r="H166">
        <v>-0.6326829268292683</v>
      </c>
      <c r="I166">
        <v>-0.33024390243902435</v>
      </c>
      <c r="J166">
        <v>-0.16097560975609754</v>
      </c>
      <c r="K166">
        <v>-0.62048780487804878</v>
      </c>
      <c r="L166">
        <v>-0.54634146341463419</v>
      </c>
      <c r="M166">
        <v>-0.71951219512195119</v>
      </c>
      <c r="N166">
        <v>0.22000000000000003</v>
      </c>
      <c r="O166">
        <v>0.39268292682926831</v>
      </c>
      <c r="P166">
        <v>-1.4921951219512193</v>
      </c>
      <c r="Q166">
        <v>-2.5175609756097557</v>
      </c>
      <c r="R166">
        <v>-1.5785365853658535</v>
      </c>
      <c r="S166">
        <v>-2.1248780487804875</v>
      </c>
      <c r="T166">
        <v>-2.3712195121951223</v>
      </c>
      <c r="U166" t="str">
        <v>bude</v>
      </c>
      <c r="V166">
        <v>6</v>
      </c>
      <c r="W166" t="str">
        <v xml:space="preserve"> SF, SG</v>
      </c>
      <c r="X166">
        <f>P166 - sorted!T$158</f>
        <v>0.53268292682926899</v>
      </c>
      <c r="Y166">
        <f>Q166 - sorted!U$158</f>
        <v>-0.23146341463414588</v>
      </c>
      <c r="Z166">
        <f>R166 - sorted!V$158</f>
        <v>0.14487804878048793</v>
      </c>
      <c r="AA166">
        <f>S166 - sorted!W$158</f>
        <v>-0.31999999999999984</v>
      </c>
      <c r="AB166">
        <f>T166 - sorted!X$158</f>
        <v>-0.42071138211382175</v>
      </c>
    </row>
    <row r="167" spans="1:28" x14ac:dyDescent="0.3">
      <c r="A167">
        <f t="shared" si="6"/>
        <v>15.027988217799376</v>
      </c>
      <c r="B167">
        <f t="shared" si="6"/>
        <v>6.2803338345703219</v>
      </c>
      <c r="C167">
        <f t="shared" si="6"/>
        <v>14.09862012448632</v>
      </c>
      <c r="D167">
        <f t="shared" si="6"/>
        <v>8.3171452937118087</v>
      </c>
      <c r="E167">
        <f t="shared" si="7"/>
        <v>-1.3268170927272451</v>
      </c>
      <c r="F167" t="str">
        <v>Daniel Gafford</v>
      </c>
      <c r="G167">
        <v>2.3109349593495931</v>
      </c>
      <c r="H167">
        <v>-1.2727235772357723</v>
      </c>
      <c r="I167">
        <v>-1.6764634146341462</v>
      </c>
      <c r="J167">
        <v>-0.70052845528455276</v>
      </c>
      <c r="K167">
        <v>6.943089430894317E-2</v>
      </c>
      <c r="L167">
        <v>-1.079918699186992</v>
      </c>
      <c r="M167">
        <v>-0.72804878048780486</v>
      </c>
      <c r="N167">
        <v>2.2345121951219511</v>
      </c>
      <c r="O167">
        <v>0.66886178861788625</v>
      </c>
      <c r="P167">
        <v>1.0987804878048779</v>
      </c>
      <c r="Q167">
        <v>-0.8428048780487809</v>
      </c>
      <c r="R167">
        <v>0.90597560975609759</v>
      </c>
      <c r="S167">
        <v>-0.17394308943089465</v>
      </c>
      <c r="T167">
        <v>-2.4466666666666663</v>
      </c>
      <c r="U167" t="str">
        <v>_______</v>
      </c>
      <c r="V167">
        <v>8.5620775269426623</v>
      </c>
      <c r="W167" t="str">
        <v xml:space="preserve"> C, PF</v>
      </c>
      <c r="X167">
        <f>P167 - sorted!T$158</f>
        <v>3.1236585365853662</v>
      </c>
      <c r="Y167">
        <f>Q167 - sorted!U$158</f>
        <v>1.4432926829268289</v>
      </c>
      <c r="Z167">
        <f>R167 - sorted!V$158</f>
        <v>2.629390243902439</v>
      </c>
      <c r="AA167">
        <f>S167 - sorted!W$158</f>
        <v>1.630934959349593</v>
      </c>
      <c r="AB167">
        <f>T167 - sorted!X$158</f>
        <v>-0.49615853658536579</v>
      </c>
    </row>
    <row r="168" spans="1:28" x14ac:dyDescent="0.3">
      <c r="A168">
        <f t="shared" si="6"/>
        <v>0.2770772059227341</v>
      </c>
      <c r="B168">
        <f t="shared" si="6"/>
        <v>-3.8051707138421946</v>
      </c>
      <c r="C168">
        <f t="shared" si="6"/>
        <v>3.6973643779379084</v>
      </c>
      <c r="D168">
        <f t="shared" si="6"/>
        <v>-0.95508081923657584</v>
      </c>
      <c r="E168">
        <f t="shared" si="7"/>
        <v>-1.3920148679689581</v>
      </c>
      <c r="F168" t="str">
        <v>Oshae Brissett</v>
      </c>
      <c r="G168">
        <v>0.27203252032520325</v>
      </c>
      <c r="H168">
        <v>-5.479674796747968E-2</v>
      </c>
      <c r="I168">
        <v>-0.63853658536585367</v>
      </c>
      <c r="J168">
        <v>-0.92260162601626017</v>
      </c>
      <c r="K168">
        <v>-0.56422764227642275</v>
      </c>
      <c r="L168">
        <v>-1.0586991869918698</v>
      </c>
      <c r="M168">
        <v>-0.80048780487804883</v>
      </c>
      <c r="N168">
        <v>0.1678048780487805</v>
      </c>
      <c r="O168">
        <v>1.3588617886178862</v>
      </c>
      <c r="P168">
        <v>-2.1858536585365851</v>
      </c>
      <c r="Q168">
        <v>-3.5995121951219513</v>
      </c>
      <c r="R168">
        <v>-1.1819512195121953</v>
      </c>
      <c r="S168">
        <v>-2.2406504065040651</v>
      </c>
      <c r="T168">
        <v>-2.4605691056910568</v>
      </c>
      <c r="U168" t="str">
        <v>_______</v>
      </c>
      <c r="V168">
        <v>-1.06430683709883</v>
      </c>
      <c r="W168" t="str">
        <v xml:space="preserve"> PF</v>
      </c>
      <c r="X168">
        <f>P168 - sorted!T$158</f>
        <v>-0.16097560975609682</v>
      </c>
      <c r="Y168">
        <f>Q168 - sorted!U$158</f>
        <v>-1.3134146341463415</v>
      </c>
      <c r="Z168">
        <f>R168 - sorted!V$158</f>
        <v>0.54146341463414616</v>
      </c>
      <c r="AA168">
        <f>S168 - sorted!W$158</f>
        <v>-0.43577235772357747</v>
      </c>
      <c r="AB168">
        <f>T168 - sorted!X$158</f>
        <v>-0.51006097560975627</v>
      </c>
    </row>
    <row r="169" spans="1:28" x14ac:dyDescent="0.3">
      <c r="A169">
        <f t="shared" si="6"/>
        <v>1.8050731115860517</v>
      </c>
      <c r="B169">
        <f t="shared" si="6"/>
        <v>3.7171299579664767</v>
      </c>
      <c r="C169">
        <f t="shared" si="6"/>
        <v>5.1310985968418432</v>
      </c>
      <c r="D169">
        <f t="shared" si="6"/>
        <v>1.3446924205557003</v>
      </c>
      <c r="E169">
        <f t="shared" si="7"/>
        <v>-1.4282358542143538</v>
      </c>
      <c r="F169" t="str">
        <v>Alperen Sengun</v>
      </c>
      <c r="G169">
        <v>0.99439024390243891</v>
      </c>
      <c r="H169">
        <v>0.1175609756097561</v>
      </c>
      <c r="I169">
        <v>-1.2141463414634146</v>
      </c>
      <c r="J169">
        <v>-0.57097560975609751</v>
      </c>
      <c r="K169">
        <v>0.33780487804878057</v>
      </c>
      <c r="L169">
        <v>-0.83390243902439032</v>
      </c>
      <c r="M169">
        <v>-0.86024390243902438</v>
      </c>
      <c r="N169">
        <v>0.48609756097560974</v>
      </c>
      <c r="O169">
        <v>-0.18463414634146341</v>
      </c>
      <c r="P169">
        <v>-1.8456097560975611</v>
      </c>
      <c r="Q169">
        <v>-1.5434146341463417</v>
      </c>
      <c r="R169">
        <v>-0.89414634146341465</v>
      </c>
      <c r="S169">
        <v>-1.7280487804878051</v>
      </c>
      <c r="T169">
        <v>-2.4682926829268292</v>
      </c>
      <c r="U169" t="str">
        <v>_______</v>
      </c>
      <c r="V169">
        <v>1.3446924205557003</v>
      </c>
      <c r="W169" t="str">
        <v xml:space="preserve"> C</v>
      </c>
      <c r="X169">
        <f>P169 - sorted!T$158</f>
        <v>0.17926829268292721</v>
      </c>
      <c r="Y169">
        <f>Q169 - sorted!U$158</f>
        <v>0.74268292682926806</v>
      </c>
      <c r="Z169">
        <f>R169 - sorted!V$158</f>
        <v>0.82926829268292679</v>
      </c>
      <c r="AA169">
        <f>S169 - sorted!W$158</f>
        <v>7.6829268292682551E-2</v>
      </c>
      <c r="AB169">
        <f>T169 - sorted!X$158</f>
        <v>-0.51778455284552871</v>
      </c>
    </row>
    <row r="170" spans="1:28" x14ac:dyDescent="0.3">
      <c r="A170">
        <f t="shared" si="6"/>
        <v>0.56186497328650509</v>
      </c>
      <c r="B170">
        <f t="shared" si="6"/>
        <v>-0.76591139140087439</v>
      </c>
      <c r="C170">
        <f t="shared" si="6"/>
        <v>-0.95619668850452055</v>
      </c>
      <c r="D170">
        <f t="shared" si="6"/>
        <v>-0.91860543081798229</v>
      </c>
      <c r="E170">
        <f t="shared" si="7"/>
        <v>-1.4484433518038911</v>
      </c>
      <c r="F170" t="str">
        <v>Juan Toscano-Anderson</v>
      </c>
      <c r="G170">
        <v>0.67821138211382115</v>
      </c>
      <c r="H170">
        <v>-0.11008130081300813</v>
      </c>
      <c r="I170">
        <v>-1.0307317073170732</v>
      </c>
      <c r="J170">
        <v>-1.2081300813008129</v>
      </c>
      <c r="K170">
        <v>-0.36601626016260164</v>
      </c>
      <c r="L170">
        <v>-0.11642276422764231</v>
      </c>
      <c r="M170">
        <v>-0.41756097560975614</v>
      </c>
      <c r="N170">
        <v>-0.19804878048780489</v>
      </c>
      <c r="O170">
        <v>0.53626016260162612</v>
      </c>
      <c r="P170">
        <v>-2.122439024390244</v>
      </c>
      <c r="Q170">
        <v>-2.7687804878048783</v>
      </c>
      <c r="R170">
        <v>-2.1160975609756099</v>
      </c>
      <c r="S170">
        <v>-2.2325203252032519</v>
      </c>
      <c r="T170">
        <v>-2.4726016260162602</v>
      </c>
      <c r="U170" t="str">
        <v>_______</v>
      </c>
      <c r="V170">
        <v>-1.0844365966024752</v>
      </c>
      <c r="W170" t="str">
        <v xml:space="preserve"> PF, SF</v>
      </c>
      <c r="X170">
        <f>P170 - sorted!T$158</f>
        <v>-9.756097560975574E-2</v>
      </c>
      <c r="Y170">
        <f>Q170 - sorted!U$158</f>
        <v>-0.4826829268292685</v>
      </c>
      <c r="Z170">
        <f>R170 - sorted!V$158</f>
        <v>-0.39268292682926842</v>
      </c>
      <c r="AA170">
        <f>S170 - sorted!W$158</f>
        <v>-0.42764227642276431</v>
      </c>
      <c r="AB170">
        <f>T170 - sorted!X$158</f>
        <v>-0.52209349593495968</v>
      </c>
    </row>
    <row r="171" spans="1:28" x14ac:dyDescent="0.3">
      <c r="A171">
        <f t="shared" si="6"/>
        <v>-1.5493981866891544</v>
      </c>
      <c r="B171">
        <f t="shared" si="6"/>
        <v>-2.5469923096606757</v>
      </c>
      <c r="C171">
        <f t="shared" si="6"/>
        <v>2.0874509541686619</v>
      </c>
      <c r="D171">
        <f t="shared" si="6"/>
        <v>-1.1392815307504711</v>
      </c>
      <c r="E171">
        <f t="shared" si="7"/>
        <v>-2.5034272353934659</v>
      </c>
      <c r="F171" t="str">
        <v>LaMarcus Aldridge</v>
      </c>
      <c r="G171">
        <v>0.44439024390243909</v>
      </c>
      <c r="H171">
        <v>0.31085365853658536</v>
      </c>
      <c r="I171">
        <v>-1.0458536585365854</v>
      </c>
      <c r="J171">
        <v>-0.63987804878048782</v>
      </c>
      <c r="K171">
        <v>-0.55731707317073165</v>
      </c>
      <c r="L171">
        <v>-0.77658536585365856</v>
      </c>
      <c r="M171">
        <v>-1.3785365853658538</v>
      </c>
      <c r="N171">
        <v>0.38731707317073172</v>
      </c>
      <c r="O171">
        <v>0.97390243902439033</v>
      </c>
      <c r="P171">
        <v>-2.5925609756097558</v>
      </c>
      <c r="Q171">
        <v>-3.2556097560975616</v>
      </c>
      <c r="R171">
        <v>-1.5051219512195122</v>
      </c>
      <c r="S171">
        <v>-2.2817073170731712</v>
      </c>
      <c r="T171">
        <v>-2.6975609756097558</v>
      </c>
      <c r="U171" t="str">
        <v>_______</v>
      </c>
      <c r="V171">
        <v>-1.0049240465630751</v>
      </c>
      <c r="W171" t="str">
        <v xml:space="preserve"> PF</v>
      </c>
      <c r="X171">
        <f>P171 - sorted!T$158</f>
        <v>-0.56768292682926758</v>
      </c>
      <c r="Y171">
        <f>Q171 - sorted!U$158</f>
        <v>-0.96951219512195186</v>
      </c>
      <c r="Z171">
        <f>R171 - sorted!V$158</f>
        <v>0.21829268292682924</v>
      </c>
      <c r="AA171">
        <f>S171 - sorted!W$158</f>
        <v>-0.47682926829268357</v>
      </c>
      <c r="AB171">
        <f>T171 - sorted!X$158</f>
        <v>-0.7470528455284553</v>
      </c>
    </row>
    <row r="172" spans="1:28" x14ac:dyDescent="0.3">
      <c r="A172">
        <f t="shared" si="6"/>
        <v>1.6999207051748124</v>
      </c>
      <c r="B172">
        <f t="shared" si="6"/>
        <v>-1.4753098533330085</v>
      </c>
      <c r="C172">
        <f t="shared" si="6"/>
        <v>1.5917191225476399</v>
      </c>
      <c r="D172">
        <f t="shared" si="6"/>
        <v>-2.2875267581677727</v>
      </c>
      <c r="E172">
        <f t="shared" si="7"/>
        <v>-2.8055865153879509</v>
      </c>
      <c r="F172" t="str">
        <v>Marvin Bagley III</v>
      </c>
      <c r="G172">
        <v>0.71674796747967484</v>
      </c>
      <c r="H172">
        <v>-0.66861788617886186</v>
      </c>
      <c r="I172">
        <v>-0.89268292682926842</v>
      </c>
      <c r="J172">
        <v>-0.22642276422764224</v>
      </c>
      <c r="K172">
        <v>0.49081300813008139</v>
      </c>
      <c r="L172">
        <v>-0.9330081300813009</v>
      </c>
      <c r="M172">
        <v>-1.1814634146341465</v>
      </c>
      <c r="N172">
        <v>-0.26804878048780484</v>
      </c>
      <c r="O172">
        <v>0.42504065040650407</v>
      </c>
      <c r="P172">
        <v>-1.8690243902439025</v>
      </c>
      <c r="Q172">
        <v>-2.9626829268292685</v>
      </c>
      <c r="R172">
        <v>-1.6046341463414635</v>
      </c>
      <c r="S172">
        <v>-2.5376422764227646</v>
      </c>
      <c r="T172">
        <v>-2.7619918699186989</v>
      </c>
      <c r="U172" t="str">
        <v>bal</v>
      </c>
      <c r="V172">
        <v>1</v>
      </c>
      <c r="W172" t="str">
        <v xml:space="preserve"> PF</v>
      </c>
      <c r="X172">
        <f>P172 - sorted!T$158</f>
        <v>0.15585365853658573</v>
      </c>
      <c r="Y172">
        <f>Q172 - sorted!U$158</f>
        <v>-0.67658536585365869</v>
      </c>
      <c r="Z172">
        <f>R172 - sorted!V$158</f>
        <v>0.11878048780487793</v>
      </c>
      <c r="AA172">
        <f>S172 - sorted!W$158</f>
        <v>-0.732764227642277</v>
      </c>
      <c r="AB172">
        <f>T172 - sorted!X$158</f>
        <v>-0.81148373983739841</v>
      </c>
    </row>
    <row r="173" spans="1:28" x14ac:dyDescent="0.3">
      <c r="A173">
        <f t="shared" si="6"/>
        <v>-1.8916911763090751</v>
      </c>
      <c r="B173">
        <f t="shared" si="6"/>
        <v>-4.1531775064881478</v>
      </c>
      <c r="C173">
        <f t="shared" si="6"/>
        <v>1.2916069597770692</v>
      </c>
      <c r="D173">
        <f t="shared" si="6"/>
        <v>-2.8919239442638558</v>
      </c>
      <c r="E173">
        <f t="shared" si="7"/>
        <v>-4.5318024651356232</v>
      </c>
      <c r="F173" t="str">
        <v>Enes Kanter</v>
      </c>
      <c r="G173">
        <v>1.2159349593495934</v>
      </c>
      <c r="H173">
        <v>-3.5772357723577236E-3</v>
      </c>
      <c r="I173">
        <v>-1.6117073170731708</v>
      </c>
      <c r="J173">
        <v>-0.9957723577235772</v>
      </c>
      <c r="K173">
        <v>0.50406504065040658</v>
      </c>
      <c r="L173">
        <v>-1.0074796747967478</v>
      </c>
      <c r="M173">
        <v>-1.495609756097561</v>
      </c>
      <c r="N173">
        <v>-0.30048780487804877</v>
      </c>
      <c r="O173">
        <v>1.0222764227642276</v>
      </c>
      <c r="P173">
        <v>-2.6687804878048782</v>
      </c>
      <c r="Q173">
        <v>-3.6946341463414636</v>
      </c>
      <c r="R173">
        <v>-1.6648780487804882</v>
      </c>
      <c r="S173">
        <v>-2.6723577235772362</v>
      </c>
      <c r="T173">
        <v>-3.1300813008130079</v>
      </c>
      <c r="U173" t="str">
        <v>_______</v>
      </c>
      <c r="V173">
        <v>-3.281264350433637</v>
      </c>
      <c r="W173" t="str">
        <v xml:space="preserve"> C</v>
      </c>
      <c r="X173">
        <f>P173 - sorted!T$158</f>
        <v>-0.64390243902438993</v>
      </c>
      <c r="Y173">
        <f>Q173 - sorted!U$158</f>
        <v>-1.4085365853658538</v>
      </c>
      <c r="Z173">
        <f>R173 - sorted!V$158</f>
        <v>5.8536585365853266E-2</v>
      </c>
      <c r="AA173">
        <f>S173 - sorted!W$158</f>
        <v>-0.86747967479674859</v>
      </c>
      <c r="AB173">
        <f>T173 - sorted!X$158</f>
        <v>-1.1795731707317074</v>
      </c>
    </row>
    <row r="174" spans="1:28" x14ac:dyDescent="0.3">
      <c r="A174">
        <f t="shared" si="6"/>
        <v>-6.8207102268359092</v>
      </c>
      <c r="B174">
        <f t="shared" si="6"/>
        <v>-6.6048407444234192</v>
      </c>
      <c r="C174">
        <f t="shared" si="6"/>
        <v>-8.0307030355961775</v>
      </c>
      <c r="D174">
        <f t="shared" si="6"/>
        <v>-8.3130785479772147</v>
      </c>
      <c r="E174">
        <f t="shared" si="7"/>
        <v>-5.4549610224689324</v>
      </c>
      <c r="F174" t="str">
        <v>Victor Oladipo</v>
      </c>
      <c r="G174">
        <v>-0.4113008130081301</v>
      </c>
      <c r="H174">
        <v>-0.11434959349593496</v>
      </c>
      <c r="I174">
        <v>-0.55682926829268287</v>
      </c>
      <c r="J174">
        <v>-0.64069105691056893</v>
      </c>
      <c r="K174">
        <v>-0.95833333333333326</v>
      </c>
      <c r="L174">
        <v>-0.34447154471544716</v>
      </c>
      <c r="M174">
        <v>-0.642560975609756</v>
      </c>
      <c r="N174">
        <v>-0.6962195121951219</v>
      </c>
      <c r="O174">
        <v>0.48406504065040645</v>
      </c>
      <c r="P174">
        <v>-3.7663414634146339</v>
      </c>
      <c r="Q174">
        <v>-4.364756097560976</v>
      </c>
      <c r="R174">
        <v>-3.5362195121951219</v>
      </c>
      <c r="S174">
        <v>-3.8806910569105697</v>
      </c>
      <c r="T174">
        <v>-3.3269308943089433</v>
      </c>
      <c r="U174" t="str">
        <v>_______</v>
      </c>
      <c r="V174">
        <v>-8.7657850751976767</v>
      </c>
      <c r="W174" t="str">
        <v xml:space="preserve"> SG</v>
      </c>
      <c r="X174">
        <f>P174 - sorted!T$158</f>
        <v>-1.7414634146341457</v>
      </c>
      <c r="Y174">
        <f>Q174 - sorted!U$158</f>
        <v>-2.0786585365853663</v>
      </c>
      <c r="Z174">
        <f>R174 - sorted!V$158</f>
        <v>-1.8128048780487804</v>
      </c>
      <c r="AA174">
        <f>S174 - sorted!W$158</f>
        <v>-2.0758130081300821</v>
      </c>
      <c r="AB174">
        <f>T174 - sorted!X$158</f>
        <v>-1.3764227642276428</v>
      </c>
    </row>
    <row r="175" spans="1:28" x14ac:dyDescent="0.3">
      <c r="A175">
        <f t="shared" si="6"/>
        <v>-5.1338903739889501</v>
      </c>
      <c r="B175">
        <f t="shared" si="6"/>
        <v>-6.0270602361201995</v>
      </c>
      <c r="C175">
        <f t="shared" si="6"/>
        <v>-2.4263817773805849</v>
      </c>
      <c r="D175">
        <f t="shared" si="6"/>
        <v>-5.6640534640769049</v>
      </c>
      <c r="E175">
        <f t="shared" si="7"/>
        <v>-5.9234508840376643</v>
      </c>
      <c r="F175" t="str">
        <v>T.J. Warren</v>
      </c>
      <c r="G175">
        <v>0.85902439024390242</v>
      </c>
      <c r="H175">
        <v>0.10048780487804879</v>
      </c>
      <c r="I175">
        <v>-0.90682926829268284</v>
      </c>
      <c r="J175">
        <v>-0.44536585365853643</v>
      </c>
      <c r="K175">
        <v>-1.0024390243902437</v>
      </c>
      <c r="L175">
        <v>-0.87902439024390233</v>
      </c>
      <c r="M175">
        <v>-1.3468292682926828</v>
      </c>
      <c r="N175">
        <v>-0.58585365853658533</v>
      </c>
      <c r="O175">
        <v>0.91658536585365846</v>
      </c>
      <c r="P175">
        <v>-3.3907317073170735</v>
      </c>
      <c r="Q175">
        <v>-4.2068292682926822</v>
      </c>
      <c r="R175">
        <v>-2.4112195121951214</v>
      </c>
      <c r="S175">
        <v>-3.2902439024390238</v>
      </c>
      <c r="T175">
        <v>-3.4268292682926824</v>
      </c>
      <c r="U175" t="str">
        <v>diaz</v>
      </c>
      <c r="V175">
        <v>1</v>
      </c>
      <c r="W175" t="str">
        <v xml:space="preserve"> SF</v>
      </c>
      <c r="X175">
        <f>P175 - sorted!T$158</f>
        <v>-1.3658536585365852</v>
      </c>
      <c r="Y175">
        <f>Q175 - sorted!U$158</f>
        <v>-1.9207317073170724</v>
      </c>
      <c r="Z175">
        <f>R175 - sorted!V$158</f>
        <v>-0.68780487804877999</v>
      </c>
      <c r="AA175">
        <f>S175 - sorted!W$158</f>
        <v>-1.4853658536585361</v>
      </c>
      <c r="AB175">
        <f>T175 - sorted!X$158</f>
        <v>-1.4763211382113819</v>
      </c>
    </row>
    <row r="176" spans="1:28" x14ac:dyDescent="0.3">
      <c r="A176">
        <f t="shared" si="6"/>
        <v>10.505339404549309</v>
      </c>
      <c r="B176">
        <f t="shared" si="6"/>
        <v>-2.5331612704657656</v>
      </c>
      <c r="C176">
        <f t="shared" si="6"/>
        <v>3.3869244686752382</v>
      </c>
      <c r="D176">
        <f t="shared" si="6"/>
        <v>-0.61950724578551619</v>
      </c>
      <c r="E176">
        <f t="shared" si="7"/>
        <v>-7.0524018342757291</v>
      </c>
      <c r="F176" t="str">
        <v>Nicolas Claxton</v>
      </c>
      <c r="G176">
        <v>1.437560975609756</v>
      </c>
      <c r="H176">
        <v>-2.2575609756097559</v>
      </c>
      <c r="I176">
        <v>-1.6620731707317071</v>
      </c>
      <c r="J176">
        <v>-0.99841463414634146</v>
      </c>
      <c r="K176">
        <v>6.0487804878048806E-2</v>
      </c>
      <c r="L176">
        <v>-0.92158536585365858</v>
      </c>
      <c r="M176">
        <v>-0.47609756097560973</v>
      </c>
      <c r="N176">
        <v>1.5658536585365854</v>
      </c>
      <c r="O176">
        <v>1.0859756097560975</v>
      </c>
      <c r="P176">
        <v>9.1707317073170813E-2</v>
      </c>
      <c r="Q176">
        <v>-3.2518292682926817</v>
      </c>
      <c r="R176">
        <v>-1.2442682926829263</v>
      </c>
      <c r="S176">
        <v>-2.1658536585365842</v>
      </c>
      <c r="T176">
        <v>-3.6675609756097547</v>
      </c>
      <c r="U176" t="str">
        <v>_______</v>
      </c>
      <c r="V176">
        <v>-0.78249020404779102</v>
      </c>
      <c r="W176" t="str">
        <v xml:space="preserve"> C, PF</v>
      </c>
      <c r="X176">
        <f>P176 - sorted!T$158</f>
        <v>2.1165853658536591</v>
      </c>
      <c r="Y176">
        <f>Q176 - sorted!U$158</f>
        <v>-0.96573170731707192</v>
      </c>
      <c r="Z176">
        <f>R176 - sorted!V$158</f>
        <v>0.47914634146341517</v>
      </c>
      <c r="AA176">
        <f>S176 - sorted!W$158</f>
        <v>-0.36097560975609655</v>
      </c>
      <c r="AB176">
        <f>T176 - sorted!X$158</f>
        <v>-1.7170528455284542</v>
      </c>
    </row>
    <row r="177" spans="1:28" x14ac:dyDescent="0.3">
      <c r="A177">
        <f t="shared" si="6"/>
        <v>-1.4995603274004914</v>
      </c>
      <c r="B177">
        <f t="shared" si="6"/>
        <v>-5.5550202532747948</v>
      </c>
      <c r="C177">
        <f t="shared" si="6"/>
        <v>-1.5394106080586636</v>
      </c>
      <c r="D177">
        <f t="shared" si="6"/>
        <v>-4.8032342973981184</v>
      </c>
      <c r="E177">
        <f t="shared" si="7"/>
        <v>-7.3505577421062576</v>
      </c>
      <c r="F177" t="str">
        <v>Thomas Bryant</v>
      </c>
      <c r="G177">
        <v>1.5062601626016261</v>
      </c>
      <c r="H177">
        <v>-0.51691056910569122</v>
      </c>
      <c r="I177">
        <v>-1.0502439024390244</v>
      </c>
      <c r="J177">
        <v>-0.77081300813008125</v>
      </c>
      <c r="K177">
        <v>-0.60821138211382109</v>
      </c>
      <c r="L177">
        <v>-0.86520325203252035</v>
      </c>
      <c r="M177">
        <v>-1.5319512195121954</v>
      </c>
      <c r="N177">
        <v>-0.24073170731707316</v>
      </c>
      <c r="O177">
        <v>0.97943089430894315</v>
      </c>
      <c r="P177">
        <v>-2.5814634146341455</v>
      </c>
      <c r="Q177">
        <v>-4.0778048780487808</v>
      </c>
      <c r="R177">
        <v>-2.2331707317073173</v>
      </c>
      <c r="S177">
        <v>-3.0983739837398376</v>
      </c>
      <c r="T177">
        <v>-3.7311382113821141</v>
      </c>
      <c r="U177" t="str">
        <v>zieg</v>
      </c>
      <c r="V177">
        <v>1</v>
      </c>
      <c r="W177" t="str">
        <v xml:space="preserve"> C</v>
      </c>
      <c r="X177">
        <f>P177 - sorted!T$158</f>
        <v>-0.55658536585365725</v>
      </c>
      <c r="Y177">
        <f>Q177 - sorted!U$158</f>
        <v>-1.791707317073171</v>
      </c>
      <c r="Z177">
        <f>R177 - sorted!V$158</f>
        <v>-0.50975609756097584</v>
      </c>
      <c r="AA177">
        <f>S177 - sorted!W$158</f>
        <v>-1.29349593495935</v>
      </c>
      <c r="AB177">
        <f>T177 - sorted!X$158</f>
        <v>-1.7806300813008136</v>
      </c>
    </row>
    <row r="178" spans="1:28" x14ac:dyDescent="0.3">
      <c r="A178">
        <f t="shared" si="6"/>
        <v>-10.042645679530279</v>
      </c>
      <c r="B178">
        <f t="shared" si="6"/>
        <v>-9.5138206008998445</v>
      </c>
      <c r="C178">
        <f t="shared" si="6"/>
        <v>-8.5574181066935129</v>
      </c>
      <c r="D178">
        <f t="shared" si="6"/>
        <v>-10.004442308947359</v>
      </c>
      <c r="E178">
        <f t="shared" si="7"/>
        <v>-8.1836404257503563</v>
      </c>
      <c r="F178" t="str">
        <v>Jamal Murray</v>
      </c>
      <c r="G178">
        <v>8.975609756097562E-2</v>
      </c>
      <c r="H178">
        <v>0.22609756097560976</v>
      </c>
      <c r="I178">
        <v>-0.78378048780487808</v>
      </c>
      <c r="J178">
        <v>-0.9384146341463413</v>
      </c>
      <c r="K178">
        <v>-1.2098780487804877</v>
      </c>
      <c r="L178">
        <v>-0.61573170731707316</v>
      </c>
      <c r="M178">
        <v>-1.1403658536585368</v>
      </c>
      <c r="N178">
        <v>-0.78756097560975613</v>
      </c>
      <c r="O178">
        <v>0.90219512195121954</v>
      </c>
      <c r="P178">
        <v>-4.4837804878048768</v>
      </c>
      <c r="Q178">
        <v>-5.1598780487804881</v>
      </c>
      <c r="R178">
        <v>-3.6419512195121952</v>
      </c>
      <c r="S178">
        <v>-4.2576829268292684</v>
      </c>
      <c r="T178">
        <v>-3.9087804878048784</v>
      </c>
      <c r="U178" t="str">
        <v>_______</v>
      </c>
      <c r="V178">
        <v>-5.315208800281134</v>
      </c>
      <c r="W178" t="str">
        <v xml:space="preserve"> PG, SG</v>
      </c>
      <c r="X178">
        <f>P178 - sorted!T$158</f>
        <v>-2.4589024390243885</v>
      </c>
      <c r="Y178">
        <f>Q178 - sorted!U$158</f>
        <v>-2.8737804878048783</v>
      </c>
      <c r="Z178">
        <f>R178 - sorted!V$158</f>
        <v>-1.9185365853658538</v>
      </c>
      <c r="AA178">
        <f>S178 - sorted!W$158</f>
        <v>-2.4528048780487808</v>
      </c>
      <c r="AB178">
        <f>T178 - sorted!X$158</f>
        <v>-1.9582723577235779</v>
      </c>
    </row>
    <row r="179" spans="1:28" x14ac:dyDescent="0.3">
      <c r="A179">
        <f t="shared" si="6"/>
        <v>-12.943647225157024</v>
      </c>
      <c r="B179">
        <f t="shared" si="6"/>
        <v>-12.889040327010907</v>
      </c>
      <c r="C179">
        <f t="shared" si="6"/>
        <v>-11.48442296545586</v>
      </c>
      <c r="D179">
        <f t="shared" si="6"/>
        <v>-13.411425964186016</v>
      </c>
      <c r="E179">
        <f t="shared" si="7"/>
        <v>-11.805548413520206</v>
      </c>
      <c r="F179" t="str">
        <v>Kawhi Leonard</v>
      </c>
      <c r="G179">
        <v>0.11756097560975609</v>
      </c>
      <c r="H179">
        <v>0.1126829268292683</v>
      </c>
      <c r="I179">
        <v>-1.0739024390243903</v>
      </c>
      <c r="J179">
        <v>-1.1356097560975607</v>
      </c>
      <c r="K179">
        <v>-1.2060975609756095</v>
      </c>
      <c r="L179">
        <v>-0.78756097560975613</v>
      </c>
      <c r="M179">
        <v>-1.3199999999999998</v>
      </c>
      <c r="N179">
        <v>-0.78951219512195114</v>
      </c>
      <c r="O179">
        <v>1.0653658536585366</v>
      </c>
      <c r="P179">
        <v>-5.1297560975609757</v>
      </c>
      <c r="Q179">
        <v>-6.0824390243902426</v>
      </c>
      <c r="R179">
        <v>-4.2295121951219503</v>
      </c>
      <c r="S179">
        <v>-5.017073170731706</v>
      </c>
      <c r="T179">
        <v>-4.6810975609756094</v>
      </c>
      <c r="U179" t="str">
        <v>_______</v>
      </c>
      <c r="V179">
        <v>-6.3383038270539096</v>
      </c>
      <c r="W179" t="str">
        <v xml:space="preserve"> SF, PF</v>
      </c>
      <c r="X179">
        <f>P179 - sorted!T$158</f>
        <v>-3.1048780487804875</v>
      </c>
      <c r="Y179">
        <f>Q179 - sorted!U$158</f>
        <v>-3.7963414634146329</v>
      </c>
      <c r="Z179">
        <f>R179 - sorted!V$158</f>
        <v>-2.5060975609756087</v>
      </c>
      <c r="AA179">
        <f>S179 - sorted!W$158</f>
        <v>-3.2121951219512184</v>
      </c>
      <c r="AB179">
        <f>T179 - sorted!X$158</f>
        <v>-2.7305894308943088</v>
      </c>
    </row>
    <row r="204" spans="18:19" x14ac:dyDescent="0.3">
      <c r="R204">
        <f>SUM(B$3:B$102)</f>
        <v>2076.9266486094102</v>
      </c>
      <c r="S204">
        <f>SUM(AC$3:AC$132)</f>
        <v>0</v>
      </c>
    </row>
    <row r="205" spans="18:19" x14ac:dyDescent="0.3">
      <c r="R205">
        <f>AVERAGE(B$3:B$102)</f>
        <v>20.769266486094104</v>
      </c>
      <c r="S205" t="e">
        <f>AVERAGE(AC$3:AC$132)</f>
        <v>#DIV/0!</v>
      </c>
    </row>
  </sheetData>
  <conditionalFormatting sqref="BA3:BA202">
    <cfRule type="colorScale" priority="3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3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2">
    <cfRule type="colorScale" priority="29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 E3:E202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180:AG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4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180:AH202 AB4:AB17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80:AF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80:AE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180:AD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8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180:D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0:D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0:C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180:B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80:A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180:AH202 AB3:AB179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179 AH18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4:AA17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17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4:Z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4:Y17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179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79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179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180:AB202">
    <cfRule type="colorScale" priority="1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80:X202">
    <cfRule type="colorScale" priority="19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80:Y202">
    <cfRule type="colorScale" priority="19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180:Z202">
    <cfRule type="colorScale" priority="19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180:AA202">
    <cfRule type="colorScale" priority="1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17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17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17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3:A17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X158"/>
  <sheetViews>
    <sheetView topLeftCell="A79" zoomScaleNormal="100" workbookViewId="0">
      <selection activeCell="Y135" sqref="Y135"/>
    </sheetView>
    <sheetView workbookViewId="1"/>
    <sheetView workbookViewId="2"/>
  </sheetViews>
  <sheetFormatPr defaultRowHeight="14.4" x14ac:dyDescent="0.3"/>
  <cols>
    <col min="2" max="2" width="7.109375" customWidth="1"/>
    <col min="3" max="4" width="5.44140625" customWidth="1"/>
    <col min="5" max="7" width="5.44140625" hidden="1" customWidth="1"/>
    <col min="8" max="9" width="5.44140625" customWidth="1"/>
    <col min="10" max="10" width="15" customWidth="1"/>
    <col min="11" max="11" width="4.109375" customWidth="1"/>
    <col min="12" max="12" width="4.44140625" customWidth="1"/>
    <col min="13" max="36" width="5.77734375" customWidth="1"/>
  </cols>
  <sheetData>
    <row r="1" spans="1:50" x14ac:dyDescent="0.3">
      <c r="K1">
        <v>0.5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0.5</v>
      </c>
      <c r="S1">
        <v>1</v>
      </c>
      <c r="AN1" t="str">
        <f>GMs!C1</f>
        <v>_______</v>
      </c>
      <c r="AO1" t="str">
        <f>GMs!D1</f>
        <v>rob</v>
      </c>
      <c r="AP1" t="str">
        <f>GMs!E1</f>
        <v>koe</v>
      </c>
      <c r="AQ1" t="str">
        <f>GMs!F1</f>
        <v>zieg</v>
      </c>
      <c r="AR1" t="str">
        <f>GMs!G1</f>
        <v>diaz</v>
      </c>
      <c r="AS1" t="str">
        <f>GMs!H1</f>
        <v>ul</v>
      </c>
      <c r="AT1" t="str">
        <f>GMs!I1</f>
        <v>varg</v>
      </c>
      <c r="AU1" t="str">
        <f>GMs!J1</f>
        <v>pete</v>
      </c>
      <c r="AV1" t="str">
        <f>GMs!K1</f>
        <v>me</v>
      </c>
      <c r="AW1" t="str">
        <f>GMs!L1</f>
        <v>bude</v>
      </c>
      <c r="AX1" t="str">
        <f>GMs!M1</f>
        <v>bal</v>
      </c>
    </row>
    <row r="2" spans="1:50" x14ac:dyDescent="0.3">
      <c r="A2" t="s">
        <v>7981</v>
      </c>
      <c r="B2" t="s">
        <v>7982</v>
      </c>
      <c r="C2" t="s">
        <v>2370</v>
      </c>
      <c r="D2" t="s">
        <v>7977</v>
      </c>
      <c r="E2" t="str">
        <f>AVs!A2</f>
        <v>pFT</v>
      </c>
      <c r="F2" t="str">
        <f>AVs!B2</f>
        <v>pTO</v>
      </c>
      <c r="G2" t="str">
        <f>AVs!C2</f>
        <v>pAst</v>
      </c>
      <c r="H2" t="str">
        <f>AVs!D2</f>
        <v>AV</v>
      </c>
      <c r="I2" t="str">
        <f>AVs!E2</f>
        <v>pAV</v>
      </c>
      <c r="J2" t="str">
        <f>AVs!F2</f>
        <v>PLAYER</v>
      </c>
      <c r="K2" t="str">
        <f>AVs!G2</f>
        <v>zFG%</v>
      </c>
      <c r="L2" t="str">
        <f>AVs!H2</f>
        <v>zFT%</v>
      </c>
      <c r="M2" t="str">
        <f>AVs!I2</f>
        <v>z3PM</v>
      </c>
      <c r="N2" t="str">
        <f>AVs!J2</f>
        <v>zPTS</v>
      </c>
      <c r="O2" t="str">
        <f>AVs!K2</f>
        <v>zREB</v>
      </c>
      <c r="P2" t="str">
        <f>AVs!L2</f>
        <v>zAST</v>
      </c>
      <c r="Q2" t="str">
        <f>AVs!M2</f>
        <v>zSTL</v>
      </c>
      <c r="R2" t="str">
        <f>AVs!N2</f>
        <v>zBLK</v>
      </c>
      <c r="S2" t="str">
        <f>AVs!O2</f>
        <v>zTO</v>
      </c>
      <c r="T2" t="str">
        <f>AVs!P2</f>
        <v>PFT</v>
      </c>
      <c r="U2" t="str">
        <f>AVs!Q2</f>
        <v>PTO</v>
      </c>
      <c r="V2" t="str">
        <f>AVs!R2</f>
        <v>PAst</v>
      </c>
      <c r="W2" t="str">
        <f>AVs!S2</f>
        <v>Normal</v>
      </c>
      <c r="X2" t="str">
        <f>AVs!T2</f>
        <v>Punt</v>
      </c>
      <c r="Y2" t="str">
        <f>AVs!U2</f>
        <v>GM</v>
      </c>
      <c r="Z2" t="str">
        <f>AVs!V2</f>
        <v>$pent</v>
      </c>
      <c r="AA2" t="str">
        <f>AVs!W2</f>
        <v>POS</v>
      </c>
      <c r="AB2" t="str">
        <f>AVs!X2</f>
        <v>pFTORP</v>
      </c>
      <c r="AC2" t="str">
        <f>AVs!Y2</f>
        <v>pTOORP</v>
      </c>
      <c r="AD2" t="str">
        <f>AVs!Z2</f>
        <v>pAstORP</v>
      </c>
      <c r="AE2" t="str">
        <f>AVs!AA2</f>
        <v>zORP</v>
      </c>
      <c r="AF2" t="str">
        <f>AVs!AB2</f>
        <v>puntORP</v>
      </c>
      <c r="AM2" t="str">
        <f>GMs!B2</f>
        <v>NumPlayers</v>
      </c>
      <c r="AN2">
        <f>GMs!C2</f>
        <v>35</v>
      </c>
      <c r="AO2">
        <f>GMs!D2</f>
        <v>13</v>
      </c>
      <c r="AP2">
        <f>GMs!E2</f>
        <v>12</v>
      </c>
      <c r="AQ2">
        <f>GMs!F2</f>
        <v>8</v>
      </c>
      <c r="AR2">
        <f>GMs!G2</f>
        <v>9</v>
      </c>
      <c r="AS2">
        <f>GMs!H2</f>
        <v>10</v>
      </c>
      <c r="AT2">
        <f>GMs!I2</f>
        <v>9</v>
      </c>
      <c r="AU2">
        <f>GMs!J2</f>
        <v>6</v>
      </c>
      <c r="AV2">
        <f>GMs!K2</f>
        <v>8</v>
      </c>
      <c r="AW2">
        <f>GMs!L2</f>
        <v>14</v>
      </c>
      <c r="AX2">
        <f>GMs!M2</f>
        <v>12</v>
      </c>
    </row>
    <row r="3" spans="1:50" x14ac:dyDescent="0.3">
      <c r="A3">
        <f t="shared" ref="A3:A66" si="0">H3/1.1</f>
        <v>10.544064759862199</v>
      </c>
      <c r="B3">
        <f>I3/1.1</f>
        <v>11.677988724001887</v>
      </c>
      <c r="C3">
        <f>GMs!$P$9*AE3 + 1</f>
        <v>5.0285464934392481</v>
      </c>
      <c r="D3">
        <f>GMs!$P$10*AF3 + 1</f>
        <v>4.8986705571500035</v>
      </c>
      <c r="E3" cm="1">
        <f t="array" ref="E3:AF158">_xlfn._xlws.SORT(AVs!A3:AB158, 21, 1,FALSE)</f>
        <v>10.204669242467173</v>
      </c>
      <c r="F3">
        <v>11.423695764855637</v>
      </c>
      <c r="G3">
        <v>12.983223503339024</v>
      </c>
      <c r="H3">
        <v>11.59847123584842</v>
      </c>
      <c r="I3">
        <v>12.845787596402078</v>
      </c>
      <c r="J3" t="str">
        <v>Kelly Olynyk</v>
      </c>
      <c r="K3">
        <v>9.5121951219512193E-3</v>
      </c>
      <c r="L3">
        <v>0.53268292682926832</v>
      </c>
      <c r="M3">
        <v>-0.1028048780487805</v>
      </c>
      <c r="N3">
        <v>-0.33097560975609752</v>
      </c>
      <c r="O3">
        <v>0.42865853658536596</v>
      </c>
      <c r="P3">
        <v>-0.12463414634146341</v>
      </c>
      <c r="Q3">
        <v>0.19609756097560976</v>
      </c>
      <c r="R3">
        <v>-4.5487804878048772E-2</v>
      </c>
      <c r="S3">
        <v>-5.6097560975609806E-3</v>
      </c>
      <c r="T3">
        <v>2.4756097560975784E-2</v>
      </c>
      <c r="U3">
        <v>0.56304878048780516</v>
      </c>
      <c r="V3">
        <v>0.68207317073170759</v>
      </c>
      <c r="W3">
        <v>0.55743902439024418</v>
      </c>
      <c r="X3">
        <v>0.57542682926829292</v>
      </c>
      <c r="Y3" t="str">
        <v>_______</v>
      </c>
      <c r="Z3">
        <v>11.532268405868676</v>
      </c>
      <c r="AA3" t="str">
        <v xml:space="preserve"> C, PF</v>
      </c>
      <c r="AB3">
        <v>2.049634146341464</v>
      </c>
      <c r="AC3">
        <v>2.8491463414634151</v>
      </c>
      <c r="AD3">
        <v>2.405487804878049</v>
      </c>
      <c r="AE3">
        <v>2.3623170731707317</v>
      </c>
      <c r="AF3">
        <v>2.5259349593495934</v>
      </c>
      <c r="AL3" t="str">
        <f>GMs!A3</f>
        <v>strat/$</v>
      </c>
      <c r="AM3" t="str">
        <f>GMs!B3</f>
        <v>$pent</v>
      </c>
      <c r="AN3">
        <f>GMs!C3</f>
        <v>94.764467087504272</v>
      </c>
      <c r="AO3">
        <f>GMs!D3</f>
        <v>200</v>
      </c>
      <c r="AP3">
        <f>GMs!E3</f>
        <v>199</v>
      </c>
      <c r="AQ3">
        <f>GMs!F3</f>
        <v>195</v>
      </c>
      <c r="AR3">
        <f>GMs!G3</f>
        <v>196</v>
      </c>
      <c r="AS3">
        <f>GMs!H3</f>
        <v>212.23553291249556</v>
      </c>
      <c r="AT3">
        <f>GMs!I3</f>
        <v>196</v>
      </c>
      <c r="AU3">
        <f>GMs!J3</f>
        <v>193</v>
      </c>
      <c r="AV3">
        <f>GMs!K3</f>
        <v>195</v>
      </c>
      <c r="AW3">
        <f>GMs!L3</f>
        <v>156</v>
      </c>
      <c r="AX3">
        <f>GMs!M3</f>
        <v>199</v>
      </c>
    </row>
    <row r="4" spans="1:50" x14ac:dyDescent="0.3">
      <c r="A4">
        <f t="shared" si="0"/>
        <v>7.783706842675147</v>
      </c>
      <c r="B4">
        <f t="shared" ref="B4:B67" si="1">I4/1.1</f>
        <v>11.003741130759247</v>
      </c>
      <c r="C4">
        <f>GMs!$P$9*AE4 + 1</f>
        <v>3.8743938843970369</v>
      </c>
      <c r="D4">
        <f>GMs!$P$10*AF4 + 1</f>
        <v>4.6545722951751713</v>
      </c>
      <c r="E4">
        <v>2.9978957218135456</v>
      </c>
      <c r="F4">
        <v>7.7227773738323302</v>
      </c>
      <c r="G4">
        <v>9.8684966642201797</v>
      </c>
      <c r="H4">
        <v>8.5620775269426623</v>
      </c>
      <c r="I4">
        <v>12.104115243835173</v>
      </c>
      <c r="J4" t="str">
        <v>Jordan Poole</v>
      </c>
      <c r="K4">
        <v>-0.43373983739837396</v>
      </c>
      <c r="L4">
        <v>1.4606504065040653</v>
      </c>
      <c r="M4">
        <v>0.77829268292682929</v>
      </c>
      <c r="N4">
        <v>0.28821138211382114</v>
      </c>
      <c r="O4">
        <v>-1.0628455284552847</v>
      </c>
      <c r="P4">
        <v>-0.17617886178861786</v>
      </c>
      <c r="Q4">
        <v>-0.66341463414634161</v>
      </c>
      <c r="R4">
        <v>-0.63951219512195123</v>
      </c>
      <c r="S4">
        <v>0.32918699186991873</v>
      </c>
      <c r="T4">
        <v>-1.58</v>
      </c>
      <c r="U4">
        <v>-0.44853658536585361</v>
      </c>
      <c r="V4">
        <v>5.6829268292682866E-2</v>
      </c>
      <c r="W4">
        <v>-0.11934959349593488</v>
      </c>
      <c r="X4">
        <v>0.41727642276422755</v>
      </c>
      <c r="Y4" t="str">
        <v>_______</v>
      </c>
      <c r="Z4">
        <v>8.3171452937118087</v>
      </c>
      <c r="AA4" t="str">
        <v xml:space="preserve"> SG, PG</v>
      </c>
      <c r="AB4">
        <v>0.4448780487804882</v>
      </c>
      <c r="AC4">
        <v>1.8375609756097562</v>
      </c>
      <c r="AD4">
        <v>1.7802439024390244</v>
      </c>
      <c r="AE4">
        <v>1.6855284552845529</v>
      </c>
      <c r="AF4">
        <v>2.3677845528455279</v>
      </c>
      <c r="AL4" t="str">
        <f>GMs!A4</f>
        <v>strat/$</v>
      </c>
      <c r="AM4" t="str">
        <f>GMs!B4</f>
        <v>punt/$</v>
      </c>
      <c r="AN4">
        <f>GMs!C4</f>
        <v>0.44278907507559107</v>
      </c>
      <c r="AO4">
        <f>GMs!D4</f>
        <v>0.14886412601626017</v>
      </c>
      <c r="AP4">
        <f>GMs!E4</f>
        <v>0.11131010744780817</v>
      </c>
      <c r="AQ4">
        <f>GMs!F4</f>
        <v>7.1667813216593712E-2</v>
      </c>
      <c r="AR4">
        <f>GMs!G4</f>
        <v>6.5601148996183842E-2</v>
      </c>
      <c r="AS4">
        <f>GMs!H4</f>
        <v>0.10085502663697934</v>
      </c>
      <c r="AT4">
        <f>GMs!I4</f>
        <v>8.5556869089099069E-2</v>
      </c>
      <c r="AU4">
        <f>GMs!J4</f>
        <v>5.6073444542735586E-2</v>
      </c>
      <c r="AV4">
        <f>GMs!K4</f>
        <v>8.6364290181363351E-2</v>
      </c>
      <c r="AW4">
        <f>GMs!L4</f>
        <v>0.12304435063581408</v>
      </c>
      <c r="AX4">
        <f>GMs!M4</f>
        <v>8.334701965110107E-2</v>
      </c>
    </row>
    <row r="5" spans="1:50" x14ac:dyDescent="0.3">
      <c r="A5">
        <f t="shared" si="0"/>
        <v>8.5198464998503827</v>
      </c>
      <c r="B5">
        <f t="shared" si="1"/>
        <v>10.311209738239626</v>
      </c>
      <c r="C5">
        <f>GMs!$P$9*AE5 + 1</f>
        <v>4.1821863995119033</v>
      </c>
      <c r="D5">
        <f>GMs!$P$10*AF5 + 1</f>
        <v>4.4038547383440632</v>
      </c>
      <c r="E5">
        <v>9.84704152691228</v>
      </c>
      <c r="F5">
        <v>6.9634087057766729</v>
      </c>
      <c r="G5">
        <v>12.790641406986252</v>
      </c>
      <c r="H5">
        <v>9.3718311498354208</v>
      </c>
      <c r="I5">
        <v>11.342330712063589</v>
      </c>
      <c r="J5" t="str">
        <v>Danny Green</v>
      </c>
      <c r="K5">
        <v>-0.59617886178861801</v>
      </c>
      <c r="L5">
        <v>0.11601626016260164</v>
      </c>
      <c r="M5">
        <v>0.63390243902439025</v>
      </c>
      <c r="N5">
        <v>-0.65934959349593492</v>
      </c>
      <c r="O5">
        <v>-0.53040650406504064</v>
      </c>
      <c r="P5">
        <v>-0.58227642276422764</v>
      </c>
      <c r="Q5">
        <v>0.75341463414634147</v>
      </c>
      <c r="R5">
        <v>0.2087804878048781</v>
      </c>
      <c r="S5">
        <v>0.71723577235772362</v>
      </c>
      <c r="T5">
        <v>-5.4878048780487854E-2</v>
      </c>
      <c r="U5">
        <v>-0.65609756097560978</v>
      </c>
      <c r="V5">
        <v>0.64341463414634159</v>
      </c>
      <c r="W5">
        <v>6.1138211382113838E-2</v>
      </c>
      <c r="X5">
        <v>0.25483739837398373</v>
      </c>
      <c r="Y5" t="str">
        <v>_______</v>
      </c>
      <c r="Z5">
        <v>9.3623475488465875</v>
      </c>
      <c r="AA5" t="str">
        <v xml:space="preserve"> SG, SF</v>
      </c>
      <c r="AB5">
        <v>1.9700000000000004</v>
      </c>
      <c r="AC5">
        <v>1.63</v>
      </c>
      <c r="AD5">
        <v>2.3668292682926833</v>
      </c>
      <c r="AE5">
        <v>1.8660162601626014</v>
      </c>
      <c r="AF5">
        <v>2.2053455284552843</v>
      </c>
      <c r="AL5" t="str">
        <f>GMs!A5</f>
        <v>strat/$</v>
      </c>
      <c r="AM5" t="str">
        <f>GMs!B5</f>
        <v>z/$</v>
      </c>
      <c r="AN5">
        <f>GMs!C5</f>
        <v>0.40075696611194245</v>
      </c>
      <c r="AO5">
        <f>GMs!D5</f>
        <v>0.197014837398374</v>
      </c>
      <c r="AP5">
        <f>GMs!E5</f>
        <v>0.14201045879805532</v>
      </c>
      <c r="AQ5">
        <f>GMs!F5</f>
        <v>8.1941004794663333E-2</v>
      </c>
      <c r="AR5">
        <f>GMs!G5</f>
        <v>7.534801725568277E-2</v>
      </c>
      <c r="AS5">
        <f>GMs!H5</f>
        <v>0.12075707935295489</v>
      </c>
      <c r="AT5">
        <f>GMs!I5</f>
        <v>0.10406918865107019</v>
      </c>
      <c r="AU5">
        <f>GMs!J5</f>
        <v>6.2542440709381197E-2</v>
      </c>
      <c r="AV5">
        <f>GMs!K5</f>
        <v>0.11319387116948092</v>
      </c>
      <c r="AW5">
        <f>GMs!L5</f>
        <v>0.16282572441109028</v>
      </c>
      <c r="AX5">
        <f>GMs!M5</f>
        <v>8.6301834375127701E-2</v>
      </c>
    </row>
    <row r="6" spans="1:50" x14ac:dyDescent="0.3">
      <c r="A6">
        <f t="shared" si="0"/>
        <v>7.8573208083926689</v>
      </c>
      <c r="B6">
        <f t="shared" si="1"/>
        <v>9.5724056025261213</v>
      </c>
      <c r="C6">
        <f>GMs!$P$9*AE6 + 1</f>
        <v>3.9051731359085231</v>
      </c>
      <c r="D6">
        <f>GMs!$P$10*AF6 + 1</f>
        <v>4.1363850324454097</v>
      </c>
      <c r="E6">
        <v>9.909475768218952</v>
      </c>
      <c r="F6">
        <v>6.3030881248587116</v>
      </c>
      <c r="G6">
        <v>9.7433486773158542</v>
      </c>
      <c r="H6">
        <v>8.6430528892319369</v>
      </c>
      <c r="I6">
        <v>10.529646162778734</v>
      </c>
      <c r="J6" t="str">
        <v>Chuma Okeke</v>
      </c>
      <c r="K6">
        <v>-0.41642276422764229</v>
      </c>
      <c r="L6">
        <v>-6.0325203252032521E-2</v>
      </c>
      <c r="M6">
        <v>-0.42536585365853663</v>
      </c>
      <c r="N6">
        <v>-0.61934959349593499</v>
      </c>
      <c r="O6">
        <v>-0.15869918699186991</v>
      </c>
      <c r="P6">
        <v>-0.13300813008130083</v>
      </c>
      <c r="Q6">
        <v>0.9258536585365853</v>
      </c>
      <c r="R6">
        <v>5.073170731707316E-2</v>
      </c>
      <c r="S6">
        <v>0.73528455284552852</v>
      </c>
      <c r="T6">
        <v>-4.0975609756097819E-2</v>
      </c>
      <c r="U6">
        <v>-0.83658536585365861</v>
      </c>
      <c r="V6">
        <v>3.170731707317076E-2</v>
      </c>
      <c r="W6">
        <v>-0.1013008130081301</v>
      </c>
      <c r="X6">
        <v>8.1544715447154248E-2</v>
      </c>
      <c r="Y6" t="str">
        <v>_______</v>
      </c>
      <c r="Z6">
        <v>8.6430528892319369</v>
      </c>
      <c r="AA6" t="str">
        <v>PF</v>
      </c>
      <c r="AB6">
        <v>1.9839024390243905</v>
      </c>
      <c r="AC6">
        <v>1.4495121951219512</v>
      </c>
      <c r="AD6">
        <v>1.7551219512195122</v>
      </c>
      <c r="AE6">
        <v>1.7035772357723575</v>
      </c>
      <c r="AF6">
        <v>2.0320528455284546</v>
      </c>
      <c r="AL6" t="str">
        <f>GMs!A6</f>
        <v>strat/$</v>
      </c>
      <c r="AM6" t="str">
        <f>GMs!B6</f>
        <v>pAst/$</v>
      </c>
      <c r="AN6">
        <f>GMs!C6</f>
        <v>0.37070856914714057</v>
      </c>
      <c r="AO6">
        <f>GMs!D6</f>
        <v>0.15961036585365851</v>
      </c>
      <c r="AP6">
        <f>GMs!E6</f>
        <v>0.11622196347591615</v>
      </c>
      <c r="AQ6">
        <f>GMs!F6</f>
        <v>3.8918699186991874E-2</v>
      </c>
      <c r="AR6">
        <f>GMs!G6</f>
        <v>4.9003235440517677E-2</v>
      </c>
      <c r="AS6">
        <f>GMs!H6</f>
        <v>0.1162956684586275</v>
      </c>
      <c r="AT6">
        <f>GMs!I6</f>
        <v>0.10552327028372323</v>
      </c>
      <c r="AU6">
        <f>GMs!J6</f>
        <v>4.5335523821559469E-2</v>
      </c>
      <c r="AV6">
        <f>GMs!K6</f>
        <v>8.7907442151344578E-2</v>
      </c>
      <c r="AW6">
        <f>GMs!L6</f>
        <v>0.124906191369606</v>
      </c>
      <c r="AX6">
        <f>GMs!M6</f>
        <v>2.5369530579727909E-2</v>
      </c>
    </row>
    <row r="7" spans="1:50" x14ac:dyDescent="0.3">
      <c r="A7">
        <f t="shared" si="0"/>
        <v>8.8126443905196314</v>
      </c>
      <c r="B7">
        <f t="shared" si="1"/>
        <v>9.5653000502004737</v>
      </c>
      <c r="C7">
        <f>GMs!$P$9*AE7 + 1</f>
        <v>4.3046101791724567</v>
      </c>
      <c r="D7">
        <f>GMs!$P$10*AF7 + 1</f>
        <v>4.1338126050605073</v>
      </c>
      <c r="E7">
        <v>5.5237441508168539</v>
      </c>
      <c r="F7">
        <v>8.2456798879106081</v>
      </c>
      <c r="G7">
        <v>12.870833320924943</v>
      </c>
      <c r="H7">
        <v>9.6939088295715958</v>
      </c>
      <c r="I7">
        <v>10.521830055220521</v>
      </c>
      <c r="J7" t="str">
        <v>De'Andre Hunter</v>
      </c>
      <c r="K7">
        <v>0.30292682926829273</v>
      </c>
      <c r="L7">
        <v>1.1504878048780489</v>
      </c>
      <c r="M7">
        <v>-0.4031707317073171</v>
      </c>
      <c r="N7">
        <v>2.6585365853658588E-2</v>
      </c>
      <c r="O7">
        <v>-0.23414634146341459</v>
      </c>
      <c r="P7">
        <v>-0.52658536585365856</v>
      </c>
      <c r="Q7">
        <v>-0.42487804878048779</v>
      </c>
      <c r="R7">
        <v>-0.19682926829268291</v>
      </c>
      <c r="S7">
        <v>0.43853658536585366</v>
      </c>
      <c r="T7">
        <v>-1.0175609756097559</v>
      </c>
      <c r="U7">
        <v>-0.30560975609756091</v>
      </c>
      <c r="V7">
        <v>0.65951219512195136</v>
      </c>
      <c r="W7">
        <v>0.13292682926829275</v>
      </c>
      <c r="X7">
        <v>7.9878048780488098E-2</v>
      </c>
      <c r="Y7" t="str">
        <v>_______</v>
      </c>
      <c r="Z7">
        <v>9.6939088295715958</v>
      </c>
      <c r="AA7" t="str">
        <v xml:space="preserve"> SF, PF</v>
      </c>
      <c r="AB7">
        <v>1.0073170731707324</v>
      </c>
      <c r="AC7">
        <v>1.9804878048780488</v>
      </c>
      <c r="AD7">
        <v>2.3829268292682926</v>
      </c>
      <c r="AE7">
        <v>1.9378048780487804</v>
      </c>
      <c r="AF7">
        <v>2.0303861788617885</v>
      </c>
      <c r="AL7" t="str">
        <f>GMs!A7</f>
        <v>strat/$</v>
      </c>
      <c r="AM7" t="str">
        <f>GMs!B7</f>
        <v>pFT/$</v>
      </c>
      <c r="AN7">
        <f>GMs!C7</f>
        <v>0.490901299081269</v>
      </c>
      <c r="AO7">
        <f>GMs!D7</f>
        <v>0.1732024390243902</v>
      </c>
      <c r="AP7">
        <f>GMs!E7</f>
        <v>0.12504718715528865</v>
      </c>
      <c r="AQ7">
        <f>GMs!F7</f>
        <v>8.4487804878048772E-2</v>
      </c>
      <c r="AR7">
        <f>GMs!G7</f>
        <v>6.9822050771528116E-2</v>
      </c>
      <c r="AS7">
        <f>GMs!H7</f>
        <v>8.4601704335159886E-2</v>
      </c>
      <c r="AT7">
        <f>GMs!I7</f>
        <v>8.464534594325536E-2</v>
      </c>
      <c r="AU7">
        <f>GMs!J7</f>
        <v>5.7234297990648303E-2</v>
      </c>
      <c r="AV7">
        <f>GMs!K7</f>
        <v>0.10139462163852409</v>
      </c>
      <c r="AW7">
        <f>GMs!L7</f>
        <v>0.16580206378986867</v>
      </c>
      <c r="AX7">
        <f>GMs!M7</f>
        <v>7.0448584385341337E-2</v>
      </c>
    </row>
    <row r="8" spans="1:50" x14ac:dyDescent="0.3">
      <c r="A8">
        <f t="shared" si="0"/>
        <v>8.5112250444059878</v>
      </c>
      <c r="B8">
        <f t="shared" si="1"/>
        <v>7.990467026220041</v>
      </c>
      <c r="C8">
        <f>GMs!$P$9*AE8 + 1</f>
        <v>4.1785816223078553</v>
      </c>
      <c r="D8">
        <f>GMs!$P$10*AF8 + 1</f>
        <v>3.5636748575819577</v>
      </c>
      <c r="E8">
        <v>12.81869234559657</v>
      </c>
      <c r="F8">
        <v>8.8390760856274255</v>
      </c>
      <c r="G8">
        <v>10.603589208658214</v>
      </c>
      <c r="H8">
        <v>9.3623475488465875</v>
      </c>
      <c r="I8">
        <v>8.7895137288420457</v>
      </c>
      <c r="J8" t="str">
        <v>Jae'Sean Tate</v>
      </c>
      <c r="K8">
        <v>0.80341463414634151</v>
      </c>
      <c r="L8">
        <v>-0.54780487804878053</v>
      </c>
      <c r="M8">
        <v>-0.8</v>
      </c>
      <c r="N8">
        <v>-0.32439024390243898</v>
      </c>
      <c r="O8">
        <v>0.13170731707317077</v>
      </c>
      <c r="P8">
        <v>-0.1453658536585366</v>
      </c>
      <c r="Q8">
        <v>0.84536585365853667</v>
      </c>
      <c r="R8">
        <v>-0.10634146341463414</v>
      </c>
      <c r="S8">
        <v>0.20243902439024392</v>
      </c>
      <c r="T8">
        <v>0.60682926829268302</v>
      </c>
      <c r="U8">
        <v>-0.14341463414634137</v>
      </c>
      <c r="V8">
        <v>0.20439024390243921</v>
      </c>
      <c r="W8">
        <v>5.9024390243902547E-2</v>
      </c>
      <c r="X8">
        <v>-0.28951219512195114</v>
      </c>
      <c r="Y8" t="str">
        <v>_______</v>
      </c>
      <c r="Z8">
        <v>9.250368106401508</v>
      </c>
      <c r="AA8" t="str">
        <v xml:space="preserve"> SF</v>
      </c>
      <c r="AB8">
        <v>2.6317073170731713</v>
      </c>
      <c r="AC8">
        <v>2.1426829268292682</v>
      </c>
      <c r="AD8">
        <v>1.9278048780487806</v>
      </c>
      <c r="AE8">
        <v>1.8639024390243901</v>
      </c>
      <c r="AF8">
        <v>1.6609959349593493</v>
      </c>
      <c r="AL8" t="str">
        <f>GMs!A8</f>
        <v>strat/$</v>
      </c>
      <c r="AM8" t="str">
        <f>GMs!B8</f>
        <v>pTO/$</v>
      </c>
      <c r="AN8">
        <f>GMs!C8</f>
        <v>0.44709307072073029</v>
      </c>
      <c r="AO8">
        <f>GMs!D8</f>
        <v>0.20856463414634147</v>
      </c>
      <c r="AP8">
        <f>GMs!E8</f>
        <v>0.17296176001961025</v>
      </c>
      <c r="AQ8">
        <f>GMs!F8</f>
        <v>0.10504252657911195</v>
      </c>
      <c r="AR8">
        <f>GMs!G8</f>
        <v>0.10081881533101048</v>
      </c>
      <c r="AS8">
        <f>GMs!H8</f>
        <v>0.14134779402190142</v>
      </c>
      <c r="AT8">
        <f>GMs!I8</f>
        <v>0.10888003982080639</v>
      </c>
      <c r="AU8">
        <f>GMs!J8</f>
        <v>8.4775685580690013E-2</v>
      </c>
      <c r="AV8">
        <f>GMs!K8</f>
        <v>0.13630706691682301</v>
      </c>
      <c r="AW8">
        <f>GMs!L8</f>
        <v>0.19231081926203877</v>
      </c>
      <c r="AX8">
        <f>GMs!M8</f>
        <v>0.12102095845079053</v>
      </c>
    </row>
    <row r="9" spans="1:50" x14ac:dyDescent="0.3">
      <c r="A9">
        <f t="shared" si="0"/>
        <v>4.3351246649172799</v>
      </c>
      <c r="B9">
        <f t="shared" si="1"/>
        <v>7.9205379929663708</v>
      </c>
      <c r="C9">
        <f>GMs!$P$9*AE9 + 1</f>
        <v>2.4324830027778397</v>
      </c>
      <c r="D9">
        <f>GMs!$P$10*AF9 + 1</f>
        <v>3.5383584075866246</v>
      </c>
      <c r="E9">
        <v>3.5680189253244854</v>
      </c>
      <c r="F9">
        <v>4.421174469242521</v>
      </c>
      <c r="G9">
        <v>1.5856439775522841</v>
      </c>
      <c r="H9">
        <v>4.7686371314090081</v>
      </c>
      <c r="I9">
        <v>8.7125917922630087</v>
      </c>
      <c r="J9" t="str">
        <v>Facundo Campazzo</v>
      </c>
      <c r="K9">
        <v>-0.6225609756097561</v>
      </c>
      <c r="L9">
        <v>0.48817073170731712</v>
      </c>
      <c r="M9">
        <v>-0.33426829268292685</v>
      </c>
      <c r="N9">
        <v>-0.9719512195121951</v>
      </c>
      <c r="O9">
        <v>-1.0758536585365854</v>
      </c>
      <c r="P9">
        <v>0.64097560975609758</v>
      </c>
      <c r="Q9">
        <v>1.2198780487804879</v>
      </c>
      <c r="R9">
        <v>-0.69536585365853665</v>
      </c>
      <c r="S9">
        <v>0.38609756097560977</v>
      </c>
      <c r="T9">
        <v>-1.4530487804878045</v>
      </c>
      <c r="U9">
        <v>-1.3509756097560977</v>
      </c>
      <c r="V9">
        <v>-1.6058536585365855</v>
      </c>
      <c r="W9">
        <v>-0.96487804878048788</v>
      </c>
      <c r="X9">
        <v>-0.30591463414634112</v>
      </c>
      <c r="Y9" t="str">
        <v>_______</v>
      </c>
      <c r="Z9">
        <v>4.7686371314090081</v>
      </c>
      <c r="AA9" t="str">
        <v xml:space="preserve"> PG</v>
      </c>
      <c r="AB9">
        <v>0.57182926829268377</v>
      </c>
      <c r="AC9">
        <v>0.93512195121951214</v>
      </c>
      <c r="AD9">
        <v>0.11756097560975598</v>
      </c>
      <c r="AE9">
        <v>0.83999999999999975</v>
      </c>
      <c r="AF9">
        <v>1.6445934959349593</v>
      </c>
    </row>
    <row r="10" spans="1:50" x14ac:dyDescent="0.3">
      <c r="A10">
        <f t="shared" si="0"/>
        <v>3.6613247624938206</v>
      </c>
      <c r="B10">
        <f t="shared" si="1"/>
        <v>7.5987951175377715</v>
      </c>
      <c r="C10">
        <f>GMs!$P$9*AE10 + 1</f>
        <v>2.1507557997537816</v>
      </c>
      <c r="D10">
        <f>GMs!$P$10*AF10 + 1</f>
        <v>3.4218776407555551</v>
      </c>
      <c r="E10">
        <v>2.6736758020455591</v>
      </c>
      <c r="F10">
        <v>5.7748316601243435</v>
      </c>
      <c r="G10">
        <v>5.5077575865538932</v>
      </c>
      <c r="H10">
        <v>4.027457238743203</v>
      </c>
      <c r="I10">
        <v>8.3586746292915493</v>
      </c>
      <c r="J10" t="str">
        <v>Dillon Brooks</v>
      </c>
      <c r="K10">
        <v>-1.1286178861788618</v>
      </c>
      <c r="L10">
        <v>0.52211382113821136</v>
      </c>
      <c r="M10">
        <v>0.12853658536585369</v>
      </c>
      <c r="N10">
        <v>0.41455284552845539</v>
      </c>
      <c r="O10">
        <v>-0.89138211382113819</v>
      </c>
      <c r="P10">
        <v>-0.31154471544715445</v>
      </c>
      <c r="Q10">
        <v>0.65414634146341466</v>
      </c>
      <c r="R10">
        <v>-0.36878048780487804</v>
      </c>
      <c r="S10">
        <v>-0.1491056910569106</v>
      </c>
      <c r="T10">
        <v>-1.6521951219512194</v>
      </c>
      <c r="U10">
        <v>-0.98097560975609732</v>
      </c>
      <c r="V10">
        <v>-0.81853658536585361</v>
      </c>
      <c r="W10">
        <v>-1.1300813008130079</v>
      </c>
      <c r="X10">
        <v>-0.38138211382113807</v>
      </c>
      <c r="Y10" t="str">
        <v>_______</v>
      </c>
      <c r="Z10">
        <v>3.945022860917184</v>
      </c>
      <c r="AA10" t="str">
        <v xml:space="preserve"> SG, SF</v>
      </c>
      <c r="AB10">
        <v>0.37268292682926885</v>
      </c>
      <c r="AC10">
        <v>1.3051219512195125</v>
      </c>
      <c r="AD10">
        <v>0.90487804878048783</v>
      </c>
      <c r="AE10">
        <v>0.67479674796747968</v>
      </c>
      <c r="AF10">
        <v>1.5691260162601623</v>
      </c>
    </row>
    <row r="11" spans="1:50" x14ac:dyDescent="0.3">
      <c r="A11">
        <f t="shared" si="0"/>
        <v>6.0272510930998191</v>
      </c>
      <c r="B11">
        <f t="shared" si="1"/>
        <v>7.3452482138200033</v>
      </c>
      <c r="C11">
        <f>GMs!$P$9*AE11 + 1</f>
        <v>3.1399898517107983</v>
      </c>
      <c r="D11">
        <f>GMs!$P$10*AF11 + 1</f>
        <v>3.3300859026064282</v>
      </c>
      <c r="E11">
        <v>7.3639112630135406</v>
      </c>
      <c r="F11">
        <v>6.4030285371057563</v>
      </c>
      <c r="G11">
        <v>7.3424513751513016</v>
      </c>
      <c r="H11">
        <v>6.6299762024098019</v>
      </c>
      <c r="I11">
        <v>8.0797730352020043</v>
      </c>
      <c r="J11" t="str">
        <v>De'Anthony Melton</v>
      </c>
      <c r="K11">
        <v>-0.37146341463414634</v>
      </c>
      <c r="L11">
        <v>5.7804878048780491E-2</v>
      </c>
      <c r="M11">
        <v>8.3414634146341482E-2</v>
      </c>
      <c r="N11">
        <v>-0.59658536585365851</v>
      </c>
      <c r="O11">
        <v>-0.68658536585365848</v>
      </c>
      <c r="P11">
        <v>-9.9756097560975587E-2</v>
      </c>
      <c r="Q11">
        <v>0.65073170731707319</v>
      </c>
      <c r="R11">
        <v>0.1531707317073171</v>
      </c>
      <c r="S11">
        <v>0.25926829268292684</v>
      </c>
      <c r="T11">
        <v>-0.60780487804878025</v>
      </c>
      <c r="U11">
        <v>-0.80926829268292644</v>
      </c>
      <c r="V11">
        <v>-0.45024390243902412</v>
      </c>
      <c r="W11">
        <v>-0.5499999999999996</v>
      </c>
      <c r="X11">
        <v>-0.4408536585365852</v>
      </c>
      <c r="Y11" t="str">
        <v>_______</v>
      </c>
      <c r="Z11">
        <v>6.5595787027619146</v>
      </c>
      <c r="AA11" t="str">
        <v>PG</v>
      </c>
      <c r="AB11">
        <v>1.4170731707317081</v>
      </c>
      <c r="AC11">
        <v>1.4768292682926834</v>
      </c>
      <c r="AD11">
        <v>1.2731707317073173</v>
      </c>
      <c r="AE11">
        <v>1.254878048780488</v>
      </c>
      <c r="AF11">
        <v>1.5096544715447153</v>
      </c>
      <c r="AL11" t="str">
        <f>GMs!A11</f>
        <v>stat/$</v>
      </c>
      <c r="AM11" t="str">
        <f>GMs!B11</f>
        <v>zFG%</v>
      </c>
      <c r="AN11">
        <f>GMs!C11</f>
        <v>2.4283140427136463E-2</v>
      </c>
      <c r="AO11">
        <f>GMs!D11</f>
        <v>6.1130081300813002E-2</v>
      </c>
      <c r="AP11">
        <f>GMs!E11</f>
        <v>3.0151162315643257E-2</v>
      </c>
      <c r="AQ11">
        <f>GMs!F11</f>
        <v>3.112820512820513E-2</v>
      </c>
      <c r="AR11">
        <f>GMs!G11</f>
        <v>2.4558445329351256E-2</v>
      </c>
      <c r="AS11">
        <f>GMs!H11</f>
        <v>2.9151919501069736E-2</v>
      </c>
      <c r="AT11">
        <f>GMs!I11</f>
        <v>2.6895843703334994E-2</v>
      </c>
      <c r="AU11">
        <f>GMs!J11</f>
        <v>1.9802856059648676E-2</v>
      </c>
      <c r="AV11">
        <f>GMs!K11</f>
        <v>4.6040650406504062E-2</v>
      </c>
      <c r="AW11">
        <f>GMs!L11</f>
        <v>1.9948665832812178E-2</v>
      </c>
      <c r="AX11">
        <f>GMs!M11</f>
        <v>1.4763247129958742E-2</v>
      </c>
    </row>
    <row r="12" spans="1:50" x14ac:dyDescent="0.3">
      <c r="A12">
        <f t="shared" si="0"/>
        <v>8.5934604655679081</v>
      </c>
      <c r="B12">
        <f t="shared" si="1"/>
        <v>6.9447376912692409</v>
      </c>
      <c r="C12">
        <f>GMs!$P$9*AE12 + 1</f>
        <v>4.2129656510233904</v>
      </c>
      <c r="D12">
        <f>GMs!$P$10*AF12 + 1</f>
        <v>3.1850888370817305</v>
      </c>
      <c r="E12">
        <v>11.792361045520202</v>
      </c>
      <c r="F12">
        <v>5.3456232825276677</v>
      </c>
      <c r="G12">
        <v>14.22923574188647</v>
      </c>
      <c r="H12">
        <v>9.4528065121246989</v>
      </c>
      <c r="I12">
        <v>7.6392114603961652</v>
      </c>
      <c r="J12" t="str">
        <v>Matisse Thybulle</v>
      </c>
      <c r="K12">
        <v>-0.17203252032520328</v>
      </c>
      <c r="L12">
        <v>-0.29910569105691059</v>
      </c>
      <c r="M12">
        <v>-0.80097560975609761</v>
      </c>
      <c r="N12">
        <v>-1.1556910569105692</v>
      </c>
      <c r="O12">
        <v>-1.1530894308943089</v>
      </c>
      <c r="P12">
        <v>-0.85300813008130083</v>
      </c>
      <c r="Q12">
        <v>1.9356097560975611</v>
      </c>
      <c r="R12">
        <v>1.4</v>
      </c>
      <c r="S12">
        <v>1.177479674796748</v>
      </c>
      <c r="T12">
        <v>0.37829268292682899</v>
      </c>
      <c r="U12">
        <v>-1.0982926829268291</v>
      </c>
      <c r="V12">
        <v>0.9321951219512199</v>
      </c>
      <c r="W12">
        <v>7.9186991869918844E-2</v>
      </c>
      <c r="X12">
        <v>-0.53479674796747956</v>
      </c>
      <c r="Y12" t="str">
        <v>_______</v>
      </c>
      <c r="Z12">
        <v>9.3718311498354208</v>
      </c>
      <c r="AA12" t="str">
        <v xml:space="preserve"> SF, SG</v>
      </c>
      <c r="AB12">
        <v>2.4031707317073172</v>
      </c>
      <c r="AC12">
        <v>1.1878048780487807</v>
      </c>
      <c r="AD12">
        <v>2.6556097560975616</v>
      </c>
      <c r="AE12">
        <v>1.8840650406504065</v>
      </c>
      <c r="AF12">
        <v>1.415711382113821</v>
      </c>
      <c r="AL12" t="str">
        <f>GMs!A12</f>
        <v>stat/$</v>
      </c>
      <c r="AM12" t="str">
        <f>GMs!B12</f>
        <v>zFT%</v>
      </c>
      <c r="AN12">
        <f>GMs!C12</f>
        <v>5.4210998918197195E-2</v>
      </c>
      <c r="AO12">
        <f>GMs!D12</f>
        <v>2.3812398373983745E-2</v>
      </c>
      <c r="AP12">
        <f>GMs!E12</f>
        <v>1.6963271642766679E-2</v>
      </c>
      <c r="AQ12">
        <f>GMs!F12</f>
        <v>-1.0942464040025019E-2</v>
      </c>
      <c r="AR12">
        <f>GMs!G12</f>
        <v>2.2052845528455272E-3</v>
      </c>
      <c r="AS12">
        <f>GMs!H12</f>
        <v>4.224770137020839E-2</v>
      </c>
      <c r="AT12">
        <f>GMs!I12</f>
        <v>1.5742906918865113E-2</v>
      </c>
      <c r="AU12">
        <f>GMs!J12</f>
        <v>6.4653102489574121E-3</v>
      </c>
      <c r="AV12">
        <f>GMs!K12</f>
        <v>9.0312695434646654E-3</v>
      </c>
      <c r="AW12">
        <f>GMs!L12</f>
        <v>-8.7395768188451104E-3</v>
      </c>
      <c r="AX12">
        <f>GMs!M12</f>
        <v>1.5400580136454629E-2</v>
      </c>
    </row>
    <row r="13" spans="1:50" x14ac:dyDescent="0.3">
      <c r="A13">
        <f t="shared" si="0"/>
        <v>11.336409674646086</v>
      </c>
      <c r="B13">
        <f t="shared" si="1"/>
        <v>6.9329528727779159</v>
      </c>
      <c r="C13">
        <f>GMs!$P$9*AE13 + 1</f>
        <v>5.3598393830189668</v>
      </c>
      <c r="D13">
        <f>GMs!$P$10*AF13 + 1</f>
        <v>3.1808223721506712</v>
      </c>
      <c r="E13">
        <v>14.428838568768672</v>
      </c>
      <c r="F13">
        <v>8.7141505703186208</v>
      </c>
      <c r="G13">
        <v>17.932644131055273</v>
      </c>
      <c r="H13">
        <v>12.470050642110696</v>
      </c>
      <c r="I13">
        <v>7.6262481600557086</v>
      </c>
      <c r="J13" t="str">
        <v>Derrick Favors</v>
      </c>
      <c r="K13">
        <v>1.6346341463414633</v>
      </c>
      <c r="L13">
        <v>-0.21365853658536588</v>
      </c>
      <c r="M13">
        <v>-1.6404878048780489</v>
      </c>
      <c r="N13">
        <v>-0.75853658536585356</v>
      </c>
      <c r="O13">
        <v>1.1829268292682928</v>
      </c>
      <c r="P13">
        <v>-0.92390243902439029</v>
      </c>
      <c r="Q13">
        <v>-0.40243902439024387</v>
      </c>
      <c r="R13">
        <v>0.94390243902439019</v>
      </c>
      <c r="S13">
        <v>0.92926829268292688</v>
      </c>
      <c r="T13">
        <v>0.96536585365853689</v>
      </c>
      <c r="U13">
        <v>-0.17756097560975603</v>
      </c>
      <c r="V13">
        <v>1.6756097560975611</v>
      </c>
      <c r="W13">
        <v>0.75170731707317084</v>
      </c>
      <c r="X13">
        <v>-0.5375609756097558</v>
      </c>
      <c r="Y13" t="str">
        <v>_______</v>
      </c>
      <c r="Z13">
        <v>13.475494723869206</v>
      </c>
      <c r="AA13" t="str">
        <v>C, PF</v>
      </c>
      <c r="AB13">
        <v>2.9902439024390253</v>
      </c>
      <c r="AC13">
        <v>2.1085365853658535</v>
      </c>
      <c r="AD13">
        <v>3.3990243902439028</v>
      </c>
      <c r="AE13">
        <v>2.5565853658536586</v>
      </c>
      <c r="AF13">
        <v>1.4129471544715448</v>
      </c>
      <c r="AL13" t="str">
        <f>GMs!A13</f>
        <v>stat/$</v>
      </c>
      <c r="AM13" t="str">
        <f>GMs!B13</f>
        <v>z3PM</v>
      </c>
      <c r="AN13">
        <f>GMs!C13</f>
        <v>-0.14439393851612392</v>
      </c>
      <c r="AO13">
        <f>GMs!D13</f>
        <v>-6.3585365853658562E-3</v>
      </c>
      <c r="AP13">
        <f>GMs!E13</f>
        <v>-2.7086652776075501E-3</v>
      </c>
      <c r="AQ13">
        <f>GMs!F13</f>
        <v>-1.7466541588492809E-2</v>
      </c>
      <c r="AR13">
        <f>GMs!G13</f>
        <v>-1.0366475858636134E-2</v>
      </c>
      <c r="AS13">
        <f>GMs!H13</f>
        <v>2.827335118559815E-2</v>
      </c>
      <c r="AT13">
        <f>GMs!I13</f>
        <v>3.0487804878048786E-3</v>
      </c>
      <c r="AU13">
        <f>GMs!J13</f>
        <v>1.1433084797169217E-2</v>
      </c>
      <c r="AV13">
        <f>GMs!K13</f>
        <v>-7.7348342714196362E-3</v>
      </c>
      <c r="AW13">
        <f>GMs!L13</f>
        <v>1.1772983114446561E-3</v>
      </c>
      <c r="AX13">
        <f>GMs!M13</f>
        <v>-1.1767373452629E-2</v>
      </c>
    </row>
    <row r="14" spans="1:50" x14ac:dyDescent="0.3">
      <c r="A14">
        <f t="shared" si="0"/>
        <v>5.7516961133193574</v>
      </c>
      <c r="B14">
        <f t="shared" si="1"/>
        <v>6.9235943404465683</v>
      </c>
      <c r="C14">
        <f>GMs!$P$9*AE14 + 1</f>
        <v>3.0247756264583403</v>
      </c>
      <c r="D14">
        <f>GMs!$P$10*AF14 + 1</f>
        <v>3.1774342970583582</v>
      </c>
      <c r="E14">
        <v>4.3692583554267888</v>
      </c>
      <c r="F14">
        <v>4.2275399205138751</v>
      </c>
      <c r="G14">
        <v>7.5101253770231153</v>
      </c>
      <c r="H14">
        <v>6.3268657246512934</v>
      </c>
      <c r="I14">
        <v>7.615953774491226</v>
      </c>
      <c r="J14" t="str">
        <v>Terance Mann</v>
      </c>
      <c r="K14">
        <v>0.39560975609756099</v>
      </c>
      <c r="L14">
        <v>0.65707317073170735</v>
      </c>
      <c r="M14">
        <v>-0.70731707317073178</v>
      </c>
      <c r="N14">
        <v>-0.39853658536585368</v>
      </c>
      <c r="O14">
        <v>0.16878048780487809</v>
      </c>
      <c r="P14">
        <v>-0.20097560975609757</v>
      </c>
      <c r="Q14">
        <v>-0.76731707317073172</v>
      </c>
      <c r="R14">
        <v>-0.551219512195122</v>
      </c>
      <c r="S14">
        <v>0.78634146341463418</v>
      </c>
      <c r="T14">
        <v>-1.2746341463414637</v>
      </c>
      <c r="U14">
        <v>-1.4039024390243904</v>
      </c>
      <c r="V14">
        <v>-0.41658536585365857</v>
      </c>
      <c r="W14">
        <v>-0.6175609756097562</v>
      </c>
      <c r="X14">
        <v>-0.53975609756097565</v>
      </c>
      <c r="Y14" t="str">
        <v>_______</v>
      </c>
      <c r="Z14">
        <v>6.3268657246512934</v>
      </c>
      <c r="AA14" t="str">
        <v xml:space="preserve"> SF</v>
      </c>
      <c r="AB14">
        <v>0.75024390243902461</v>
      </c>
      <c r="AC14">
        <v>0.88219512195121941</v>
      </c>
      <c r="AD14">
        <v>1.3068292682926828</v>
      </c>
      <c r="AE14">
        <v>1.1873170731707314</v>
      </c>
      <c r="AF14">
        <v>1.4107520325203249</v>
      </c>
      <c r="AL14" t="str">
        <f>GMs!A14</f>
        <v>stat/$</v>
      </c>
      <c r="AM14" t="str">
        <f>GMs!B14</f>
        <v>zPTS</v>
      </c>
      <c r="AN14">
        <f>GMs!C14</f>
        <v>-0.18898373662455159</v>
      </c>
      <c r="AO14">
        <f>GMs!D14</f>
        <v>2.1161178861788629E-2</v>
      </c>
      <c r="AP14">
        <f>GMs!E14</f>
        <v>2.4659067696204601E-2</v>
      </c>
      <c r="AQ14">
        <f>GMs!F14</f>
        <v>1.0274546591619764E-2</v>
      </c>
      <c r="AR14">
        <f>GMs!G14</f>
        <v>3.0330595652895302E-2</v>
      </c>
      <c r="AS14">
        <f>GMs!H14</f>
        <v>3.2293275276532897E-2</v>
      </c>
      <c r="AT14">
        <f>GMs!I14</f>
        <v>1.9550771528123446E-2</v>
      </c>
      <c r="AU14">
        <f>GMs!J14</f>
        <v>3.8267408062681668E-2</v>
      </c>
      <c r="AV14">
        <f>GMs!K14</f>
        <v>1.3741088180112569E-2</v>
      </c>
      <c r="AW14">
        <f>GMs!L14</f>
        <v>2.6879560141755264E-2</v>
      </c>
      <c r="AX14">
        <f>GMs!M14</f>
        <v>1.3771704048698782E-2</v>
      </c>
    </row>
    <row r="15" spans="1:50" x14ac:dyDescent="0.3">
      <c r="A15">
        <f t="shared" si="0"/>
        <v>3.4922115980076196</v>
      </c>
      <c r="B15">
        <f t="shared" si="1"/>
        <v>6.7846028047106497</v>
      </c>
      <c r="C15">
        <f>GMs!$P$9*AE15 + 1</f>
        <v>2.0800467084436107</v>
      </c>
      <c r="D15">
        <f>GMs!$P$10*AF15 + 1</f>
        <v>3.1271151077243875</v>
      </c>
      <c r="E15">
        <v>-3.093824155854227</v>
      </c>
      <c r="F15">
        <v>1.3480067926459549</v>
      </c>
      <c r="G15">
        <v>7.518630580016616</v>
      </c>
      <c r="H15">
        <v>3.841432757808382</v>
      </c>
      <c r="I15">
        <v>7.463063085181715</v>
      </c>
      <c r="J15" t="str">
        <v>Danilo Gallinari</v>
      </c>
      <c r="K15">
        <v>-0.39422764227642282</v>
      </c>
      <c r="L15">
        <v>1.7649186991869921</v>
      </c>
      <c r="M15">
        <v>-3.8536585365853609E-2</v>
      </c>
      <c r="N15">
        <v>-0.37605691056910562</v>
      </c>
      <c r="O15">
        <v>-0.58455284552845521</v>
      </c>
      <c r="P15">
        <v>-0.7566666666666666</v>
      </c>
      <c r="Q15">
        <v>-1.0017073170731707</v>
      </c>
      <c r="R15">
        <v>-0.80414634146341468</v>
      </c>
      <c r="S15">
        <v>1.0194308943089432</v>
      </c>
      <c r="T15">
        <v>-2.9364634146341455</v>
      </c>
      <c r="U15">
        <v>-2.1909756097560971</v>
      </c>
      <c r="V15">
        <v>-0.41487804878048751</v>
      </c>
      <c r="W15">
        <v>-1.1715447154471539</v>
      </c>
      <c r="X15">
        <v>-0.57235772357723547</v>
      </c>
      <c r="Y15" t="str">
        <v>_______</v>
      </c>
      <c r="Z15">
        <v>4.027457238743203</v>
      </c>
      <c r="AA15" t="str">
        <v xml:space="preserve"> PF, SF</v>
      </c>
      <c r="AB15">
        <v>-0.91158536585365724</v>
      </c>
      <c r="AC15">
        <v>9.5121951219512724E-2</v>
      </c>
      <c r="AD15">
        <v>1.3085365853658539</v>
      </c>
      <c r="AE15">
        <v>0.63333333333333375</v>
      </c>
      <c r="AF15">
        <v>1.3781504065040651</v>
      </c>
      <c r="AL15" t="str">
        <f>GMs!A15</f>
        <v>stat/$</v>
      </c>
      <c r="AM15" t="str">
        <f>GMs!B15</f>
        <v>zREB</v>
      </c>
      <c r="AN15">
        <f>GMs!C15</f>
        <v>-6.8324295446897873E-2</v>
      </c>
      <c r="AO15">
        <f>GMs!D15</f>
        <v>2.1712601626016261E-2</v>
      </c>
      <c r="AP15">
        <f>GMs!E15</f>
        <v>1.867651264452343E-2</v>
      </c>
      <c r="AQ15">
        <f>GMs!F15</f>
        <v>2.2020012507817394E-2</v>
      </c>
      <c r="AR15">
        <f>GMs!G15</f>
        <v>9.4304795088767429E-4</v>
      </c>
      <c r="AS15">
        <f>GMs!H15</f>
        <v>1.0324470564024541E-2</v>
      </c>
      <c r="AT15">
        <f>GMs!I15</f>
        <v>2.8979591836734698E-2</v>
      </c>
      <c r="AU15">
        <f>GMs!J15</f>
        <v>-1.0415139643624415E-2</v>
      </c>
      <c r="AV15">
        <f>GMs!K15</f>
        <v>3.6435272045028132E-2</v>
      </c>
      <c r="AW15">
        <f>GMs!L15</f>
        <v>3.5374192203460504E-2</v>
      </c>
      <c r="AX15">
        <f>GMs!M15</f>
        <v>1.871144339584101E-3</v>
      </c>
    </row>
    <row r="16" spans="1:50" x14ac:dyDescent="0.3">
      <c r="A16">
        <f t="shared" si="0"/>
        <v>5.4983579610302211</v>
      </c>
      <c r="B16">
        <f t="shared" si="1"/>
        <v>6.7334774891968125</v>
      </c>
      <c r="C16">
        <f>GMs!$P$9*AE16 + 1</f>
        <v>2.9188506347701613</v>
      </c>
      <c r="D16">
        <f>GMs!$P$10*AF16 + 1</f>
        <v>3.1086061789793478</v>
      </c>
      <c r="E16">
        <v>7.2105640036638139</v>
      </c>
      <c r="F16">
        <v>3.2754290288389223</v>
      </c>
      <c r="G16">
        <v>9.3928128110838323</v>
      </c>
      <c r="H16">
        <v>6.0481937571332436</v>
      </c>
      <c r="I16">
        <v>7.4068252381164941</v>
      </c>
      <c r="J16" t="str">
        <v>Dorian Finney-Smith</v>
      </c>
      <c r="K16">
        <v>0.23605691056910569</v>
      </c>
      <c r="L16">
        <v>-3.7723577235772361E-2</v>
      </c>
      <c r="M16">
        <v>0.13707317073170733</v>
      </c>
      <c r="N16">
        <v>-0.68601626016260164</v>
      </c>
      <c r="O16">
        <v>-3.4349593495934957E-2</v>
      </c>
      <c r="P16">
        <v>-0.64101626016260171</v>
      </c>
      <c r="Q16">
        <v>-0.21146341463414636</v>
      </c>
      <c r="R16">
        <v>-0.42670731707317078</v>
      </c>
      <c r="S16">
        <v>0.98447154471544718</v>
      </c>
      <c r="T16">
        <v>-0.64195121951219514</v>
      </c>
      <c r="U16">
        <v>-1.6641463414634148</v>
      </c>
      <c r="V16">
        <v>-3.8658536585365832E-2</v>
      </c>
      <c r="W16">
        <v>-0.6796747967479676</v>
      </c>
      <c r="X16">
        <v>-0.58434959349593496</v>
      </c>
      <c r="Y16" t="str">
        <v>_______</v>
      </c>
      <c r="Z16">
        <v>6.0481937571332436</v>
      </c>
      <c r="AA16" t="str">
        <v xml:space="preserve"> SF, PF</v>
      </c>
      <c r="AB16">
        <v>1.382926829268293</v>
      </c>
      <c r="AC16">
        <v>0.62195121951219501</v>
      </c>
      <c r="AD16">
        <v>1.6847560975609757</v>
      </c>
      <c r="AE16">
        <v>1.1252032520325201</v>
      </c>
      <c r="AF16">
        <v>1.3661585365853655</v>
      </c>
      <c r="AL16" t="str">
        <f>GMs!A16</f>
        <v>stat/$</v>
      </c>
      <c r="AM16" t="str">
        <f>GMs!B16</f>
        <v>zAST</v>
      </c>
      <c r="AN16">
        <f>GMs!C16</f>
        <v>-0.13935620244630656</v>
      </c>
      <c r="AO16">
        <f>GMs!D16</f>
        <v>3.7404471544715455E-2</v>
      </c>
      <c r="AP16">
        <f>GMs!E16</f>
        <v>2.578849532213915E-2</v>
      </c>
      <c r="AQ16">
        <f>GMs!F16</f>
        <v>4.0656660412757971E-2</v>
      </c>
      <c r="AR16">
        <f>GMs!G16</f>
        <v>1.7464119794259172E-2</v>
      </c>
      <c r="AS16">
        <f>GMs!H16</f>
        <v>2.2208414253091532E-3</v>
      </c>
      <c r="AT16">
        <f>GMs!I16</f>
        <v>-3.7798656047784954E-3</v>
      </c>
      <c r="AU16">
        <f>GMs!J16</f>
        <v>1.4646151901933529E-2</v>
      </c>
      <c r="AV16">
        <f>GMs!K16</f>
        <v>2.1885553470919316E-2</v>
      </c>
      <c r="AW16">
        <f>GMs!L16</f>
        <v>3.5057327496351882E-2</v>
      </c>
      <c r="AX16">
        <f>GMs!M16</f>
        <v>6.1962658822568122E-2</v>
      </c>
    </row>
    <row r="17" spans="1:50" x14ac:dyDescent="0.3">
      <c r="A17">
        <f t="shared" si="0"/>
        <v>5.2745317139161294</v>
      </c>
      <c r="B17">
        <f t="shared" si="1"/>
        <v>6.5969988926980134</v>
      </c>
      <c r="C17">
        <f>GMs!$P$9*AE17 + 1</f>
        <v>2.8252650727419919</v>
      </c>
      <c r="D17">
        <f>GMs!$P$10*AF17 + 1</f>
        <v>3.0591967505497935</v>
      </c>
      <c r="E17">
        <v>5.8961589235233252</v>
      </c>
      <c r="F17">
        <v>4.8481520340658246</v>
      </c>
      <c r="G17">
        <v>6.9323790879647946</v>
      </c>
      <c r="H17">
        <v>5.8019848853077427</v>
      </c>
      <c r="I17">
        <v>7.256698781967815</v>
      </c>
      <c r="J17" t="str">
        <v>Royce O'Neale</v>
      </c>
      <c r="K17">
        <v>-8.4065040650406514E-2</v>
      </c>
      <c r="L17">
        <v>0.20008130081300815</v>
      </c>
      <c r="M17">
        <v>-0.24707317073170734</v>
      </c>
      <c r="N17">
        <v>-1.0244308943089431</v>
      </c>
      <c r="O17">
        <v>0.61504065040650413</v>
      </c>
      <c r="P17">
        <v>-0.20199186991869922</v>
      </c>
      <c r="Q17">
        <v>-0.33951219512195124</v>
      </c>
      <c r="R17">
        <v>-0.15231707317073173</v>
      </c>
      <c r="S17">
        <v>0.49971544715447158</v>
      </c>
      <c r="T17">
        <v>-0.93463414634146347</v>
      </c>
      <c r="U17">
        <v>-1.2342682926829269</v>
      </c>
      <c r="V17">
        <v>-0.53256097560975602</v>
      </c>
      <c r="W17">
        <v>-0.73455284552845534</v>
      </c>
      <c r="X17">
        <v>-0.61636178861788626</v>
      </c>
      <c r="Y17" t="str">
        <v>_______</v>
      </c>
      <c r="Z17">
        <v>5.8019848853077427</v>
      </c>
      <c r="AA17" t="str">
        <v>SF, PF</v>
      </c>
      <c r="AB17">
        <v>1.0902439024390249</v>
      </c>
      <c r="AC17">
        <v>1.0518292682926829</v>
      </c>
      <c r="AD17">
        <v>1.1908536585365854</v>
      </c>
      <c r="AE17">
        <v>1.0703252032520323</v>
      </c>
      <c r="AF17">
        <v>1.3341463414634143</v>
      </c>
      <c r="AL17" t="str">
        <f>GMs!A17</f>
        <v>stat/$</v>
      </c>
      <c r="AM17" t="str">
        <f>GMs!B17</f>
        <v>zSTL</v>
      </c>
      <c r="AN17">
        <f>GMs!C17</f>
        <v>-6.1693392503502371E-2</v>
      </c>
      <c r="AO17">
        <f>GMs!D17</f>
        <v>1.4531097560975613E-2</v>
      </c>
      <c r="AP17">
        <f>GMs!E17</f>
        <v>2.8182375291089596E-2</v>
      </c>
      <c r="AQ17">
        <f>GMs!F17</f>
        <v>-7.2232645403377002E-4</v>
      </c>
      <c r="AR17">
        <f>GMs!G17</f>
        <v>2.880786460925835E-3</v>
      </c>
      <c r="AS17">
        <f>GMs!H17</f>
        <v>-9.7182641723812888E-3</v>
      </c>
      <c r="AT17">
        <f>GMs!I17</f>
        <v>-4.4250871080139358E-3</v>
      </c>
      <c r="AU17">
        <f>GMs!J17</f>
        <v>8.1018577025148489E-3</v>
      </c>
      <c r="AV17">
        <f>GMs!K17</f>
        <v>-3.8974358974358985E-3</v>
      </c>
      <c r="AW17">
        <f>GMs!L17</f>
        <v>5.690275171982488E-3</v>
      </c>
      <c r="AX17">
        <f>GMs!M17</f>
        <v>1.513298198308616E-2</v>
      </c>
    </row>
    <row r="18" spans="1:50" x14ac:dyDescent="0.3">
      <c r="A18">
        <f t="shared" si="0"/>
        <v>6.0308986319416764</v>
      </c>
      <c r="B18">
        <f t="shared" si="1"/>
        <v>6.4081818376053876</v>
      </c>
      <c r="C18">
        <f>GMs!$P$9*AE18 + 1</f>
        <v>3.1415149497586641</v>
      </c>
      <c r="D18">
        <f>GMs!$P$10*AF18 + 1</f>
        <v>2.9908391984558262</v>
      </c>
      <c r="E18">
        <v>7.0046405411084702</v>
      </c>
      <c r="F18">
        <v>3.8759638274305286</v>
      </c>
      <c r="G18">
        <v>7.0994455753370742</v>
      </c>
      <c r="H18">
        <v>6.6339884951358448</v>
      </c>
      <c r="I18">
        <v>7.0490000213659272</v>
      </c>
      <c r="J18" t="str">
        <v>Al Horford</v>
      </c>
      <c r="K18">
        <v>6.5040650406504082E-3</v>
      </c>
      <c r="L18">
        <v>0.13869918699186992</v>
      </c>
      <c r="M18">
        <v>-0.54146341463414638</v>
      </c>
      <c r="N18">
        <v>-0.61934959349593499</v>
      </c>
      <c r="O18">
        <v>-5.0894308943089439E-2</v>
      </c>
      <c r="P18">
        <v>-5.0081300813008142E-2</v>
      </c>
      <c r="Q18">
        <v>-0.60000000000000009</v>
      </c>
      <c r="R18">
        <v>0.21658536585365851</v>
      </c>
      <c r="S18">
        <v>0.95089430894308946</v>
      </c>
      <c r="T18">
        <v>-0.68780487804878077</v>
      </c>
      <c r="U18">
        <v>-1.5</v>
      </c>
      <c r="V18">
        <v>-0.49902439024390244</v>
      </c>
      <c r="W18">
        <v>-0.54910569105691054</v>
      </c>
      <c r="X18">
        <v>-0.66065040650406526</v>
      </c>
      <c r="Y18" t="str">
        <v>_______</v>
      </c>
      <c r="Z18">
        <v>6.6339884951358448</v>
      </c>
      <c r="AA18" t="str">
        <v xml:space="preserve"> C, PF</v>
      </c>
      <c r="AB18">
        <v>1.3370731707317076</v>
      </c>
      <c r="AC18">
        <v>0.78609756097560979</v>
      </c>
      <c r="AD18">
        <v>1.224390243902439</v>
      </c>
      <c r="AE18">
        <v>1.2557723577235771</v>
      </c>
      <c r="AF18">
        <v>1.2898577235772353</v>
      </c>
      <c r="AL18" t="str">
        <f>GMs!A18</f>
        <v>stat/$</v>
      </c>
      <c r="AM18" t="str">
        <f>GMs!B18</f>
        <v>zBLK</v>
      </c>
      <c r="AN18">
        <f>GMs!C18</f>
        <v>6.0308701424366597E-2</v>
      </c>
      <c r="AO18">
        <f>GMs!D18</f>
        <v>3.5171341463414635E-2</v>
      </c>
      <c r="AP18">
        <f>GMs!E18</f>
        <v>3.1249540384851084E-2</v>
      </c>
      <c r="AQ18">
        <f>GMs!F18</f>
        <v>2.7123202001250778E-3</v>
      </c>
      <c r="AR18">
        <f>GMs!G18</f>
        <v>-2.884519661523146E-3</v>
      </c>
      <c r="AS18">
        <f>GMs!H18</f>
        <v>2.7299398736465165E-3</v>
      </c>
      <c r="AT18">
        <f>GMs!I18</f>
        <v>1.640617222498756E-2</v>
      </c>
      <c r="AU18">
        <f>GMs!J18</f>
        <v>-1.4104006065967394E-2</v>
      </c>
      <c r="AV18">
        <f>GMs!K18</f>
        <v>-8.7554721701063186E-4</v>
      </c>
      <c r="AW18">
        <f>GMs!L18</f>
        <v>5.6273452157598512E-2</v>
      </c>
      <c r="AX18">
        <f>GMs!M18</f>
        <v>-1.5588920210810148E-2</v>
      </c>
    </row>
    <row r="19" spans="1:50" x14ac:dyDescent="0.3">
      <c r="A19">
        <f t="shared" si="0"/>
        <v>3.2766752118977505</v>
      </c>
      <c r="B19">
        <f t="shared" si="1"/>
        <v>6.1260394184307287</v>
      </c>
      <c r="C19">
        <f>GMs!$P$9*AE19 + 1</f>
        <v>1.9899272783424098</v>
      </c>
      <c r="D19">
        <f>GMs!$P$10*AF19 + 1</f>
        <v>2.8886950086357457</v>
      </c>
      <c r="E19">
        <v>4.2202924463442022</v>
      </c>
      <c r="F19">
        <v>5.1225420051905184</v>
      </c>
      <c r="G19">
        <v>2.7921677736299189</v>
      </c>
      <c r="H19">
        <v>3.6043427330875257</v>
      </c>
      <c r="I19">
        <v>6.7386433602738025</v>
      </c>
      <c r="J19" t="str">
        <v>Will Barton</v>
      </c>
      <c r="K19">
        <v>-0.64463414634146343</v>
      </c>
      <c r="L19">
        <v>8.3414634146341468E-2</v>
      </c>
      <c r="M19">
        <v>4.9268292682926845E-2</v>
      </c>
      <c r="N19">
        <v>7.7804878048780557E-2</v>
      </c>
      <c r="O19">
        <v>-0.44756097560975605</v>
      </c>
      <c r="P19">
        <v>0.13926829268292687</v>
      </c>
      <c r="Q19">
        <v>-6.6341463414634122E-2</v>
      </c>
      <c r="R19">
        <v>-0.35048780487804876</v>
      </c>
      <c r="S19">
        <v>-6.512195121951217E-2</v>
      </c>
      <c r="T19">
        <v>-1.3078048780487803</v>
      </c>
      <c r="U19">
        <v>-1.1592682926829267</v>
      </c>
      <c r="V19">
        <v>-1.3636585365853655</v>
      </c>
      <c r="W19">
        <v>-1.224390243902439</v>
      </c>
      <c r="X19">
        <v>-0.72682926829268257</v>
      </c>
      <c r="Y19" t="str">
        <v>_______</v>
      </c>
      <c r="Z19">
        <v>3.6043427330875257</v>
      </c>
      <c r="AA19" t="str">
        <v>SF</v>
      </c>
      <c r="AB19">
        <v>0.71707317073170795</v>
      </c>
      <c r="AC19">
        <v>1.126829268292683</v>
      </c>
      <c r="AD19">
        <v>0.35975609756097593</v>
      </c>
      <c r="AE19">
        <v>0.58048780487804863</v>
      </c>
      <c r="AF19">
        <v>1.2236788617886178</v>
      </c>
      <c r="AL19" t="str">
        <f>GMs!A19</f>
        <v>stat/$</v>
      </c>
      <c r="AM19" t="str">
        <f>GMs!B19</f>
        <v>zTO</v>
      </c>
      <c r="AN19">
        <f>GMs!C19</f>
        <v>0.19809790371203531</v>
      </c>
      <c r="AO19">
        <f>GMs!D19</f>
        <v>-1.1549796747967482E-2</v>
      </c>
      <c r="AP19">
        <f>GMs!E19</f>
        <v>-3.0951301221554928E-2</v>
      </c>
      <c r="AQ19">
        <f>GMs!F19</f>
        <v>-1.8631644777986241E-2</v>
      </c>
      <c r="AR19">
        <f>GMs!G19</f>
        <v>-2.2782271445163437E-2</v>
      </c>
      <c r="AS19">
        <f>GMs!H19</f>
        <v>-2.1648750721849318E-2</v>
      </c>
      <c r="AT19">
        <f>GMs!I19</f>
        <v>-3.6473369835739173E-3</v>
      </c>
      <c r="AU19">
        <f>GMs!J19</f>
        <v>-2.0020851762921781E-2</v>
      </c>
      <c r="AV19">
        <f>GMs!K19</f>
        <v>-2.064290181363352E-2</v>
      </c>
      <c r="AW19">
        <f>GMs!L19</f>
        <v>-2.9275849489264125E-2</v>
      </c>
      <c r="AX19">
        <f>GMs!M19</f>
        <v>-3.0851411529190669E-2</v>
      </c>
    </row>
    <row r="20" spans="1:50" x14ac:dyDescent="0.3">
      <c r="A20">
        <f t="shared" si="0"/>
        <v>2.479522177731412</v>
      </c>
      <c r="B20">
        <f t="shared" si="1"/>
        <v>6.0899917383396165</v>
      </c>
      <c r="C20">
        <f>GMs!$P$9*AE20 + 1</f>
        <v>1.6566240322450487</v>
      </c>
      <c r="D20">
        <f>GMs!$P$10*AF20 + 1</f>
        <v>2.8756446453172093</v>
      </c>
      <c r="E20">
        <v>-0.25744752666773407</v>
      </c>
      <c r="F20">
        <v>3.4208780216627424</v>
      </c>
      <c r="G20">
        <v>4.2076765575477832</v>
      </c>
      <c r="H20">
        <v>2.7274743955045535</v>
      </c>
      <c r="I20">
        <v>6.6989909121735787</v>
      </c>
      <c r="J20" t="str">
        <v>Terrence Ross</v>
      </c>
      <c r="K20">
        <v>-1.1130081300813008</v>
      </c>
      <c r="L20">
        <v>0.88504065040650404</v>
      </c>
      <c r="M20">
        <v>-1.9024390243902456E-2</v>
      </c>
      <c r="N20">
        <v>1.0894308943089404E-2</v>
      </c>
      <c r="O20">
        <v>-0.74747967479674804</v>
      </c>
      <c r="P20">
        <v>-0.34032520325203253</v>
      </c>
      <c r="Q20">
        <v>-4.4390243902439036E-2</v>
      </c>
      <c r="R20">
        <v>-0.25609756097560976</v>
      </c>
      <c r="S20">
        <v>0.20455284552845532</v>
      </c>
      <c r="T20">
        <v>-2.3048780487804881</v>
      </c>
      <c r="U20">
        <v>-1.6243902439024394</v>
      </c>
      <c r="V20">
        <v>-1.0795121951219513</v>
      </c>
      <c r="W20">
        <v>-1.419837398373984</v>
      </c>
      <c r="X20">
        <v>-0.73528455284552863</v>
      </c>
      <c r="Y20" t="str">
        <v>_______</v>
      </c>
      <c r="Z20">
        <v>2.7632202761547768</v>
      </c>
      <c r="AA20" t="str">
        <v>SG,SF</v>
      </c>
      <c r="AB20">
        <v>-0.2799999999999998</v>
      </c>
      <c r="AC20">
        <v>0.66170731707317043</v>
      </c>
      <c r="AD20">
        <v>0.64390243902439015</v>
      </c>
      <c r="AE20">
        <v>0.38504065040650359</v>
      </c>
      <c r="AF20">
        <v>1.215223577235772</v>
      </c>
    </row>
    <row r="21" spans="1:50" x14ac:dyDescent="0.3">
      <c r="A21">
        <f t="shared" si="0"/>
        <v>2.5120184328679787</v>
      </c>
      <c r="B21">
        <f t="shared" si="1"/>
        <v>5.7357539589827322</v>
      </c>
      <c r="C21">
        <f>GMs!$P$9*AE21 + 1</f>
        <v>1.670211269398769</v>
      </c>
      <c r="D21">
        <f>GMs!$P$10*AF21 + 1</f>
        <v>2.7473997288600556</v>
      </c>
      <c r="E21">
        <v>4.0757078875287478</v>
      </c>
      <c r="F21">
        <v>1.1044020377937867</v>
      </c>
      <c r="G21">
        <v>4.6305066492245377</v>
      </c>
      <c r="H21">
        <v>2.7632202761547768</v>
      </c>
      <c r="I21">
        <v>6.3093293548810063</v>
      </c>
      <c r="J21" t="str">
        <v>Jae Crowder</v>
      </c>
      <c r="K21">
        <v>-0.80601626016260164</v>
      </c>
      <c r="L21">
        <v>-7.1869918699187005E-2</v>
      </c>
      <c r="M21">
        <v>0.65512195121951222</v>
      </c>
      <c r="N21">
        <v>-0.60894308943089426</v>
      </c>
      <c r="O21">
        <v>-0.23691056910569105</v>
      </c>
      <c r="P21">
        <v>-0.41723577235772363</v>
      </c>
      <c r="Q21">
        <v>-0.39073170731707318</v>
      </c>
      <c r="R21">
        <v>-0.38097560975609757</v>
      </c>
      <c r="S21">
        <v>0.84569105691056912</v>
      </c>
      <c r="T21">
        <v>-1.3399999999999999</v>
      </c>
      <c r="U21">
        <v>-2.2575609756097559</v>
      </c>
      <c r="V21">
        <v>-0.99463414634146341</v>
      </c>
      <c r="W21">
        <v>-1.4118699186991868</v>
      </c>
      <c r="X21">
        <v>-0.81837398373983739</v>
      </c>
      <c r="Y21" t="str">
        <v>_______</v>
      </c>
      <c r="Z21">
        <v>2.7274743955045535</v>
      </c>
      <c r="AA21" t="str">
        <v xml:space="preserve"> PF, SF</v>
      </c>
      <c r="AB21">
        <v>0.68487804878048841</v>
      </c>
      <c r="AC21">
        <v>2.8536585365853906E-2</v>
      </c>
      <c r="AD21">
        <v>0.72878048780487803</v>
      </c>
      <c r="AE21">
        <v>0.39300813008130087</v>
      </c>
      <c r="AF21">
        <v>1.1321341463414631</v>
      </c>
      <c r="AL21" t="str">
        <f>GMs!A21</f>
        <v>totals</v>
      </c>
      <c r="AM21" t="str">
        <f>GMs!B21</f>
        <v>Punt</v>
      </c>
      <c r="AN21">
        <f>GMs!C21</f>
        <v>41.96067073170731</v>
      </c>
      <c r="AO21">
        <f>GMs!D21</f>
        <v>29.772825203252033</v>
      </c>
      <c r="AP21">
        <f>GMs!E21</f>
        <v>22.150711382113826</v>
      </c>
      <c r="AQ21">
        <f>GMs!F21</f>
        <v>13.975223577235774</v>
      </c>
      <c r="AR21">
        <f>GMs!G21</f>
        <v>12.857825203252034</v>
      </c>
      <c r="AS21">
        <f>GMs!H21</f>
        <v>21.405020325203246</v>
      </c>
      <c r="AT21">
        <f>GMs!I21</f>
        <v>16.769146341463419</v>
      </c>
      <c r="AU21">
        <f>GMs!J21</f>
        <v>10.822174796747968</v>
      </c>
      <c r="AV21">
        <f>GMs!K21</f>
        <v>16.841036585365853</v>
      </c>
      <c r="AW21">
        <f>GMs!L21</f>
        <v>19.194918699186996</v>
      </c>
      <c r="AX21">
        <f>GMs!M21</f>
        <v>16.586056910569113</v>
      </c>
    </row>
    <row r="22" spans="1:50" x14ac:dyDescent="0.3">
      <c r="A22">
        <f t="shared" si="0"/>
        <v>8.3358115855565735</v>
      </c>
      <c r="B22">
        <f t="shared" si="1"/>
        <v>5.4250160243511765</v>
      </c>
      <c r="C22">
        <f>GMs!$P$9*AE22 + 1</f>
        <v>4.1052382707331869</v>
      </c>
      <c r="D22">
        <f>GMs!$P$10*AF22 + 1</f>
        <v>2.6349030873690191</v>
      </c>
      <c r="E22">
        <v>13.129768214563153</v>
      </c>
      <c r="F22">
        <v>6.5011842991341009</v>
      </c>
      <c r="G22">
        <v>12.610817115123723</v>
      </c>
      <c r="H22">
        <v>9.1693927441122316</v>
      </c>
      <c r="I22">
        <v>5.9675176267862948</v>
      </c>
      <c r="J22" t="str">
        <v>Khem Birch</v>
      </c>
      <c r="K22">
        <v>0.57699186991869922</v>
      </c>
      <c r="L22">
        <v>-0.6600813008130082</v>
      </c>
      <c r="M22">
        <v>-1.4597560975609758</v>
      </c>
      <c r="N22">
        <v>-0.62325203252032524</v>
      </c>
      <c r="O22">
        <v>0.89544715447154477</v>
      </c>
      <c r="P22">
        <v>-0.59130081300813009</v>
      </c>
      <c r="Q22">
        <v>-0.15804878048780488</v>
      </c>
      <c r="R22">
        <v>1.2375609756097561</v>
      </c>
      <c r="S22">
        <v>0.79845528455284553</v>
      </c>
      <c r="T22">
        <v>0.67609756097560991</v>
      </c>
      <c r="U22">
        <v>-0.78243902439024393</v>
      </c>
      <c r="V22">
        <v>0.6073170731707318</v>
      </c>
      <c r="W22">
        <v>1.6016260162601603E-2</v>
      </c>
      <c r="X22">
        <v>-0.89126016260162666</v>
      </c>
      <c r="Y22" t="str">
        <v>_______</v>
      </c>
      <c r="Z22">
        <v>8.8604462042067524</v>
      </c>
      <c r="AA22" t="str">
        <v xml:space="preserve"> C</v>
      </c>
      <c r="AB22">
        <v>2.7009756097560982</v>
      </c>
      <c r="AC22">
        <v>1.5036585365853659</v>
      </c>
      <c r="AD22">
        <v>2.3307317073170735</v>
      </c>
      <c r="AE22">
        <v>1.8208943089430893</v>
      </c>
      <c r="AF22">
        <v>1.0592479674796738</v>
      </c>
      <c r="AL22" t="str">
        <f>GMs!A22</f>
        <v>totals</v>
      </c>
      <c r="AM22" t="str">
        <f>GMs!B22</f>
        <v>Normal</v>
      </c>
      <c r="AN22">
        <f>GMs!C22</f>
        <v>37.977520325203237</v>
      </c>
      <c r="AO22">
        <f>GMs!D22</f>
        <v>39.4029674796748</v>
      </c>
      <c r="AP22">
        <f>GMs!E22</f>
        <v>28.26008130081301</v>
      </c>
      <c r="AQ22">
        <f>GMs!F22</f>
        <v>15.97849593495935</v>
      </c>
      <c r="AR22">
        <f>GMs!G22</f>
        <v>14.768211382113822</v>
      </c>
      <c r="AS22">
        <f>GMs!H22</f>
        <v>25.628943089430894</v>
      </c>
      <c r="AT22">
        <f>GMs!I22</f>
        <v>20.397560975609757</v>
      </c>
      <c r="AU22">
        <f>GMs!J22</f>
        <v>12.070691056910571</v>
      </c>
      <c r="AV22">
        <f>GMs!K22</f>
        <v>22.072804878048778</v>
      </c>
      <c r="AW22">
        <f>GMs!L22</f>
        <v>25.400813008130083</v>
      </c>
      <c r="AX22">
        <f>GMs!M22</f>
        <v>17.174065040650412</v>
      </c>
    </row>
    <row r="23" spans="1:50" x14ac:dyDescent="0.3">
      <c r="A23">
        <f t="shared" si="0"/>
        <v>2.6847791361960414</v>
      </c>
      <c r="B23">
        <f t="shared" si="1"/>
        <v>5.3071678394379314</v>
      </c>
      <c r="C23">
        <f>GMs!$P$9*AE23 + 1</f>
        <v>1.7424454587568077</v>
      </c>
      <c r="D23">
        <f>GMs!$P$10*AF23 + 1</f>
        <v>2.5922384380584216</v>
      </c>
      <c r="E23">
        <v>2.1117676302855002</v>
      </c>
      <c r="F23">
        <v>2.0930982589520326</v>
      </c>
      <c r="G23">
        <v>3.4300579981422619</v>
      </c>
      <c r="H23">
        <v>2.9532570498156456</v>
      </c>
      <c r="I23">
        <v>5.8378846233817248</v>
      </c>
      <c r="J23" t="str">
        <v>Seth Curry</v>
      </c>
      <c r="K23">
        <v>7.2439024390243911E-2</v>
      </c>
      <c r="L23">
        <v>0.40780487804878046</v>
      </c>
      <c r="M23">
        <v>0.37365853658536591</v>
      </c>
      <c r="N23">
        <v>-0.27219512195121948</v>
      </c>
      <c r="O23">
        <v>-1.0792682926829267</v>
      </c>
      <c r="P23">
        <v>-0.13390243902439022</v>
      </c>
      <c r="Q23">
        <v>-0.38219512195121952</v>
      </c>
      <c r="R23">
        <v>-0.97365853658536583</v>
      </c>
      <c r="S23">
        <v>0.61780487804878048</v>
      </c>
      <c r="T23">
        <v>-1.7773170731707315</v>
      </c>
      <c r="U23">
        <v>-1.9873170731707315</v>
      </c>
      <c r="V23">
        <v>-1.2356097560975607</v>
      </c>
      <c r="W23">
        <v>-1.3695121951219509</v>
      </c>
      <c r="X23">
        <v>-0.91890243902439017</v>
      </c>
      <c r="Y23" t="str">
        <v>_______</v>
      </c>
      <c r="Z23">
        <v>2.9532570498156439</v>
      </c>
      <c r="AA23" t="str">
        <v xml:space="preserve"> SG, PG</v>
      </c>
      <c r="AB23">
        <v>0.24756097560975676</v>
      </c>
      <c r="AC23">
        <v>0.29878048780487831</v>
      </c>
      <c r="AD23">
        <v>0.4878048780487807</v>
      </c>
      <c r="AE23">
        <v>0.43536585365853675</v>
      </c>
      <c r="AF23">
        <v>1.0316056910569102</v>
      </c>
      <c r="AL23" t="str">
        <f>GMs!A23</f>
        <v>totals</v>
      </c>
      <c r="AM23" t="str">
        <f>GMs!B23</f>
        <v>PAst</v>
      </c>
      <c r="AN23">
        <f>GMs!C23</f>
        <v>35.130000000000003</v>
      </c>
      <c r="AO23">
        <f>GMs!D23</f>
        <v>31.9220731707317</v>
      </c>
      <c r="AP23">
        <f>GMs!E23</f>
        <v>23.128170731707314</v>
      </c>
      <c r="AQ23">
        <f>GMs!F23</f>
        <v>7.5891463414634153</v>
      </c>
      <c r="AR23">
        <f>GMs!G23</f>
        <v>9.6046341463414642</v>
      </c>
      <c r="AS23">
        <f>GMs!H23</f>
        <v>24.682073170731709</v>
      </c>
      <c r="AT23">
        <f>GMs!I23</f>
        <v>20.682560975609753</v>
      </c>
      <c r="AU23">
        <f>GMs!J23</f>
        <v>8.7497560975609776</v>
      </c>
      <c r="AV23">
        <f>GMs!K23</f>
        <v>17.141951219512194</v>
      </c>
      <c r="AW23">
        <f>GMs!L23</f>
        <v>19.485365853658536</v>
      </c>
      <c r="AX23">
        <f>GMs!M23</f>
        <v>5.0485365853658539</v>
      </c>
    </row>
    <row r="24" spans="1:50" x14ac:dyDescent="0.3">
      <c r="A24">
        <f t="shared" si="0"/>
        <v>4.1706538225934429</v>
      </c>
      <c r="B24">
        <f t="shared" si="1"/>
        <v>5.2414848069642259</v>
      </c>
      <c r="C24">
        <f>GMs!$P$9*AE24 + 1</f>
        <v>2.3637149453467705</v>
      </c>
      <c r="D24">
        <f>GMs!$P$10*AF24 + 1</f>
        <v>2.5684591702808972</v>
      </c>
      <c r="E24">
        <v>8.2708507683104777</v>
      </c>
      <c r="F24">
        <v>4.3310496331983117</v>
      </c>
      <c r="G24">
        <v>5.4883171225687555</v>
      </c>
      <c r="H24">
        <v>4.5877192048527871</v>
      </c>
      <c r="I24">
        <v>5.7656332876606493</v>
      </c>
      <c r="J24" t="str">
        <v>Larry Nance Jr.</v>
      </c>
      <c r="K24">
        <v>0.20552845528455285</v>
      </c>
      <c r="L24">
        <v>-0.59934959349593497</v>
      </c>
      <c r="M24">
        <v>-0.74048780487804877</v>
      </c>
      <c r="N24">
        <v>-0.91788617886178858</v>
      </c>
      <c r="O24">
        <v>9.0081300813008136E-2</v>
      </c>
      <c r="P24">
        <v>-0.18276422764227646</v>
      </c>
      <c r="Q24">
        <v>1.1165853658536584</v>
      </c>
      <c r="R24">
        <v>-0.34731707317073168</v>
      </c>
      <c r="S24">
        <v>0.37040650406504072</v>
      </c>
      <c r="T24">
        <v>-0.40585365853658528</v>
      </c>
      <c r="U24">
        <v>-1.3756097560975613</v>
      </c>
      <c r="V24">
        <v>-0.82243902439024397</v>
      </c>
      <c r="W24">
        <v>-1.0052032520325205</v>
      </c>
      <c r="X24">
        <v>-0.93430894308943035</v>
      </c>
      <c r="Y24" t="str">
        <v>_______</v>
      </c>
      <c r="Z24">
        <v>4.5877192048527871</v>
      </c>
      <c r="AA24" t="str">
        <v>PF</v>
      </c>
      <c r="AB24">
        <v>1.619024390243903</v>
      </c>
      <c r="AC24">
        <v>0.91048780487804848</v>
      </c>
      <c r="AD24">
        <v>0.90097560975609747</v>
      </c>
      <c r="AE24">
        <v>0.79967479674796715</v>
      </c>
      <c r="AF24">
        <v>1.0161991869918703</v>
      </c>
      <c r="AL24" t="str">
        <f>GMs!A24</f>
        <v>totals</v>
      </c>
      <c r="AM24" t="str">
        <f>GMs!B24</f>
        <v>PFT</v>
      </c>
      <c r="AN24">
        <f>GMs!C24</f>
        <v>46.52000000000001</v>
      </c>
      <c r="AO24">
        <f>GMs!D24</f>
        <v>34.640487804878042</v>
      </c>
      <c r="AP24">
        <f>GMs!E24</f>
        <v>24.884390243902441</v>
      </c>
      <c r="AQ24">
        <f>GMs!F24</f>
        <v>16.47512195121951</v>
      </c>
      <c r="AR24">
        <f>GMs!G24</f>
        <v>13.685121951219511</v>
      </c>
      <c r="AS24">
        <f>GMs!H24</f>
        <v>17.955487804878043</v>
      </c>
      <c r="AT24">
        <f>GMs!I24</f>
        <v>16.590487804878052</v>
      </c>
      <c r="AU24">
        <f>GMs!J24</f>
        <v>11.046219512195123</v>
      </c>
      <c r="AV24">
        <f>GMs!K24</f>
        <v>19.771951219512196</v>
      </c>
      <c r="AW24">
        <f>GMs!L24</f>
        <v>25.865121951219511</v>
      </c>
      <c r="AX24">
        <f>GMs!M24</f>
        <v>14.019268292682927</v>
      </c>
    </row>
    <row r="25" spans="1:50" x14ac:dyDescent="0.3">
      <c r="A25">
        <f t="shared" si="0"/>
        <v>3.3802984744505702</v>
      </c>
      <c r="B25">
        <f t="shared" si="1"/>
        <v>5.1164444166481804</v>
      </c>
      <c r="C25">
        <f>GMs!$P$9*AE25 + 1</f>
        <v>2.0332539274295245</v>
      </c>
      <c r="D25">
        <f>GMs!$P$10*AF25 + 1</f>
        <v>2.5231907225197236</v>
      </c>
      <c r="E25">
        <v>3.9004538768433492</v>
      </c>
      <c r="F25">
        <v>2.4013965842319704</v>
      </c>
      <c r="G25">
        <v>8.1881115585048043</v>
      </c>
      <c r="H25">
        <v>3.7183283218956276</v>
      </c>
      <c r="I25">
        <v>5.6280888583129993</v>
      </c>
      <c r="J25" t="str">
        <v>Marcus Morris Sr.</v>
      </c>
      <c r="K25">
        <v>9.8211382113821147E-2</v>
      </c>
      <c r="L25">
        <v>0.18004065040650405</v>
      </c>
      <c r="M25">
        <v>0.6989024390243902</v>
      </c>
      <c r="N25">
        <v>-0.1176422764227642</v>
      </c>
      <c r="O25">
        <v>-0.42577235772357724</v>
      </c>
      <c r="P25">
        <v>-0.91849593495934956</v>
      </c>
      <c r="Q25">
        <v>-0.849390243902439</v>
      </c>
      <c r="R25">
        <v>-0.56890243902439031</v>
      </c>
      <c r="S25">
        <v>0.70406504065040654</v>
      </c>
      <c r="T25">
        <v>-1.3790243902439023</v>
      </c>
      <c r="U25">
        <v>-1.9030487804878051</v>
      </c>
      <c r="V25">
        <v>-0.28048780487804903</v>
      </c>
      <c r="W25">
        <v>-1.1989837398373986</v>
      </c>
      <c r="X25">
        <v>-0.96363821138211381</v>
      </c>
      <c r="Y25" t="str">
        <v>_______</v>
      </c>
      <c r="Z25">
        <v>3.7183283218956276</v>
      </c>
      <c r="AA25" t="str">
        <v xml:space="preserve"> PF, SF</v>
      </c>
      <c r="AB25">
        <v>0.64585365853658594</v>
      </c>
      <c r="AC25">
        <v>0.38304878048780466</v>
      </c>
      <c r="AD25">
        <v>1.4429268292682924</v>
      </c>
      <c r="AE25">
        <v>0.60589430894308904</v>
      </c>
      <c r="AF25">
        <v>0.98686991869918672</v>
      </c>
      <c r="AL25" t="str">
        <f>GMs!A25</f>
        <v>totals</v>
      </c>
      <c r="AM25" t="str">
        <f>GMs!B25</f>
        <v>PTO</v>
      </c>
      <c r="AN25">
        <f>GMs!C25</f>
        <v>42.368536585365867</v>
      </c>
      <c r="AO25">
        <f>GMs!D25</f>
        <v>41.712926829268291</v>
      </c>
      <c r="AP25">
        <f>GMs!E25</f>
        <v>34.419390243902441</v>
      </c>
      <c r="AQ25">
        <f>GMs!F25</f>
        <v>20.48329268292683</v>
      </c>
      <c r="AR25">
        <f>GMs!G25</f>
        <v>19.760487804878053</v>
      </c>
      <c r="AS25">
        <f>GMs!H25</f>
        <v>29.9990243902439</v>
      </c>
      <c r="AT25">
        <f>GMs!I25</f>
        <v>21.340487804878052</v>
      </c>
      <c r="AU25">
        <f>GMs!J25</f>
        <v>16.361707317073172</v>
      </c>
      <c r="AV25">
        <f>GMs!K25</f>
        <v>26.579878048780486</v>
      </c>
      <c r="AW25">
        <f>GMs!L25</f>
        <v>30.000487804878048</v>
      </c>
      <c r="AX25">
        <f>GMs!M25</f>
        <v>24.083170731707316</v>
      </c>
    </row>
    <row r="26" spans="1:50" x14ac:dyDescent="0.3">
      <c r="A26">
        <f t="shared" si="0"/>
        <v>2.414529667458285</v>
      </c>
      <c r="B26">
        <f t="shared" si="1"/>
        <v>4.6397658392895185</v>
      </c>
      <c r="C26">
        <f>GMs!$P$9*AE26 + 1</f>
        <v>1.6294495579376109</v>
      </c>
      <c r="D26">
        <f>GMs!$P$10*AF26 + 1</f>
        <v>2.3506184902714851</v>
      </c>
      <c r="E26">
        <v>4.2038623828424448</v>
      </c>
      <c r="F26">
        <v>0.37358777323728598</v>
      </c>
      <c r="G26">
        <v>5.7021622264052754</v>
      </c>
      <c r="H26">
        <v>2.655982634204114</v>
      </c>
      <c r="I26">
        <v>5.1037424232184705</v>
      </c>
      <c r="J26" t="str">
        <v>Justin Holiday</v>
      </c>
      <c r="K26">
        <v>-0.66162601626016249</v>
      </c>
      <c r="L26">
        <v>-0.1243089430894309</v>
      </c>
      <c r="M26">
        <v>0.45609756097560977</v>
      </c>
      <c r="N26">
        <v>-0.64821138211382112</v>
      </c>
      <c r="O26">
        <v>-0.76105691056910563</v>
      </c>
      <c r="P26">
        <v>-0.65626016260162601</v>
      </c>
      <c r="Q26">
        <v>-2.9268292682926855E-3</v>
      </c>
      <c r="R26">
        <v>-5.9024390243902436E-2</v>
      </c>
      <c r="S26">
        <v>1.0215447154471544</v>
      </c>
      <c r="T26">
        <v>-1.3114634146341464</v>
      </c>
      <c r="U26">
        <v>-2.4573170731707314</v>
      </c>
      <c r="V26">
        <v>-0.77951219512195102</v>
      </c>
      <c r="W26">
        <v>-1.435772357723577</v>
      </c>
      <c r="X26">
        <v>-1.0754471544715445</v>
      </c>
      <c r="Y26" t="str">
        <v>_______</v>
      </c>
      <c r="Z26">
        <v>2.6851629449389884</v>
      </c>
      <c r="AA26" t="str">
        <v xml:space="preserve"> SG, SF</v>
      </c>
      <c r="AB26">
        <v>0.71341463414634188</v>
      </c>
      <c r="AC26">
        <v>-0.17121951219512166</v>
      </c>
      <c r="AD26">
        <v>0.94390243902439042</v>
      </c>
      <c r="AE26">
        <v>0.3691056910569106</v>
      </c>
      <c r="AF26">
        <v>0.87506097560975604</v>
      </c>
      <c r="AL26" t="str">
        <f>GMs!A26</f>
        <v>totals</v>
      </c>
      <c r="AM26" t="str">
        <f>GMs!B26</f>
        <v>zFG%</v>
      </c>
      <c r="AN26">
        <f>GMs!C26</f>
        <v>2.301178861788618</v>
      </c>
      <c r="AO26">
        <f>GMs!D26</f>
        <v>12.2260162601626</v>
      </c>
      <c r="AP26">
        <f>GMs!E26</f>
        <v>6.0000813008130081</v>
      </c>
      <c r="AQ26">
        <f>GMs!F26</f>
        <v>6.07</v>
      </c>
      <c r="AR26">
        <f>GMs!G26</f>
        <v>4.8134552845528464</v>
      </c>
      <c r="AS26">
        <f>GMs!H26</f>
        <v>6.1870731707317068</v>
      </c>
      <c r="AT26">
        <f>GMs!I26</f>
        <v>5.2715853658536584</v>
      </c>
      <c r="AU26">
        <f>GMs!J26</f>
        <v>3.8219512195121945</v>
      </c>
      <c r="AV26">
        <f>GMs!K26</f>
        <v>8.9779268292682914</v>
      </c>
      <c r="AW26">
        <f>GMs!L26</f>
        <v>3.1119918699186995</v>
      </c>
      <c r="AX26">
        <f>GMs!M26</f>
        <v>2.9378861788617896</v>
      </c>
    </row>
    <row r="27" spans="1:50" x14ac:dyDescent="0.3">
      <c r="A27">
        <f t="shared" si="0"/>
        <v>3.5863844190156215</v>
      </c>
      <c r="B27">
        <f t="shared" si="1"/>
        <v>4.5191447559077211</v>
      </c>
      <c r="C27">
        <f>GMs!$P$9*AE27 + 1</f>
        <v>2.11942196713398</v>
      </c>
      <c r="D27">
        <f>GMs!$P$10*AF27 + 1</f>
        <v>2.30694996685946</v>
      </c>
      <c r="E27">
        <v>3.2082005346360254</v>
      </c>
      <c r="F27">
        <v>3.1603190897329547</v>
      </c>
      <c r="G27">
        <v>1</v>
      </c>
      <c r="H27">
        <v>3.945022860917184</v>
      </c>
      <c r="I27">
        <v>4.9710592314984936</v>
      </c>
      <c r="J27" t="str">
        <v>Cameron Payne</v>
      </c>
      <c r="K27">
        <v>0.388130081300813</v>
      </c>
      <c r="L27">
        <v>0.38471544715447153</v>
      </c>
      <c r="M27">
        <v>-0.37219512195121951</v>
      </c>
      <c r="N27">
        <v>-0.64406504065040648</v>
      </c>
      <c r="O27">
        <v>-0.93056910569105689</v>
      </c>
      <c r="P27">
        <v>0.57495934959349604</v>
      </c>
      <c r="Q27">
        <v>-0.61902439024390243</v>
      </c>
      <c r="R27">
        <v>-0.47756097560975608</v>
      </c>
      <c r="S27">
        <v>0.54715447154471542</v>
      </c>
      <c r="T27">
        <v>-1.5331707317073169</v>
      </c>
      <c r="U27">
        <v>-1.6956097560975607</v>
      </c>
      <c r="V27">
        <v>-1.7234146341463414</v>
      </c>
      <c r="W27">
        <v>-1.1484552845528453</v>
      </c>
      <c r="X27">
        <v>-1.103739837398374</v>
      </c>
      <c r="Y27" t="str">
        <v>_______</v>
      </c>
      <c r="Z27">
        <v>3.841432757808382</v>
      </c>
      <c r="AA27" t="str">
        <v xml:space="preserve"> PG</v>
      </c>
      <c r="AB27">
        <v>0.49170731707317139</v>
      </c>
      <c r="AC27">
        <v>0.59048780487804908</v>
      </c>
      <c r="AD27">
        <v>0</v>
      </c>
      <c r="AE27">
        <v>0.65642276422764234</v>
      </c>
      <c r="AF27">
        <v>0.84676829268292653</v>
      </c>
      <c r="AL27" t="str">
        <f>GMs!A27</f>
        <v>totals</v>
      </c>
      <c r="AM27" t="str">
        <f>GMs!B27</f>
        <v>zFT%</v>
      </c>
      <c r="AN27">
        <f>GMs!C27</f>
        <v>5.137276422764228</v>
      </c>
      <c r="AO27">
        <f>GMs!D27</f>
        <v>4.7624796747967491</v>
      </c>
      <c r="AP27">
        <f>GMs!E27</f>
        <v>3.3756910569105694</v>
      </c>
      <c r="AQ27">
        <f>GMs!F27</f>
        <v>-2.1337804878048785</v>
      </c>
      <c r="AR27">
        <f>GMs!G27</f>
        <v>0.43223577235772337</v>
      </c>
      <c r="AS27">
        <f>GMs!H27</f>
        <v>8.9664634146341466</v>
      </c>
      <c r="AT27">
        <f>GMs!I27</f>
        <v>3.0856097560975622</v>
      </c>
      <c r="AU27">
        <f>GMs!J27</f>
        <v>1.2478048780487805</v>
      </c>
      <c r="AV27">
        <f>GMs!K27</f>
        <v>1.7610975609756097</v>
      </c>
      <c r="AW27">
        <f>GMs!L27</f>
        <v>-1.3633739837398373</v>
      </c>
      <c r="AX27">
        <f>GMs!M27</f>
        <v>3.0647154471544713</v>
      </c>
    </row>
    <row r="28" spans="1:50" x14ac:dyDescent="0.3">
      <c r="A28">
        <f t="shared" si="0"/>
        <v>3.3096688586945691</v>
      </c>
      <c r="B28">
        <f t="shared" si="1"/>
        <v>3.9351896690471442</v>
      </c>
      <c r="C28">
        <f>GMs!$P$9*AE28 + 1</f>
        <v>2.0037224834117469</v>
      </c>
      <c r="D28">
        <f>GMs!$P$10*AF28 + 1</f>
        <v>2.0955403553123078</v>
      </c>
      <c r="E28">
        <v>4.6781435492598042</v>
      </c>
      <c r="F28">
        <v>1.1659724703388392</v>
      </c>
      <c r="G28">
        <v>5.8157674378184252</v>
      </c>
      <c r="H28">
        <v>3.6406357445640261</v>
      </c>
      <c r="I28">
        <v>4.328708635951859</v>
      </c>
      <c r="J28" t="str">
        <v>Nicolas Batum</v>
      </c>
      <c r="K28">
        <v>0.14150406504065041</v>
      </c>
      <c r="L28">
        <v>-1.0447154471544717E-2</v>
      </c>
      <c r="M28">
        <v>-0.3228048780487805</v>
      </c>
      <c r="N28">
        <v>-0.98349593495934962</v>
      </c>
      <c r="O28">
        <v>-0.3911382113821138</v>
      </c>
      <c r="P28">
        <v>-0.45959349593495935</v>
      </c>
      <c r="Q28">
        <v>-0.12207317073170734</v>
      </c>
      <c r="R28">
        <v>-9.2682926829268292E-2</v>
      </c>
      <c r="S28">
        <v>1.0244308943089431</v>
      </c>
      <c r="T28">
        <v>-1.2058536585365855</v>
      </c>
      <c r="U28">
        <v>-2.2407317073170732</v>
      </c>
      <c r="V28">
        <v>-0.75670731707317085</v>
      </c>
      <c r="W28">
        <v>-1.2163008130081301</v>
      </c>
      <c r="X28">
        <v>-1.2407113821138211</v>
      </c>
      <c r="Y28" t="str">
        <v>_______</v>
      </c>
      <c r="Z28">
        <v>3.6406357445640261</v>
      </c>
      <c r="AA28" t="str">
        <v>SF, SG</v>
      </c>
      <c r="AB28">
        <v>0.81902439024390272</v>
      </c>
      <c r="AC28">
        <v>4.5365853658536626E-2</v>
      </c>
      <c r="AD28">
        <v>0.96670731707317059</v>
      </c>
      <c r="AE28">
        <v>0.58857723577235754</v>
      </c>
      <c r="AF28">
        <v>0.70979674796747938</v>
      </c>
      <c r="AL28" t="str">
        <f>GMs!A28</f>
        <v>totals</v>
      </c>
      <c r="AM28" t="str">
        <f>GMs!B28</f>
        <v>z3PM</v>
      </c>
      <c r="AN28">
        <f>GMs!C28</f>
        <v>-13.683414634146342</v>
      </c>
      <c r="AO28">
        <f>GMs!D28</f>
        <v>-1.2717073170731712</v>
      </c>
      <c r="AP28">
        <f>GMs!E28</f>
        <v>-0.53902439024390247</v>
      </c>
      <c r="AQ28">
        <f>GMs!F28</f>
        <v>-3.4059756097560974</v>
      </c>
      <c r="AR28">
        <f>GMs!G28</f>
        <v>-2.0318292682926824</v>
      </c>
      <c r="AS28">
        <f>GMs!H28</f>
        <v>6.0006097560975613</v>
      </c>
      <c r="AT28">
        <f>GMs!I28</f>
        <v>0.59756097560975618</v>
      </c>
      <c r="AU28">
        <f>GMs!J28</f>
        <v>2.2065853658536589</v>
      </c>
      <c r="AV28">
        <f>GMs!K28</f>
        <v>-1.5082926829268291</v>
      </c>
      <c r="AW28">
        <f>GMs!L28</f>
        <v>0.18365853658536635</v>
      </c>
      <c r="AX28">
        <f>GMs!M28</f>
        <v>-2.3417073170731708</v>
      </c>
    </row>
    <row r="29" spans="1:50" x14ac:dyDescent="0.3">
      <c r="A29">
        <f t="shared" si="0"/>
        <v>10.483880368971523</v>
      </c>
      <c r="B29">
        <f t="shared" si="1"/>
        <v>3.7786075586513781</v>
      </c>
      <c r="C29">
        <f>GMs!$P$9*AE29 + 1</f>
        <v>5.0033823756494522</v>
      </c>
      <c r="D29">
        <f>GMs!$P$10*AF29 + 1</f>
        <v>2.0388528396474159</v>
      </c>
      <c r="E29">
        <v>13.57447526667735</v>
      </c>
      <c r="F29">
        <v>8.4330681608738125</v>
      </c>
      <c r="G29">
        <v>17.676273012251265</v>
      </c>
      <c r="H29">
        <v>11.532268405868676</v>
      </c>
      <c r="I29">
        <v>4.1564683145165162</v>
      </c>
      <c r="J29" t="str">
        <v>Nerlens Noel</v>
      </c>
      <c r="K29">
        <v>0.89195121951219514</v>
      </c>
      <c r="L29">
        <v>-0.23243902439024391</v>
      </c>
      <c r="M29">
        <v>-1.6836585365853658</v>
      </c>
      <c r="N29">
        <v>-1.3392682926829269</v>
      </c>
      <c r="O29">
        <v>0.25243902439024396</v>
      </c>
      <c r="P29">
        <v>-1.0814634146341464</v>
      </c>
      <c r="Q29">
        <v>0.18975609756097561</v>
      </c>
      <c r="R29">
        <v>2.748292682926829</v>
      </c>
      <c r="S29">
        <v>0.79707317073170736</v>
      </c>
      <c r="T29">
        <v>0.77512195121951211</v>
      </c>
      <c r="U29">
        <v>-0.25439024390243903</v>
      </c>
      <c r="V29">
        <v>1.624146341463415</v>
      </c>
      <c r="W29">
        <v>0.54268292682926833</v>
      </c>
      <c r="X29">
        <v>-1.277439024390244</v>
      </c>
      <c r="Y29" t="str">
        <v>_______</v>
      </c>
      <c r="Z29">
        <v>11.59847123584842</v>
      </c>
      <c r="AA29" t="str">
        <v xml:space="preserve"> C</v>
      </c>
      <c r="AB29">
        <v>2.8000000000000003</v>
      </c>
      <c r="AC29">
        <v>2.0317073170731708</v>
      </c>
      <c r="AD29">
        <v>3.3475609756097562</v>
      </c>
      <c r="AE29">
        <v>2.3475609756097562</v>
      </c>
      <c r="AF29">
        <v>0.67306910569105649</v>
      </c>
      <c r="AL29" t="str">
        <f>GMs!A29</f>
        <v>totals</v>
      </c>
      <c r="AM29" t="str">
        <f>GMs!B29</f>
        <v>zPTS</v>
      </c>
      <c r="AN29">
        <f>GMs!C29</f>
        <v>-17.908943089430895</v>
      </c>
      <c r="AO29">
        <f>GMs!D29</f>
        <v>4.2322357723577255</v>
      </c>
      <c r="AP29">
        <f>GMs!E29</f>
        <v>4.9071544715447155</v>
      </c>
      <c r="AQ29">
        <f>GMs!F29</f>
        <v>2.003536585365854</v>
      </c>
      <c r="AR29">
        <f>GMs!G29</f>
        <v>5.9447967479674793</v>
      </c>
      <c r="AS29">
        <f>GMs!H29</f>
        <v>6.8537804878048769</v>
      </c>
      <c r="AT29">
        <f>GMs!I29</f>
        <v>3.8319512195121956</v>
      </c>
      <c r="AU29">
        <f>GMs!J29</f>
        <v>7.385609756097562</v>
      </c>
      <c r="AV29">
        <f>GMs!K29</f>
        <v>2.6795121951219509</v>
      </c>
      <c r="AW29">
        <f>GMs!L29</f>
        <v>4.1932113821138213</v>
      </c>
      <c r="AX29">
        <f>GMs!M29</f>
        <v>2.7405691056910575</v>
      </c>
    </row>
    <row r="30" spans="1:50" x14ac:dyDescent="0.3">
      <c r="A30">
        <f t="shared" si="0"/>
        <v>0.90909090909090906</v>
      </c>
      <c r="B30">
        <f t="shared" si="1"/>
        <v>3.6876218276521815</v>
      </c>
      <c r="C30">
        <f>GMs!$P$9*AE30 + 1</f>
        <v>1</v>
      </c>
      <c r="D30">
        <f>GMs!$P$10*AF30 + 1</f>
        <v>2.0059132206943806</v>
      </c>
      <c r="E30">
        <v>0.69330548130055614</v>
      </c>
      <c r="F30">
        <v>3.1861965179040639</v>
      </c>
      <c r="G30">
        <v>2.7976800743098273E-2</v>
      </c>
      <c r="H30">
        <v>1</v>
      </c>
      <c r="I30">
        <v>4.0563840104173998</v>
      </c>
      <c r="J30" t="str">
        <v>Tyler Herro</v>
      </c>
      <c r="K30">
        <v>-0.40560975609756095</v>
      </c>
      <c r="L30">
        <v>0.2882926829268293</v>
      </c>
      <c r="M30">
        <v>8.3414634146341482E-2</v>
      </c>
      <c r="N30">
        <v>9.756097560975896E-4</v>
      </c>
      <c r="O30">
        <v>-0.20853658536585362</v>
      </c>
      <c r="P30">
        <v>0.11365853658536587</v>
      </c>
      <c r="Q30">
        <v>-0.95414634146341459</v>
      </c>
      <c r="R30">
        <v>-0.60658536585365841</v>
      </c>
      <c r="S30">
        <v>-0.11634146341463414</v>
      </c>
      <c r="T30">
        <v>-2.0931707317073167</v>
      </c>
      <c r="U30">
        <v>-1.6885365853658534</v>
      </c>
      <c r="V30">
        <v>-1.9185365853658531</v>
      </c>
      <c r="W30">
        <v>-1.8048780487804876</v>
      </c>
      <c r="X30">
        <v>-1.2987804878048776</v>
      </c>
      <c r="Y30" t="str">
        <v>_______</v>
      </c>
      <c r="Z30">
        <v>0.92652637781169622</v>
      </c>
      <c r="AA30" t="str">
        <v xml:space="preserve"> SG, PG</v>
      </c>
      <c r="AB30">
        <v>-6.8292682926828441E-2</v>
      </c>
      <c r="AC30">
        <v>0.59756097560975641</v>
      </c>
      <c r="AD30">
        <v>-0.1951219512195117</v>
      </c>
      <c r="AE30">
        <v>0</v>
      </c>
      <c r="AF30">
        <v>0.65172764227642288</v>
      </c>
      <c r="AL30" t="str">
        <f>GMs!A30</f>
        <v>totals</v>
      </c>
      <c r="AM30" t="str">
        <f>GMs!B30</f>
        <v>zREB</v>
      </c>
      <c r="AN30">
        <f>GMs!C30</f>
        <v>-6.4747154471544714</v>
      </c>
      <c r="AO30">
        <f>GMs!D30</f>
        <v>4.3425203252032523</v>
      </c>
      <c r="AP30">
        <f>GMs!E30</f>
        <v>3.7166260162601628</v>
      </c>
      <c r="AQ30">
        <f>GMs!F30</f>
        <v>4.2939024390243921</v>
      </c>
      <c r="AR30">
        <f>GMs!G30</f>
        <v>0.18483739837398416</v>
      </c>
      <c r="AS30">
        <f>GMs!H30</f>
        <v>2.1912195121951221</v>
      </c>
      <c r="AT30">
        <f>GMs!I30</f>
        <v>5.6800000000000006</v>
      </c>
      <c r="AU30">
        <f>GMs!J30</f>
        <v>-2.0101219512195119</v>
      </c>
      <c r="AV30">
        <f>GMs!K30</f>
        <v>7.1048780487804857</v>
      </c>
      <c r="AW30">
        <f>GMs!L30</f>
        <v>5.5183739837398385</v>
      </c>
      <c r="AX30">
        <f>GMs!M30</f>
        <v>0.37235772357723612</v>
      </c>
    </row>
    <row r="31" spans="1:50" x14ac:dyDescent="0.3">
      <c r="A31">
        <f t="shared" si="0"/>
        <v>2.0696714496824993</v>
      </c>
      <c r="B31">
        <f t="shared" si="1"/>
        <v>3.5234142464679099</v>
      </c>
      <c r="C31">
        <f>GMs!$P$9*AE31 + 1</f>
        <v>1.4852584697756912</v>
      </c>
      <c r="D31">
        <f>GMs!$P$10*AF31 + 1</f>
        <v>1.9464650512505679</v>
      </c>
      <c r="E31">
        <v>-0.10355259853461862</v>
      </c>
      <c r="F31">
        <v>2.5370300008529592</v>
      </c>
      <c r="G31">
        <v>0.68713003273918427</v>
      </c>
      <c r="H31">
        <v>2.2766385946507492</v>
      </c>
      <c r="I31">
        <v>3.8757556711147014</v>
      </c>
      <c r="J31" t="str">
        <v>Derrick Rose</v>
      </c>
      <c r="K31">
        <v>0.12894308943089433</v>
      </c>
      <c r="L31">
        <v>0.75028455284552842</v>
      </c>
      <c r="M31">
        <v>-0.87085365853658547</v>
      </c>
      <c r="N31">
        <v>-0.2730081300813007</v>
      </c>
      <c r="O31">
        <v>-1.1235772357723577</v>
      </c>
      <c r="P31">
        <v>0.26589430894308941</v>
      </c>
      <c r="Q31">
        <v>-0.2486585365853658</v>
      </c>
      <c r="R31">
        <v>-0.495</v>
      </c>
      <c r="S31">
        <v>0.34565040650406503</v>
      </c>
      <c r="T31">
        <v>-2.2706097560975613</v>
      </c>
      <c r="U31">
        <v>-1.8659756097560973</v>
      </c>
      <c r="V31">
        <v>-1.7862195121951219</v>
      </c>
      <c r="W31">
        <v>-1.5203252032520322</v>
      </c>
      <c r="X31">
        <v>-1.3372967479674795</v>
      </c>
      <c r="Y31" t="str">
        <v>_______</v>
      </c>
      <c r="Z31">
        <v>2.2766385946507492</v>
      </c>
      <c r="AA31" t="str">
        <v xml:space="preserve"> PG</v>
      </c>
      <c r="AB31">
        <v>-0.24573170731707306</v>
      </c>
      <c r="AC31">
        <v>0.42012195121951246</v>
      </c>
      <c r="AD31">
        <v>-6.2804878048780433E-2</v>
      </c>
      <c r="AE31">
        <v>0.28455284552845539</v>
      </c>
      <c r="AF31">
        <v>0.61321138211382098</v>
      </c>
      <c r="AL31" t="str">
        <f>GMs!A31</f>
        <v>totals</v>
      </c>
      <c r="AM31" t="str">
        <f>GMs!B31</f>
        <v>zAST</v>
      </c>
      <c r="AN31">
        <f>GMs!C31</f>
        <v>-13.206016260162601</v>
      </c>
      <c r="AO31">
        <f>GMs!D31</f>
        <v>7.4808943089430908</v>
      </c>
      <c r="AP31">
        <f>GMs!E31</f>
        <v>5.131910569105691</v>
      </c>
      <c r="AQ31">
        <f>GMs!F31</f>
        <v>7.9280487804878046</v>
      </c>
      <c r="AR31">
        <f>GMs!G31</f>
        <v>3.4229674796747975</v>
      </c>
      <c r="AS31">
        <f>GMs!H31</f>
        <v>0.47134146341463429</v>
      </c>
      <c r="AT31">
        <f>GMs!I31</f>
        <v>-0.74085365853658514</v>
      </c>
      <c r="AU31">
        <f>GMs!J31</f>
        <v>2.8267073170731711</v>
      </c>
      <c r="AV31">
        <f>GMs!K31</f>
        <v>4.2676829268292664</v>
      </c>
      <c r="AW31">
        <f>GMs!L31</f>
        <v>5.4689430894308941</v>
      </c>
      <c r="AX31">
        <f>GMs!M31</f>
        <v>12.330569105691056</v>
      </c>
    </row>
    <row r="32" spans="1:50" x14ac:dyDescent="0.3">
      <c r="A32">
        <f t="shared" si="0"/>
        <v>0.96977269164184077</v>
      </c>
      <c r="B32">
        <f t="shared" si="1"/>
        <v>3.3598132368236335</v>
      </c>
      <c r="C32">
        <f>GMs!$P$9*AE32 + 1</f>
        <v>1.0253720857054147</v>
      </c>
      <c r="D32">
        <f>GMs!$P$10*AF32 + 1</f>
        <v>1.8872364792664418</v>
      </c>
      <c r="E32">
        <v>1.7355191760952855</v>
      </c>
      <c r="F32">
        <v>0.12730604305707294</v>
      </c>
      <c r="G32">
        <v>2.7763723966419929</v>
      </c>
      <c r="H32">
        <v>1.0667499608060249</v>
      </c>
      <c r="I32">
        <v>3.6957945605059974</v>
      </c>
      <c r="J32" t="str">
        <v>Josh Hart</v>
      </c>
      <c r="K32">
        <v>-0.19658536585365854</v>
      </c>
      <c r="L32">
        <v>7.109756097560975E-2</v>
      </c>
      <c r="M32">
        <v>-0.58353658536585362</v>
      </c>
      <c r="N32">
        <v>-0.84317073170731704</v>
      </c>
      <c r="O32">
        <v>0.65695121951219515</v>
      </c>
      <c r="P32">
        <v>-0.423170731707317</v>
      </c>
      <c r="Q32">
        <v>-0.5741463414634147</v>
      </c>
      <c r="R32">
        <v>-0.63207317073170721</v>
      </c>
      <c r="S32">
        <v>0.7346341463414634</v>
      </c>
      <c r="T32">
        <v>-1.8610975609756095</v>
      </c>
      <c r="U32">
        <v>-2.5246341463414632</v>
      </c>
      <c r="V32">
        <v>-1.3668292682926828</v>
      </c>
      <c r="W32">
        <v>-1.7899999999999998</v>
      </c>
      <c r="X32">
        <v>-1.3756707317073171</v>
      </c>
      <c r="Y32" t="str">
        <v>_______</v>
      </c>
      <c r="Z32">
        <v>1</v>
      </c>
      <c r="AA32" t="str">
        <v xml:space="preserve"> SG, SF</v>
      </c>
      <c r="AB32">
        <v>0.16378048780487875</v>
      </c>
      <c r="AC32">
        <v>-0.23853658536585343</v>
      </c>
      <c r="AD32">
        <v>0.35658536585365863</v>
      </c>
      <c r="AE32">
        <v>1.4878048780487818E-2</v>
      </c>
      <c r="AF32">
        <v>0.5748373983739834</v>
      </c>
      <c r="AL32" t="str">
        <f>GMs!A32</f>
        <v>totals</v>
      </c>
      <c r="AM32" t="str">
        <f>GMs!B32</f>
        <v>zSTL</v>
      </c>
      <c r="AN32">
        <f>GMs!C32</f>
        <v>-5.8463414634146336</v>
      </c>
      <c r="AO32">
        <f>GMs!D32</f>
        <v>2.9062195121951224</v>
      </c>
      <c r="AP32">
        <f>GMs!E32</f>
        <v>5.6082926829268294</v>
      </c>
      <c r="AQ32">
        <f>GMs!F32</f>
        <v>-0.14085365853658516</v>
      </c>
      <c r="AR32">
        <f>GMs!G32</f>
        <v>0.56463414634146369</v>
      </c>
      <c r="AS32">
        <f>GMs!H32</f>
        <v>-2.0625609756097556</v>
      </c>
      <c r="AT32">
        <f>GMs!I32</f>
        <v>-0.86731707317073137</v>
      </c>
      <c r="AU32">
        <f>GMs!J32</f>
        <v>1.5636585365853657</v>
      </c>
      <c r="AV32">
        <f>GMs!K32</f>
        <v>-0.76000000000000023</v>
      </c>
      <c r="AW32">
        <f>GMs!L32</f>
        <v>0.88768292682926808</v>
      </c>
      <c r="AX32">
        <f>GMs!M32</f>
        <v>3.0114634146341457</v>
      </c>
    </row>
    <row r="33" spans="1:50" x14ac:dyDescent="0.3">
      <c r="A33">
        <f t="shared" si="0"/>
        <v>0.1484132633431644</v>
      </c>
      <c r="B33">
        <f t="shared" si="1"/>
        <v>3.0404966475550164</v>
      </c>
      <c r="C33">
        <f>GMs!$P$9*AE33 + 1</f>
        <v>0.68194773438130407</v>
      </c>
      <c r="D33">
        <f>GMs!$P$10*AF33 + 1</f>
        <v>1.7716341022741209</v>
      </c>
      <c r="E33">
        <v>0.7634070855747157</v>
      </c>
      <c r="F33">
        <v>-1.4012468692570743</v>
      </c>
      <c r="G33">
        <v>2.924605934528671</v>
      </c>
      <c r="H33">
        <v>0.16325458967748085</v>
      </c>
      <c r="I33">
        <v>3.3445463123105181</v>
      </c>
      <c r="J33" t="str">
        <v>Cameron Johnson</v>
      </c>
      <c r="K33">
        <v>-0.56016260162601628</v>
      </c>
      <c r="L33">
        <v>8.6178861788617889E-2</v>
      </c>
      <c r="M33">
        <v>0.42682926829268297</v>
      </c>
      <c r="N33">
        <v>-0.50357723577235769</v>
      </c>
      <c r="O33">
        <v>-0.55300813008130079</v>
      </c>
      <c r="P33">
        <v>-0.65430894308943088</v>
      </c>
      <c r="Q33">
        <v>-0.66292682926829272</v>
      </c>
      <c r="R33">
        <v>-0.52146341463414636</v>
      </c>
      <c r="S33">
        <v>0.9510569105691058</v>
      </c>
      <c r="T33">
        <v>-2.0775609756097557</v>
      </c>
      <c r="U33">
        <v>-2.9424390243902439</v>
      </c>
      <c r="V33">
        <v>-1.3370731707317072</v>
      </c>
      <c r="W33">
        <v>-1.9913821138211381</v>
      </c>
      <c r="X33">
        <v>-1.4505691056910566</v>
      </c>
      <c r="Y33" t="str">
        <v>_______</v>
      </c>
      <c r="Z33">
        <v>0.11194210989751396</v>
      </c>
      <c r="AA33" t="str">
        <v xml:space="preserve"> SF</v>
      </c>
      <c r="AB33">
        <v>-5.2682926829267451E-2</v>
      </c>
      <c r="AC33">
        <v>-0.65634146341463406</v>
      </c>
      <c r="AD33">
        <v>0.38634146341463427</v>
      </c>
      <c r="AE33">
        <v>-0.18650406504065042</v>
      </c>
      <c r="AF33">
        <v>0.49993902439024396</v>
      </c>
      <c r="AL33" t="str">
        <f>GMs!A33</f>
        <v>totals</v>
      </c>
      <c r="AM33" t="str">
        <f>GMs!B33</f>
        <v>zBLK</v>
      </c>
      <c r="AN33">
        <f>GMs!C33</f>
        <v>5.7151219512195102</v>
      </c>
      <c r="AO33">
        <f>GMs!D33</f>
        <v>7.0342682926829267</v>
      </c>
      <c r="AP33">
        <f>GMs!E33</f>
        <v>6.2186585365853659</v>
      </c>
      <c r="AQ33">
        <f>GMs!F33</f>
        <v>0.52890243902439016</v>
      </c>
      <c r="AR33">
        <f>GMs!G33</f>
        <v>-0.56536585365853664</v>
      </c>
      <c r="AS33">
        <f>GMs!H33</f>
        <v>0.57939024390243921</v>
      </c>
      <c r="AT33">
        <f>GMs!I33</f>
        <v>3.2156097560975616</v>
      </c>
      <c r="AU33">
        <f>GMs!J33</f>
        <v>-2.722073170731707</v>
      </c>
      <c r="AV33">
        <f>GMs!K33</f>
        <v>-0.17073170731707321</v>
      </c>
      <c r="AW33">
        <f>GMs!L33</f>
        <v>8.7786585365853682</v>
      </c>
      <c r="AX33">
        <f>GMs!M33</f>
        <v>-3.1021951219512194</v>
      </c>
    </row>
    <row r="34" spans="1:50" x14ac:dyDescent="0.3">
      <c r="A34">
        <f t="shared" si="0"/>
        <v>0.55892718027241772</v>
      </c>
      <c r="B34">
        <f t="shared" si="1"/>
        <v>2.6449253504013535</v>
      </c>
      <c r="C34">
        <f>GMs!$P$9*AE34 + 1</f>
        <v>0.85359058740481997</v>
      </c>
      <c r="D34">
        <f>GMs!$P$10*AF34 + 1</f>
        <v>1.6284251874925881</v>
      </c>
      <c r="E34">
        <v>0.76943144219202475</v>
      </c>
      <c r="F34">
        <v>-8.3273735639139979E-3</v>
      </c>
      <c r="G34">
        <v>2.4726151468742104</v>
      </c>
      <c r="H34">
        <v>0.61481989829965955</v>
      </c>
      <c r="I34">
        <v>2.9094178854414889</v>
      </c>
      <c r="J34" t="str">
        <v>Desmond Bane</v>
      </c>
      <c r="K34">
        <v>2.7317073170731711E-2</v>
      </c>
      <c r="L34">
        <v>0.18548780487804878</v>
      </c>
      <c r="M34">
        <v>0.19097560975609756</v>
      </c>
      <c r="N34">
        <v>-0.53573170731707309</v>
      </c>
      <c r="O34">
        <v>-0.62182926829268292</v>
      </c>
      <c r="P34">
        <v>-0.46292682926829271</v>
      </c>
      <c r="Q34">
        <v>-0.62292682926829268</v>
      </c>
      <c r="R34">
        <v>-0.72207317073170729</v>
      </c>
      <c r="S34">
        <v>0.6709756097560976</v>
      </c>
      <c r="T34">
        <v>-2.0762195121951219</v>
      </c>
      <c r="U34">
        <v>-2.5617073170731706</v>
      </c>
      <c r="V34">
        <v>-1.4278048780487804</v>
      </c>
      <c r="W34">
        <v>-1.8907317073170731</v>
      </c>
      <c r="X34">
        <v>-1.543353658536585</v>
      </c>
      <c r="Y34" t="str">
        <v>_______</v>
      </c>
      <c r="Z34">
        <v>0.5903593941008195</v>
      </c>
      <c r="AA34" t="str">
        <v xml:space="preserve"> SG</v>
      </c>
      <c r="AB34">
        <v>-5.1341463414633637E-2</v>
      </c>
      <c r="AC34">
        <v>-0.27560975609756078</v>
      </c>
      <c r="AD34">
        <v>0.29560975609756102</v>
      </c>
      <c r="AE34">
        <v>-8.5853658536585442E-2</v>
      </c>
      <c r="AF34">
        <v>0.40715447154471551</v>
      </c>
      <c r="AL34" t="str">
        <f>GMs!A34</f>
        <v>totals</v>
      </c>
      <c r="AM34" t="str">
        <f>GMs!B34</f>
        <v>zTO</v>
      </c>
      <c r="AN34">
        <f>GMs!C34</f>
        <v>18.772642276422761</v>
      </c>
      <c r="AO34">
        <f>GMs!D34</f>
        <v>-2.3099593495934965</v>
      </c>
      <c r="AP34">
        <f>GMs!E34</f>
        <v>-6.1593089430894308</v>
      </c>
      <c r="AQ34">
        <f>GMs!F34</f>
        <v>-3.6331707317073167</v>
      </c>
      <c r="AR34">
        <f>GMs!G34</f>
        <v>-4.4653252032520339</v>
      </c>
      <c r="AS34">
        <f>GMs!H34</f>
        <v>-4.5946341463414626</v>
      </c>
      <c r="AT34">
        <f>GMs!I34</f>
        <v>-0.71487804878048777</v>
      </c>
      <c r="AU34">
        <f>GMs!J34</f>
        <v>-3.8640243902439035</v>
      </c>
      <c r="AV34">
        <f>GMs!K34</f>
        <v>-4.0253658536585366</v>
      </c>
      <c r="AW34">
        <f>GMs!L34</f>
        <v>-4.5670325203252036</v>
      </c>
      <c r="AX34">
        <f>GMs!M34</f>
        <v>-6.1394308943089433</v>
      </c>
    </row>
    <row r="35" spans="1:50" x14ac:dyDescent="0.3">
      <c r="A35">
        <f t="shared" si="0"/>
        <v>7.058344004805404</v>
      </c>
      <c r="B35">
        <f t="shared" si="1"/>
        <v>2.5120861831425216</v>
      </c>
      <c r="C35">
        <f>GMs!$P$9*AE35 + 1</f>
        <v>3.57110734078723</v>
      </c>
      <c r="D35">
        <f>GMs!$P$10*AF35 + 1</f>
        <v>1.5803333438211555</v>
      </c>
      <c r="E35">
        <v>12.363579586597925</v>
      </c>
      <c r="F35">
        <v>9.5997832413471045</v>
      </c>
      <c r="G35">
        <v>10.588401346169826</v>
      </c>
      <c r="H35">
        <v>7.7641784052859446</v>
      </c>
      <c r="I35">
        <v>2.763294801456774</v>
      </c>
      <c r="J35" t="str">
        <v>Evan Mobley</v>
      </c>
      <c r="K35">
        <v>0.26768292682926831</v>
      </c>
      <c r="L35">
        <v>-0.80268292682926834</v>
      </c>
      <c r="M35">
        <v>-1.1176829268292683</v>
      </c>
      <c r="N35">
        <v>-0.30426829268292682</v>
      </c>
      <c r="O35">
        <v>0.83817073170731726</v>
      </c>
      <c r="P35">
        <v>-0.49853658536585366</v>
      </c>
      <c r="Q35">
        <v>-0.60512195121951218</v>
      </c>
      <c r="R35">
        <v>2.2869512195121953</v>
      </c>
      <c r="S35">
        <v>-0.36170731707317078</v>
      </c>
      <c r="T35">
        <v>0.50548780487804934</v>
      </c>
      <c r="U35">
        <v>6.451219512195161E-2</v>
      </c>
      <c r="V35">
        <v>0.20134146341463444</v>
      </c>
      <c r="W35">
        <v>-0.29719512195121917</v>
      </c>
      <c r="X35">
        <v>-1.574512195121951</v>
      </c>
      <c r="Y35" t="str">
        <v>_______</v>
      </c>
      <c r="Z35">
        <v>7.7023526219164298</v>
      </c>
      <c r="AA35" t="str">
        <v xml:space="preserve"> PF, C</v>
      </c>
      <c r="AB35">
        <v>2.5303658536585374</v>
      </c>
      <c r="AC35">
        <v>2.3506097560975614</v>
      </c>
      <c r="AD35">
        <v>1.9247560975609759</v>
      </c>
      <c r="AE35">
        <v>1.5076829268292684</v>
      </c>
      <c r="AF35">
        <v>0.37599593495934958</v>
      </c>
    </row>
    <row r="36" spans="1:50" x14ac:dyDescent="0.3">
      <c r="A36">
        <f t="shared" si="0"/>
        <v>0.83945607665541266</v>
      </c>
      <c r="B36">
        <f t="shared" si="1"/>
        <v>2.013484377266908</v>
      </c>
      <c r="C36">
        <f>GMs!$P$9*AE36 + 1</f>
        <v>0.97088449181345815</v>
      </c>
      <c r="D36">
        <f>GMs!$P$10*AF36 + 1</f>
        <v>1.3998242319585181</v>
      </c>
      <c r="E36">
        <v>1</v>
      </c>
      <c r="F36">
        <v>-1.0612710025952592</v>
      </c>
      <c r="G36">
        <v>-0.18465327409435184</v>
      </c>
      <c r="H36">
        <v>0.92340168432095404</v>
      </c>
      <c r="I36">
        <v>2.2148328149935987</v>
      </c>
      <c r="J36" t="str">
        <v>Monte Morris</v>
      </c>
      <c r="K36">
        <v>0.2858536585365854</v>
      </c>
      <c r="L36">
        <v>0.20292682926829267</v>
      </c>
      <c r="M36">
        <v>-0.6251219512195122</v>
      </c>
      <c r="N36">
        <v>-0.53682926829268296</v>
      </c>
      <c r="O36">
        <v>-1.198780487804878</v>
      </c>
      <c r="P36">
        <v>0.13926829268292687</v>
      </c>
      <c r="Q36">
        <v>-0.57000000000000006</v>
      </c>
      <c r="R36">
        <v>-0.54682926829268286</v>
      </c>
      <c r="S36">
        <v>1.0275609756097561</v>
      </c>
      <c r="T36">
        <v>-2.0248780487804883</v>
      </c>
      <c r="U36">
        <v>-2.8495121951219513</v>
      </c>
      <c r="V36">
        <v>-1.9612195121951219</v>
      </c>
      <c r="W36">
        <v>-1.8219512195121952</v>
      </c>
      <c r="X36">
        <v>-1.6914634146341461</v>
      </c>
      <c r="Y36" t="str">
        <v>_______</v>
      </c>
      <c r="Z36">
        <v>0.84802031574747838</v>
      </c>
      <c r="AA36" t="str">
        <v xml:space="preserve"> PG</v>
      </c>
      <c r="AB36">
        <v>0</v>
      </c>
      <c r="AC36">
        <v>-0.56341463414634152</v>
      </c>
      <c r="AD36">
        <v>-0.23780487804878048</v>
      </c>
      <c r="AE36">
        <v>-1.7073170731707554E-2</v>
      </c>
      <c r="AF36">
        <v>0.25904471544715446</v>
      </c>
      <c r="AL36" t="str">
        <f>GMs!A36</f>
        <v>num_at_pos</v>
      </c>
      <c r="AM36" t="str">
        <f>GMs!B36</f>
        <v>PG</v>
      </c>
      <c r="AN36">
        <f>GMs!C36</f>
        <v>7</v>
      </c>
      <c r="AO36">
        <f>GMs!D36</f>
        <v>5</v>
      </c>
      <c r="AP36">
        <f>GMs!E36</f>
        <v>3</v>
      </c>
      <c r="AQ36">
        <f>GMs!F36</f>
        <v>4</v>
      </c>
      <c r="AR36">
        <f>GMs!G36</f>
        <v>2</v>
      </c>
      <c r="AS36">
        <f>GMs!H36</f>
        <v>2</v>
      </c>
      <c r="AT36">
        <f>GMs!I36</f>
        <v>1</v>
      </c>
      <c r="AU36">
        <f>GMs!J36</f>
        <v>1</v>
      </c>
      <c r="AV36">
        <f>GMs!K36</f>
        <v>1</v>
      </c>
      <c r="AW36">
        <f>GMs!L36</f>
        <v>5</v>
      </c>
      <c r="AX36">
        <f>GMs!M36</f>
        <v>8</v>
      </c>
    </row>
    <row r="37" spans="1:50" x14ac:dyDescent="0.3">
      <c r="A37">
        <f t="shared" si="0"/>
        <v>0.50454569208469624</v>
      </c>
      <c r="B37">
        <f t="shared" si="1"/>
        <v>1.7448598381264131</v>
      </c>
      <c r="C37">
        <f>GMs!$P$9*AE37 + 1</f>
        <v>0.83085276196390123</v>
      </c>
      <c r="D37">
        <f>GMs!$P$10*AF37 + 1</f>
        <v>1.3025739283828877</v>
      </c>
      <c r="E37">
        <v>-1.0373278742177563</v>
      </c>
      <c r="F37">
        <v>-1.9848274907710572</v>
      </c>
      <c r="G37">
        <v>3.9160695977707123</v>
      </c>
      <c r="H37">
        <v>0.55500026129316593</v>
      </c>
      <c r="I37">
        <v>1.9193458219390545</v>
      </c>
      <c r="J37" t="str">
        <v>Jeremy Lamb</v>
      </c>
      <c r="K37">
        <v>-0.29869918699186992</v>
      </c>
      <c r="L37">
        <v>0.57447154471544715</v>
      </c>
      <c r="M37">
        <v>-0.55073170731707322</v>
      </c>
      <c r="N37">
        <v>-0.79821138211382103</v>
      </c>
      <c r="O37">
        <v>-0.80569105691056908</v>
      </c>
      <c r="P37">
        <v>-0.7660162601626016</v>
      </c>
      <c r="Q37">
        <v>-0.45658536585365861</v>
      </c>
      <c r="R37">
        <v>-4.8780487804878092E-4</v>
      </c>
      <c r="S37">
        <v>1.1978861788617885</v>
      </c>
      <c r="T37">
        <v>-2.4785365853658536</v>
      </c>
      <c r="U37">
        <v>-3.1019512195121952</v>
      </c>
      <c r="V37">
        <v>-1.138048780487805</v>
      </c>
      <c r="W37">
        <v>-1.9040650406504067</v>
      </c>
      <c r="X37">
        <v>-1.7544715447154471</v>
      </c>
      <c r="Y37" t="str">
        <v>_______</v>
      </c>
      <c r="Z37">
        <v>0.66416851228085405</v>
      </c>
      <c r="AA37" t="str">
        <v xml:space="preserve"> SG, SF</v>
      </c>
      <c r="AB37">
        <v>-0.45365853658536537</v>
      </c>
      <c r="AC37">
        <v>-0.81585365853658542</v>
      </c>
      <c r="AD37">
        <v>0.58536585365853644</v>
      </c>
      <c r="AE37">
        <v>-9.9186991869919083E-2</v>
      </c>
      <c r="AF37">
        <v>0.19603658536585344</v>
      </c>
      <c r="AL37" t="str">
        <f>GMs!A37</f>
        <v>num_at_pos</v>
      </c>
      <c r="AM37" t="str">
        <f>GMs!B37</f>
        <v>SG</v>
      </c>
      <c r="AN37">
        <f>GMs!C37</f>
        <v>10</v>
      </c>
      <c r="AO37">
        <f>GMs!D37</f>
        <v>5</v>
      </c>
      <c r="AP37">
        <f>GMs!E37</f>
        <v>4</v>
      </c>
      <c r="AQ37">
        <f>GMs!F37</f>
        <v>2</v>
      </c>
      <c r="AR37">
        <f>GMs!G37</f>
        <v>3</v>
      </c>
      <c r="AS37">
        <f>GMs!H37</f>
        <v>3</v>
      </c>
      <c r="AT37">
        <f>GMs!I37</f>
        <v>3</v>
      </c>
      <c r="AU37">
        <f>GMs!J37</f>
        <v>4</v>
      </c>
      <c r="AV37">
        <f>GMs!K37</f>
        <v>3</v>
      </c>
      <c r="AW37">
        <f>GMs!L37</f>
        <v>4</v>
      </c>
      <c r="AX37">
        <f>GMs!M37</f>
        <v>3</v>
      </c>
    </row>
    <row r="38" spans="1:50" x14ac:dyDescent="0.3">
      <c r="A38">
        <f t="shared" si="0"/>
        <v>5.9632533661471943</v>
      </c>
      <c r="B38">
        <f t="shared" si="1"/>
        <v>1.4232036157749579</v>
      </c>
      <c r="C38">
        <f>GMs!$P$9*AE38 + 1</f>
        <v>3.113231313234595</v>
      </c>
      <c r="D38">
        <f>GMs!$P$10*AF38 + 1</f>
        <v>1.1861245326174883</v>
      </c>
      <c r="E38">
        <v>9.5370609955124799</v>
      </c>
      <c r="F38">
        <v>4.3613886869161638</v>
      </c>
      <c r="G38">
        <v>11.519721073957843</v>
      </c>
      <c r="H38">
        <v>6.5595787027619146</v>
      </c>
      <c r="I38">
        <v>1.5655239773524539</v>
      </c>
      <c r="J38" t="str">
        <v>Mo Bamba</v>
      </c>
      <c r="K38">
        <v>0.2469918699186992</v>
      </c>
      <c r="L38">
        <v>-0.44178861788617885</v>
      </c>
      <c r="M38">
        <v>-0.80682926829268298</v>
      </c>
      <c r="N38">
        <v>-0.7105691056910568</v>
      </c>
      <c r="O38">
        <v>0.49642276422764225</v>
      </c>
      <c r="P38">
        <v>-0.95398373983739826</v>
      </c>
      <c r="Q38">
        <v>-1.4790243902439024</v>
      </c>
      <c r="R38">
        <v>2.2814634146341461</v>
      </c>
      <c r="S38">
        <v>0.80162601626016261</v>
      </c>
      <c r="T38">
        <v>-0.12390243902439052</v>
      </c>
      <c r="U38">
        <v>-1.367317073170732</v>
      </c>
      <c r="V38">
        <v>0.38829268292682917</v>
      </c>
      <c r="W38">
        <v>-0.56569105691056942</v>
      </c>
      <c r="X38">
        <v>-1.8299186991869916</v>
      </c>
      <c r="Y38" t="str">
        <v>_______</v>
      </c>
      <c r="Z38">
        <v>6.5967835989488837</v>
      </c>
      <c r="AA38" t="str">
        <v xml:space="preserve"> C</v>
      </c>
      <c r="AB38">
        <v>1.9009756097560977</v>
      </c>
      <c r="AC38">
        <v>0.91878048780487775</v>
      </c>
      <c r="AD38">
        <v>2.1117073170731704</v>
      </c>
      <c r="AE38">
        <v>1.2391869918699183</v>
      </c>
      <c r="AF38">
        <v>0.12058943089430896</v>
      </c>
      <c r="AL38" t="str">
        <f>GMs!A38</f>
        <v>num_at_pos</v>
      </c>
      <c r="AM38" t="str">
        <f>GMs!B38</f>
        <v>SF</v>
      </c>
      <c r="AN38">
        <f>GMs!C38</f>
        <v>16</v>
      </c>
      <c r="AO38">
        <f>GMs!D38</f>
        <v>3</v>
      </c>
      <c r="AP38">
        <f>GMs!E38</f>
        <v>5</v>
      </c>
      <c r="AQ38">
        <f>GMs!F38</f>
        <v>1</v>
      </c>
      <c r="AR38">
        <f>GMs!G38</f>
        <v>4</v>
      </c>
      <c r="AS38">
        <f>GMs!H38</f>
        <v>6</v>
      </c>
      <c r="AT38">
        <f>GMs!I38</f>
        <v>3</v>
      </c>
      <c r="AU38">
        <f>GMs!J38</f>
        <v>2</v>
      </c>
      <c r="AV38">
        <f>GMs!K38</f>
        <v>3</v>
      </c>
      <c r="AW38">
        <f>GMs!L38</f>
        <v>3</v>
      </c>
      <c r="AX38">
        <f>GMs!M38</f>
        <v>2</v>
      </c>
    </row>
    <row r="39" spans="1:50" x14ac:dyDescent="0.3">
      <c r="A39">
        <f t="shared" si="0"/>
        <v>-0.63945512649843927</v>
      </c>
      <c r="B39">
        <f t="shared" si="1"/>
        <v>0.90909090909090906</v>
      </c>
      <c r="C39">
        <f>GMs!$P$9*AE39 + 1</f>
        <v>0.35252655604214966</v>
      </c>
      <c r="D39">
        <f>GMs!$P$10*AF39 + 1</f>
        <v>1</v>
      </c>
      <c r="E39">
        <v>-0.28154495313697447</v>
      </c>
      <c r="F39">
        <v>-1.690360204686018</v>
      </c>
      <c r="G39">
        <v>2.2028787090804203</v>
      </c>
      <c r="H39">
        <v>-0.70340063914828321</v>
      </c>
      <c r="I39">
        <v>1</v>
      </c>
      <c r="J39" t="str">
        <v>Klay Thompson</v>
      </c>
      <c r="K39">
        <v>6.9105691056909474E-4</v>
      </c>
      <c r="L39">
        <v>0.12569105691056912</v>
      </c>
      <c r="M39">
        <v>0.13158536585365865</v>
      </c>
      <c r="N39">
        <v>-0.25552845528455265</v>
      </c>
      <c r="O39">
        <v>-1.0611788617886178</v>
      </c>
      <c r="P39">
        <v>-0.70260162601626019</v>
      </c>
      <c r="Q39">
        <v>-0.79134146341463418</v>
      </c>
      <c r="R39">
        <v>-0.46878048780487802</v>
      </c>
      <c r="S39">
        <v>0.83691056910569106</v>
      </c>
      <c r="T39">
        <v>-2.3102439024390242</v>
      </c>
      <c r="U39">
        <v>-3.0214634146341459</v>
      </c>
      <c r="V39">
        <v>-1.4819512195121949</v>
      </c>
      <c r="W39">
        <v>-2.1845528455284549</v>
      </c>
      <c r="X39">
        <v>-1.9505081300813005</v>
      </c>
      <c r="Y39" t="str">
        <v>_______</v>
      </c>
      <c r="Z39">
        <v>1.0667499608060249</v>
      </c>
      <c r="AA39" t="str">
        <v xml:space="preserve"> SG</v>
      </c>
      <c r="AB39">
        <v>-0.28536585365853595</v>
      </c>
      <c r="AC39">
        <v>-0.73536585365853613</v>
      </c>
      <c r="AD39">
        <v>0.24146341463414656</v>
      </c>
      <c r="AE39">
        <v>-0.37967479674796722</v>
      </c>
      <c r="AF39">
        <v>0</v>
      </c>
      <c r="AL39" t="str">
        <f>GMs!A39</f>
        <v>num_at_pos</v>
      </c>
      <c r="AM39" t="str">
        <f>GMs!B39</f>
        <v>PF</v>
      </c>
      <c r="AN39">
        <f>GMs!C39</f>
        <v>14</v>
      </c>
      <c r="AO39">
        <f>GMs!D39</f>
        <v>2</v>
      </c>
      <c r="AP39">
        <f>GMs!E39</f>
        <v>7</v>
      </c>
      <c r="AQ39">
        <f>GMs!F39</f>
        <v>2</v>
      </c>
      <c r="AR39">
        <f>GMs!G39</f>
        <v>4</v>
      </c>
      <c r="AS39">
        <f>GMs!H39</f>
        <v>3</v>
      </c>
      <c r="AT39">
        <f>GMs!I39</f>
        <v>2</v>
      </c>
      <c r="AU39">
        <f>GMs!J39</f>
        <v>1</v>
      </c>
      <c r="AV39">
        <f>GMs!K39</f>
        <v>2</v>
      </c>
      <c r="AW39">
        <f>GMs!L39</f>
        <v>7</v>
      </c>
      <c r="AX39">
        <f>GMs!M39</f>
        <v>3</v>
      </c>
    </row>
    <row r="40" spans="1:50" x14ac:dyDescent="0.3">
      <c r="A40">
        <f t="shared" si="0"/>
        <v>26.325804748046718</v>
      </c>
      <c r="B40">
        <f t="shared" si="1"/>
        <v>31.583846952006773</v>
      </c>
      <c r="C40">
        <f>GMs!$P$9*AE40 + 1</f>
        <v>11.627160488087636</v>
      </c>
      <c r="D40">
        <f>GMs!$P$10*AF40 + 1</f>
        <v>12.105200391695224</v>
      </c>
      <c r="E40">
        <v>23.427036679897103</v>
      </c>
      <c r="F40">
        <v>25.547863758179904</v>
      </c>
      <c r="G40">
        <v>24.863169541757003</v>
      </c>
      <c r="H40">
        <v>28.95838522285139</v>
      </c>
      <c r="I40">
        <v>34.742231647207454</v>
      </c>
      <c r="J40" t="str">
        <v>Fred VanVleet</v>
      </c>
      <c r="K40">
        <v>-1.7714634146341461</v>
      </c>
      <c r="L40">
        <v>1.4578048780487805</v>
      </c>
      <c r="M40">
        <v>1.4663414634146341</v>
      </c>
      <c r="N40">
        <v>0.73512195121951229</v>
      </c>
      <c r="O40">
        <v>-0.51585365853658538</v>
      </c>
      <c r="P40">
        <v>1.36</v>
      </c>
      <c r="Q40">
        <v>1.555609756097561</v>
      </c>
      <c r="R40">
        <v>0.13609756097560977</v>
      </c>
      <c r="S40">
        <v>3.170731707317076E-3</v>
      </c>
      <c r="T40">
        <v>2.9690243902439022</v>
      </c>
      <c r="U40">
        <v>4.423658536585366</v>
      </c>
      <c r="V40">
        <v>3.0668292682926834</v>
      </c>
      <c r="W40">
        <v>4.4268292682926829</v>
      </c>
      <c r="X40">
        <v>5.2445121951219518</v>
      </c>
      <c r="Y40" t="str">
        <v>bal</v>
      </c>
      <c r="Z40">
        <v>48</v>
      </c>
      <c r="AA40" t="str">
        <v xml:space="preserve"> SG, PG</v>
      </c>
      <c r="AB40">
        <v>4.9939024390243905</v>
      </c>
      <c r="AC40">
        <v>6.7097560975609758</v>
      </c>
      <c r="AD40">
        <v>4.7902439024390251</v>
      </c>
      <c r="AE40">
        <v>6.2317073170731705</v>
      </c>
      <c r="AF40">
        <v>7.1950203252032523</v>
      </c>
      <c r="AL40" t="str">
        <f>GMs!A40</f>
        <v>num_at_pos</v>
      </c>
      <c r="AM40" t="str">
        <f>GMs!B40</f>
        <v>C</v>
      </c>
      <c r="AN40">
        <f>GMs!C40</f>
        <v>10</v>
      </c>
      <c r="AO40">
        <f>GMs!D40</f>
        <v>4</v>
      </c>
      <c r="AP40">
        <f>GMs!E40</f>
        <v>2</v>
      </c>
      <c r="AQ40">
        <f>GMs!F40</f>
        <v>4</v>
      </c>
      <c r="AR40">
        <f>GMs!G40</f>
        <v>1</v>
      </c>
      <c r="AS40">
        <f>GMs!H40</f>
        <v>2</v>
      </c>
      <c r="AT40">
        <f>GMs!I40</f>
        <v>4</v>
      </c>
      <c r="AU40">
        <f>GMs!J40</f>
        <v>0</v>
      </c>
      <c r="AV40">
        <f>GMs!K40</f>
        <v>3</v>
      </c>
      <c r="AW40">
        <f>GMs!L40</f>
        <v>2</v>
      </c>
      <c r="AX40">
        <f>GMs!M40</f>
        <v>1</v>
      </c>
    </row>
    <row r="41" spans="1:50" x14ac:dyDescent="0.3">
      <c r="A41">
        <f t="shared" si="0"/>
        <v>24.80013872882903</v>
      </c>
      <c r="B41">
        <f t="shared" si="1"/>
        <v>29.843853162993511</v>
      </c>
      <c r="C41">
        <f>GMs!$P$9*AE41 + 1</f>
        <v>10.98925356824822</v>
      </c>
      <c r="D41">
        <f>GMs!$P$10*AF41 + 1</f>
        <v>11.475269393050494</v>
      </c>
      <c r="E41">
        <v>13.131958889696723</v>
      </c>
      <c r="F41">
        <v>34.513054131805255</v>
      </c>
      <c r="G41">
        <v>12.715309609043839</v>
      </c>
      <c r="H41">
        <v>27.280152601711936</v>
      </c>
      <c r="I41">
        <v>32.828238479292864</v>
      </c>
      <c r="J41" t="str">
        <v>Trae Young</v>
      </c>
      <c r="K41">
        <v>-0.78528455284552834</v>
      </c>
      <c r="L41">
        <v>3.3761788617886177</v>
      </c>
      <c r="M41">
        <v>0.74146341463414633</v>
      </c>
      <c r="N41">
        <v>1.6632520325203253</v>
      </c>
      <c r="O41">
        <v>-0.47569105691056907</v>
      </c>
      <c r="P41">
        <v>3.424471544715447</v>
      </c>
      <c r="Q41">
        <v>-0.28829268292682925</v>
      </c>
      <c r="R41">
        <v>-0.78195121951219515</v>
      </c>
      <c r="S41">
        <v>-2.8213821138211377</v>
      </c>
      <c r="T41">
        <v>0.67658536585365914</v>
      </c>
      <c r="U41">
        <v>6.8741463414634136</v>
      </c>
      <c r="V41">
        <v>0.62829268292682938</v>
      </c>
      <c r="W41">
        <v>4.0527642276422764</v>
      </c>
      <c r="X41">
        <v>4.8363821138211378</v>
      </c>
      <c r="Y41" t="str">
        <v>bal</v>
      </c>
      <c r="Z41">
        <v>53</v>
      </c>
      <c r="AA41" t="str">
        <v xml:space="preserve"> PG</v>
      </c>
      <c r="AB41">
        <v>2.7014634146341474</v>
      </c>
      <c r="AC41">
        <v>9.1602439024390243</v>
      </c>
      <c r="AD41">
        <v>2.3517073170731706</v>
      </c>
      <c r="AE41">
        <v>5.857642276422764</v>
      </c>
      <c r="AF41">
        <v>6.7868902439024383</v>
      </c>
      <c r="AL41" t="str">
        <f>GMs!A41</f>
        <v>num_at_pos</v>
      </c>
      <c r="AM41" t="str">
        <f>GMs!B41</f>
        <v>G</v>
      </c>
      <c r="AN41">
        <f>GMs!C41</f>
        <v>14</v>
      </c>
      <c r="AO41">
        <f>GMs!D41</f>
        <v>7</v>
      </c>
      <c r="AP41">
        <f>GMs!E41</f>
        <v>5</v>
      </c>
      <c r="AQ41">
        <f>GMs!F41</f>
        <v>4</v>
      </c>
      <c r="AR41">
        <f>GMs!G41</f>
        <v>4</v>
      </c>
      <c r="AS41">
        <f>GMs!H41</f>
        <v>4</v>
      </c>
      <c r="AT41">
        <f>GMs!I41</f>
        <v>3</v>
      </c>
      <c r="AU41">
        <f>GMs!J41</f>
        <v>5</v>
      </c>
      <c r="AV41">
        <f>GMs!K41</f>
        <v>3</v>
      </c>
      <c r="AW41">
        <f>GMs!L41</f>
        <v>7</v>
      </c>
      <c r="AX41">
        <f>GMs!M41</f>
        <v>8</v>
      </c>
    </row>
    <row r="42" spans="1:50" x14ac:dyDescent="0.3">
      <c r="A42">
        <f t="shared" si="0"/>
        <v>21.416549061344295</v>
      </c>
      <c r="B42">
        <f t="shared" si="1"/>
        <v>19.664716191111623</v>
      </c>
      <c r="C42">
        <f>GMs!$P$9*AE42 + 1</f>
        <v>9.5745171609364625</v>
      </c>
      <c r="D42">
        <f>GMs!$P$10*AF42 + 1</f>
        <v>7.7901103088475034</v>
      </c>
      <c r="E42">
        <v>20.743459641276935</v>
      </c>
      <c r="F42">
        <v>26.172491334723922</v>
      </c>
      <c r="G42">
        <v>18.909527446308459</v>
      </c>
      <c r="H42">
        <v>23.558203967478725</v>
      </c>
      <c r="I42">
        <v>21.631187810222787</v>
      </c>
      <c r="J42" t="str">
        <v>Shai Gilgeous-Alexander</v>
      </c>
      <c r="K42">
        <v>1.3358536585365854</v>
      </c>
      <c r="L42">
        <v>0.85170731707317071</v>
      </c>
      <c r="M42">
        <v>0.1773170731707317</v>
      </c>
      <c r="N42">
        <v>1.2473170731707317</v>
      </c>
      <c r="O42">
        <v>-0.19999999999999996</v>
      </c>
      <c r="P42">
        <v>1.3514634146341464</v>
      </c>
      <c r="Q42">
        <v>-0.38219512195121952</v>
      </c>
      <c r="R42">
        <v>0.21292682926829271</v>
      </c>
      <c r="S42">
        <v>-1.3712195121951221</v>
      </c>
      <c r="T42">
        <v>2.371463414634146</v>
      </c>
      <c r="U42">
        <v>4.5943902439024393</v>
      </c>
      <c r="V42">
        <v>1.8717073170731706</v>
      </c>
      <c r="W42">
        <v>3.2231707317073175</v>
      </c>
      <c r="X42">
        <v>2.4487804878048776</v>
      </c>
      <c r="Y42" t="str">
        <v>bal</v>
      </c>
      <c r="Z42">
        <v>31</v>
      </c>
      <c r="AA42" t="str">
        <v xml:space="preserve"> SG, PG</v>
      </c>
      <c r="AB42">
        <v>4.3963414634146343</v>
      </c>
      <c r="AC42">
        <v>6.8804878048780491</v>
      </c>
      <c r="AD42">
        <v>3.5951219512195118</v>
      </c>
      <c r="AE42">
        <v>5.0280487804878051</v>
      </c>
      <c r="AF42">
        <v>4.3992886178861781</v>
      </c>
      <c r="AL42" t="str">
        <f>GMs!A42</f>
        <v>num_at_pos</v>
      </c>
      <c r="AM42" t="str">
        <f>GMs!B42</f>
        <v>F</v>
      </c>
      <c r="AN42">
        <f>GMs!C42</f>
        <v>24</v>
      </c>
      <c r="AO42">
        <f>GMs!D42</f>
        <v>4</v>
      </c>
      <c r="AP42">
        <f>GMs!E42</f>
        <v>8</v>
      </c>
      <c r="AQ42">
        <f>GMs!F42</f>
        <v>2</v>
      </c>
      <c r="AR42">
        <f>GMs!G42</f>
        <v>6</v>
      </c>
      <c r="AS42">
        <f>GMs!H42</f>
        <v>6</v>
      </c>
      <c r="AT42">
        <f>GMs!I42</f>
        <v>4</v>
      </c>
      <c r="AU42">
        <f>GMs!J42</f>
        <v>3</v>
      </c>
      <c r="AV42">
        <f>GMs!K42</f>
        <v>4</v>
      </c>
      <c r="AW42">
        <f>GMs!L42</f>
        <v>9</v>
      </c>
      <c r="AX42">
        <f>GMs!M42</f>
        <v>4</v>
      </c>
    </row>
    <row r="43" spans="1:50" x14ac:dyDescent="0.3">
      <c r="A43">
        <f t="shared" si="0"/>
        <v>12.140194597615803</v>
      </c>
      <c r="B43">
        <f t="shared" si="1"/>
        <v>16.663746823526598</v>
      </c>
      <c r="C43">
        <f>GMs!$P$9*AE43 + 1</f>
        <v>5.6959155346579022</v>
      </c>
      <c r="D43">
        <f>GMs!$P$10*AF43 + 1</f>
        <v>6.7036675625793682</v>
      </c>
      <c r="E43">
        <v>10.820796623783027</v>
      </c>
      <c r="F43">
        <v>10.771852272476485</v>
      </c>
      <c r="G43">
        <v>17.06754348371663</v>
      </c>
      <c r="H43">
        <v>13.354214057377385</v>
      </c>
      <c r="I43">
        <v>18.330121505879259</v>
      </c>
      <c r="J43" t="str">
        <v>Saddiq Bey</v>
      </c>
      <c r="K43">
        <v>-0.92048780487804882</v>
      </c>
      <c r="L43">
        <v>0.78682926829268296</v>
      </c>
      <c r="M43">
        <v>1.3965853658536587</v>
      </c>
      <c r="N43">
        <v>0.26878048780487812</v>
      </c>
      <c r="O43">
        <v>0.1965853658536586</v>
      </c>
      <c r="P43">
        <v>-0.55317073170731712</v>
      </c>
      <c r="Q43">
        <v>-0.11853658536585365</v>
      </c>
      <c r="R43">
        <v>-0.67170731707317077</v>
      </c>
      <c r="S43">
        <v>0.5639024390243903</v>
      </c>
      <c r="T43">
        <v>0.16195121951219515</v>
      </c>
      <c r="U43">
        <v>0.38487804878048781</v>
      </c>
      <c r="V43">
        <v>1.5019512195121953</v>
      </c>
      <c r="W43">
        <v>0.94878048780487811</v>
      </c>
      <c r="X43">
        <v>1.744878048780488</v>
      </c>
      <c r="Y43" t="str">
        <v>bal</v>
      </c>
      <c r="Z43">
        <v>1</v>
      </c>
      <c r="AA43" t="str">
        <v xml:space="preserve"> SF</v>
      </c>
      <c r="AB43">
        <v>2.1868292682926835</v>
      </c>
      <c r="AC43">
        <v>2.6709756097560975</v>
      </c>
      <c r="AD43">
        <v>3.2253658536585368</v>
      </c>
      <c r="AE43">
        <v>2.7536585365853656</v>
      </c>
      <c r="AF43">
        <v>3.6953861788617886</v>
      </c>
      <c r="AL43" t="str">
        <f>GMs!A43</f>
        <v>num_at_pos</v>
      </c>
      <c r="AM43" t="str">
        <f>GMs!B43</f>
        <v>UTIL</v>
      </c>
      <c r="AN43">
        <f>GMs!C43</f>
        <v>35</v>
      </c>
      <c r="AO43">
        <f>GMs!D43</f>
        <v>13</v>
      </c>
      <c r="AP43">
        <f>GMs!E43</f>
        <v>12</v>
      </c>
      <c r="AQ43">
        <f>GMs!F43</f>
        <v>8</v>
      </c>
      <c r="AR43">
        <f>GMs!G43</f>
        <v>9</v>
      </c>
      <c r="AS43">
        <f>GMs!H43</f>
        <v>10</v>
      </c>
      <c r="AT43">
        <f>GMs!I43</f>
        <v>9</v>
      </c>
      <c r="AU43">
        <f>GMs!J43</f>
        <v>6</v>
      </c>
      <c r="AV43">
        <f>GMs!K43</f>
        <v>8</v>
      </c>
      <c r="AW43">
        <f>GMs!L43</f>
        <v>14</v>
      </c>
      <c r="AX43">
        <f>GMs!M43</f>
        <v>12</v>
      </c>
    </row>
    <row r="44" spans="1:50" x14ac:dyDescent="0.3">
      <c r="A44">
        <f t="shared" si="0"/>
        <v>25.539262735965785</v>
      </c>
      <c r="B44">
        <f t="shared" si="1"/>
        <v>15.824251812173983</v>
      </c>
      <c r="C44">
        <f>GMs!$P$9*AE44 + 1</f>
        <v>11.298293890856796</v>
      </c>
      <c r="D44">
        <f>GMs!$P$10*AF44 + 1</f>
        <v>6.3997446783726888</v>
      </c>
      <c r="E44">
        <v>28.878531749779782</v>
      </c>
      <c r="F44">
        <v>23.237634050076387</v>
      </c>
      <c r="G44">
        <v>33.412113579221476</v>
      </c>
      <c r="H44">
        <v>28.093189009562366</v>
      </c>
      <c r="I44">
        <v>17.406676993391383</v>
      </c>
      <c r="J44" t="str">
        <v>Richaun Holmes</v>
      </c>
      <c r="K44">
        <v>3.1627642276422763</v>
      </c>
      <c r="L44">
        <v>5.105691056910569E-2</v>
      </c>
      <c r="M44">
        <v>-1.6980487804878048</v>
      </c>
      <c r="N44">
        <v>8.4715447154471574E-2</v>
      </c>
      <c r="O44">
        <v>1.2908943089430893</v>
      </c>
      <c r="P44">
        <v>-0.54894308943089432</v>
      </c>
      <c r="Q44">
        <v>-0.75951219512195123</v>
      </c>
      <c r="R44">
        <v>2.2092682926829266</v>
      </c>
      <c r="S44">
        <v>0.4417886178861789</v>
      </c>
      <c r="T44">
        <v>4.1829268292682924</v>
      </c>
      <c r="U44">
        <v>3.7921951219512193</v>
      </c>
      <c r="V44">
        <v>4.7829268292682929</v>
      </c>
      <c r="W44">
        <v>4.2339837398373978</v>
      </c>
      <c r="X44">
        <v>1.5479674796747966</v>
      </c>
      <c r="Y44" t="str">
        <v>bal</v>
      </c>
      <c r="Z44">
        <v>3</v>
      </c>
      <c r="AA44" t="str">
        <v xml:space="preserve"> C, PF</v>
      </c>
      <c r="AB44">
        <v>6.2078048780487807</v>
      </c>
      <c r="AC44">
        <v>6.0782926829268291</v>
      </c>
      <c r="AD44">
        <v>6.5063414634146346</v>
      </c>
      <c r="AE44">
        <v>6.0388617886178855</v>
      </c>
      <c r="AF44">
        <v>3.4984756097560972</v>
      </c>
    </row>
    <row r="45" spans="1:50" x14ac:dyDescent="0.3">
      <c r="A45">
        <f t="shared" si="0"/>
        <v>11.214382920663885</v>
      </c>
      <c r="B45">
        <f t="shared" si="1"/>
        <v>12.567482560865491</v>
      </c>
      <c r="C45">
        <f>GMs!$P$9*AE45 + 1</f>
        <v>5.3088179210539801</v>
      </c>
      <c r="D45">
        <f>GMs!$P$10*AF45 + 1</f>
        <v>5.2206945462480174</v>
      </c>
      <c r="E45">
        <v>9.8722342909483078</v>
      </c>
      <c r="F45">
        <v>11.480358409299273</v>
      </c>
      <c r="G45">
        <v>12.2414482994061</v>
      </c>
      <c r="H45">
        <v>12.335821212730275</v>
      </c>
      <c r="I45">
        <v>13.82423081695204</v>
      </c>
      <c r="J45" t="str">
        <v>Harrison Barnes</v>
      </c>
      <c r="K45">
        <v>0.6778861788617887</v>
      </c>
      <c r="L45">
        <v>0.77105691056910575</v>
      </c>
      <c r="M45">
        <v>-0.14390243902439023</v>
      </c>
      <c r="N45">
        <v>0.15495934959349597</v>
      </c>
      <c r="O45">
        <v>0.39528455284552855</v>
      </c>
      <c r="P45">
        <v>0.18861788617886177</v>
      </c>
      <c r="Q45">
        <v>-0.66292682926829272</v>
      </c>
      <c r="R45">
        <v>-0.80243902439024395</v>
      </c>
      <c r="S45">
        <v>0.1432520325203252</v>
      </c>
      <c r="T45">
        <v>-4.9268292682926651E-2</v>
      </c>
      <c r="U45">
        <v>0.57853658536585395</v>
      </c>
      <c r="V45">
        <v>0.53317073170731777</v>
      </c>
      <c r="W45">
        <v>0.72178861788617921</v>
      </c>
      <c r="X45">
        <v>0.78406504065040639</v>
      </c>
      <c r="Y45" t="str">
        <v>bal</v>
      </c>
      <c r="Z45">
        <v>1</v>
      </c>
      <c r="AA45" t="str">
        <v xml:space="preserve"> SF, PF</v>
      </c>
      <c r="AB45">
        <v>1.9756097560975616</v>
      </c>
      <c r="AC45">
        <v>2.864634146341464</v>
      </c>
      <c r="AD45">
        <v>2.2565853658536592</v>
      </c>
      <c r="AE45">
        <v>2.5266666666666668</v>
      </c>
      <c r="AF45">
        <v>2.7345731707317071</v>
      </c>
      <c r="AL45" t="str">
        <f>GMs!A45</f>
        <v>best_at_pos</v>
      </c>
      <c r="AM45" t="str">
        <f>GMs!B45</f>
        <v>PG</v>
      </c>
      <c r="AN45">
        <f>GMs!C45</f>
        <v>-0.11934959349593488</v>
      </c>
      <c r="AO45">
        <f>GMs!D45</f>
        <v>3.8652032520325204</v>
      </c>
      <c r="AP45">
        <f>GMs!E45</f>
        <v>3.6369105691056909</v>
      </c>
      <c r="AQ45">
        <f>GMs!F45</f>
        <v>8.3386178861788629</v>
      </c>
      <c r="AR45">
        <f>GMs!G45</f>
        <v>2.8554471544715447</v>
      </c>
      <c r="AS45">
        <f>GMs!H45</f>
        <v>8.3559756097560989</v>
      </c>
      <c r="AT45">
        <f>GMs!I45</f>
        <v>0.44024390243902478</v>
      </c>
      <c r="AU45">
        <f>GMs!J45</f>
        <v>1.5812195121951218</v>
      </c>
      <c r="AV45">
        <f>GMs!K45</f>
        <v>-2.1016260162601625</v>
      </c>
      <c r="AW45">
        <f>GMs!L45</f>
        <v>3.0211382113821146</v>
      </c>
      <c r="AX45">
        <f>GMs!M45</f>
        <v>4.4268292682926829</v>
      </c>
    </row>
    <row r="46" spans="1:50" x14ac:dyDescent="0.3">
      <c r="A46">
        <f t="shared" si="0"/>
        <v>11.724375169643844</v>
      </c>
      <c r="B46">
        <f t="shared" si="1"/>
        <v>11.38865409942443</v>
      </c>
      <c r="C46">
        <f>GMs!$P$9*AE46 + 1</f>
        <v>5.5220543572011254</v>
      </c>
      <c r="D46">
        <f>GMs!$P$10*AF46 + 1</f>
        <v>4.7939225688793474</v>
      </c>
      <c r="E46">
        <v>14.650096757258982</v>
      </c>
      <c r="F46">
        <v>13.28107047996474</v>
      </c>
      <c r="G46">
        <v>5.9864790121879166</v>
      </c>
      <c r="H46">
        <v>12.896812686608229</v>
      </c>
      <c r="I46">
        <v>12.527519509366874</v>
      </c>
      <c r="J46" t="str">
        <v>T.J. McConnell</v>
      </c>
      <c r="K46">
        <v>1.3131707317073171</v>
      </c>
      <c r="L46">
        <v>-0.1678048780487805</v>
      </c>
      <c r="M46">
        <v>-1.5507317073170734</v>
      </c>
      <c r="N46">
        <v>-0.88975609756097562</v>
      </c>
      <c r="O46">
        <v>-0.6839024390243903</v>
      </c>
      <c r="P46">
        <v>1.5692682926829269</v>
      </c>
      <c r="Q46">
        <v>2.1151219512195123</v>
      </c>
      <c r="R46">
        <v>-0.63463414634146342</v>
      </c>
      <c r="S46">
        <v>-0.2239024390243903</v>
      </c>
      <c r="T46">
        <v>1.014634146341463</v>
      </c>
      <c r="U46">
        <v>1.0707317073170728</v>
      </c>
      <c r="V46">
        <v>-0.72243902439024432</v>
      </c>
      <c r="W46">
        <v>0.84682926829268246</v>
      </c>
      <c r="X46">
        <v>0.50756097560975555</v>
      </c>
      <c r="Y46" t="str">
        <v>bal</v>
      </c>
      <c r="Z46">
        <v>1</v>
      </c>
      <c r="AA46" t="str">
        <v xml:space="preserve"> PG</v>
      </c>
      <c r="AB46">
        <v>3.0395121951219513</v>
      </c>
      <c r="AC46">
        <v>3.3568292682926826</v>
      </c>
      <c r="AD46">
        <v>1.0009756097560971</v>
      </c>
      <c r="AE46">
        <v>2.65170731707317</v>
      </c>
      <c r="AF46">
        <v>2.458069105691056</v>
      </c>
      <c r="AL46" t="str">
        <f>GMs!A46</f>
        <v>best_at_pos</v>
      </c>
      <c r="AM46" t="str">
        <f>GMs!B46</f>
        <v>SG</v>
      </c>
      <c r="AN46">
        <f>GMs!C46</f>
        <v>7.9186991869918844E-2</v>
      </c>
      <c r="AO46">
        <f>GMs!D46</f>
        <v>3.5686991869918705</v>
      </c>
      <c r="AP46">
        <f>GMs!E46</f>
        <v>3.6369105691056909</v>
      </c>
      <c r="AQ46">
        <f>GMs!F46</f>
        <v>8.3386178861788629</v>
      </c>
      <c r="AR46">
        <f>GMs!G46</f>
        <v>4.3656910569105696</v>
      </c>
      <c r="AS46">
        <f>GMs!H46</f>
        <v>2.8730081300813008</v>
      </c>
      <c r="AT46">
        <f>GMs!I46</f>
        <v>0.87569105691056903</v>
      </c>
      <c r="AU46">
        <f>GMs!J46</f>
        <v>6.3173170731707309</v>
      </c>
      <c r="AV46">
        <f>GMs!K46</f>
        <v>5.0065040650406489</v>
      </c>
      <c r="AW46">
        <f>GMs!L46</f>
        <v>2.4177642276422766</v>
      </c>
      <c r="AX46">
        <f>GMs!M46</f>
        <v>4.4268292682926829</v>
      </c>
    </row>
    <row r="47" spans="1:50" x14ac:dyDescent="0.3">
      <c r="A47">
        <f t="shared" si="0"/>
        <v>4.7041892768254066</v>
      </c>
      <c r="B47">
        <f t="shared" si="1"/>
        <v>11.348620377784785</v>
      </c>
      <c r="C47">
        <f>GMs!$P$9*AE47 + 1</f>
        <v>2.5867951961665101</v>
      </c>
      <c r="D47">
        <f>GMs!$P$10*AF47 + 1</f>
        <v>4.7794291365400126</v>
      </c>
      <c r="E47">
        <v>3.951934742482186</v>
      </c>
      <c r="F47">
        <v>5.3099302781537245</v>
      </c>
      <c r="G47">
        <v>-9.960124415937166E-2</v>
      </c>
      <c r="H47">
        <v>5.1746082045079476</v>
      </c>
      <c r="I47">
        <v>12.483482415563264</v>
      </c>
      <c r="J47" t="str">
        <v>Devonte' Graham</v>
      </c>
      <c r="K47">
        <v>-1.7714634146341461</v>
      </c>
      <c r="L47">
        <v>0.49317073170731701</v>
      </c>
      <c r="M47">
        <v>1.244390243902439</v>
      </c>
      <c r="N47">
        <v>9.756097560975896E-4</v>
      </c>
      <c r="O47">
        <v>-0.98536585365853657</v>
      </c>
      <c r="P47">
        <v>1.0697560975609757</v>
      </c>
      <c r="Q47">
        <v>-0.18585365853658536</v>
      </c>
      <c r="R47">
        <v>-0.97365853658536583</v>
      </c>
      <c r="S47">
        <v>0.23365853658536584</v>
      </c>
      <c r="T47">
        <v>-1.3675609756097558</v>
      </c>
      <c r="U47">
        <v>-1.1080487804878045</v>
      </c>
      <c r="V47">
        <v>-1.9441463414634144</v>
      </c>
      <c r="W47">
        <v>-0.87439024390243869</v>
      </c>
      <c r="X47">
        <v>0.49817073170731718</v>
      </c>
      <c r="Y47" t="str">
        <v>bal</v>
      </c>
      <c r="Z47">
        <v>1</v>
      </c>
      <c r="AA47" t="str">
        <v xml:space="preserve"> PG, SG</v>
      </c>
      <c r="AB47">
        <v>0.65731707317073251</v>
      </c>
      <c r="AC47">
        <v>1.1780487804878053</v>
      </c>
      <c r="AD47">
        <v>-0.22073170731707292</v>
      </c>
      <c r="AE47">
        <v>0.93048780487804894</v>
      </c>
      <c r="AF47">
        <v>2.4486788617886175</v>
      </c>
      <c r="AL47" t="str">
        <f>GMs!A47</f>
        <v>best_at_pos</v>
      </c>
      <c r="AM47" t="str">
        <f>GMs!B47</f>
        <v>SF</v>
      </c>
      <c r="AN47">
        <f>GMs!C47</f>
        <v>0.13292682926829275</v>
      </c>
      <c r="AO47">
        <f>GMs!D47</f>
        <v>4.2319105691056906</v>
      </c>
      <c r="AP47">
        <f>GMs!E47</f>
        <v>3.0768292682926828</v>
      </c>
      <c r="AQ47">
        <f>GMs!F47</f>
        <v>-1.3695121951219513</v>
      </c>
      <c r="AR47">
        <f>GMs!G47</f>
        <v>4.3656910569105696</v>
      </c>
      <c r="AS47">
        <f>GMs!H47</f>
        <v>6.5743089430894308</v>
      </c>
      <c r="AT47">
        <f>GMs!I47</f>
        <v>6.3892682926829281</v>
      </c>
      <c r="AU47">
        <f>GMs!J47</f>
        <v>0.97581300813008132</v>
      </c>
      <c r="AV47">
        <f>GMs!K47</f>
        <v>5.0065040650406489</v>
      </c>
      <c r="AW47">
        <f>GMs!L47</f>
        <v>3.0211382113821146</v>
      </c>
      <c r="AX47">
        <f>GMs!M47</f>
        <v>0.94878048780487811</v>
      </c>
    </row>
    <row r="48" spans="1:50" x14ac:dyDescent="0.3">
      <c r="A48">
        <f t="shared" si="0"/>
        <v>8.8892427061986741</v>
      </c>
      <c r="B48">
        <f t="shared" si="1"/>
        <v>10.618134937476924</v>
      </c>
      <c r="C48">
        <f>GMs!$P$9*AE48 + 1</f>
        <v>4.3366372381776515</v>
      </c>
      <c r="D48">
        <f>GMs!$P$10*AF48 + 1</f>
        <v>4.5149710529456382</v>
      </c>
      <c r="E48">
        <v>17.522071857365958</v>
      </c>
      <c r="F48">
        <v>19.486299290374884</v>
      </c>
      <c r="G48">
        <v>-2.1858060355645055</v>
      </c>
      <c r="H48">
        <v>9.7781669768185431</v>
      </c>
      <c r="I48">
        <v>11.679948431224618</v>
      </c>
      <c r="J48" t="str">
        <v>Russell Westbrook</v>
      </c>
      <c r="K48">
        <v>0.15463414634146344</v>
      </c>
      <c r="L48">
        <v>-1.5024390243902441</v>
      </c>
      <c r="M48">
        <v>-0.61463414634146341</v>
      </c>
      <c r="N48">
        <v>0.78780487804878052</v>
      </c>
      <c r="O48">
        <v>1.1975609756097563</v>
      </c>
      <c r="P48">
        <v>2.5146341463414634</v>
      </c>
      <c r="Q48">
        <v>0.73414634146341473</v>
      </c>
      <c r="R48">
        <v>-0.50487804878048781</v>
      </c>
      <c r="S48">
        <v>-2.6151219512195123</v>
      </c>
      <c r="T48">
        <v>1.6541463414634152</v>
      </c>
      <c r="U48">
        <v>2.7668292682926827</v>
      </c>
      <c r="V48">
        <v>-2.362926829268293</v>
      </c>
      <c r="W48">
        <v>0.15170731707317042</v>
      </c>
      <c r="X48">
        <v>0.32682926829268277</v>
      </c>
      <c r="Y48" t="str">
        <v>bal</v>
      </c>
      <c r="Z48">
        <v>26</v>
      </c>
      <c r="AA48" t="str">
        <v xml:space="preserve"> PG</v>
      </c>
      <c r="AB48">
        <v>3.6790243902439035</v>
      </c>
      <c r="AC48">
        <v>5.0529268292682925</v>
      </c>
      <c r="AD48">
        <v>-0.63951219512195157</v>
      </c>
      <c r="AE48">
        <v>1.9565853658536581</v>
      </c>
      <c r="AF48">
        <v>2.2773373983739833</v>
      </c>
      <c r="AL48" t="str">
        <f>GMs!A48</f>
        <v>best_at_pos</v>
      </c>
      <c r="AM48" t="str">
        <f>GMs!B48</f>
        <v>PF</v>
      </c>
      <c r="AN48">
        <f>GMs!C48</f>
        <v>0.75170731707317084</v>
      </c>
      <c r="AO48">
        <f>GMs!D48</f>
        <v>4.2319105691056906</v>
      </c>
      <c r="AP48">
        <f>GMs!E48</f>
        <v>4.8411788617886176</v>
      </c>
      <c r="AQ48">
        <f>GMs!F48</f>
        <v>-0.72926829268292681</v>
      </c>
      <c r="AR48">
        <f>GMs!G48</f>
        <v>5.0877235772357716</v>
      </c>
      <c r="AS48">
        <f>GMs!H48</f>
        <v>6.5743089430894308</v>
      </c>
      <c r="AT48">
        <f>GMs!I48</f>
        <v>6.3892682926829281</v>
      </c>
      <c r="AU48">
        <f>GMs!J48</f>
        <v>3.1803252032520319</v>
      </c>
      <c r="AV48">
        <f>GMs!K48</f>
        <v>3.3295934959349598</v>
      </c>
      <c r="AW48">
        <f>GMs!L48</f>
        <v>3.5817073170731706</v>
      </c>
      <c r="AX48">
        <f>GMs!M48</f>
        <v>4.2339837398373978</v>
      </c>
    </row>
    <row r="49" spans="1:50" x14ac:dyDescent="0.3">
      <c r="A49">
        <f t="shared" si="0"/>
        <v>1.0831779901796486</v>
      </c>
      <c r="B49">
        <f t="shared" si="1"/>
        <v>5.5255335938360135</v>
      </c>
      <c r="C49">
        <f>GMs!$P$9*AE49 + 1</f>
        <v>1.0727887704663541</v>
      </c>
      <c r="D49">
        <f>GMs!$P$10*AF49 + 1</f>
        <v>2.6712935235457085</v>
      </c>
      <c r="E49">
        <v>-0.41846214898494116</v>
      </c>
      <c r="F49">
        <v>1.6558589553712202</v>
      </c>
      <c r="G49">
        <v>-4.862514920518203</v>
      </c>
      <c r="H49">
        <v>1.1914957891976135</v>
      </c>
      <c r="I49">
        <v>6.0780869532196151</v>
      </c>
      <c r="J49" t="str">
        <v>Ricky Rubio</v>
      </c>
      <c r="K49">
        <v>-0.78975609756097553</v>
      </c>
      <c r="L49">
        <v>0.57853658536585373</v>
      </c>
      <c r="M49">
        <v>-0.88975609756097551</v>
      </c>
      <c r="N49">
        <v>-0.98926829268292682</v>
      </c>
      <c r="O49">
        <v>-0.92560975609756091</v>
      </c>
      <c r="P49">
        <v>1.138048780487805</v>
      </c>
      <c r="Q49">
        <v>0.77024390243902441</v>
      </c>
      <c r="R49">
        <v>-0.99926829268292683</v>
      </c>
      <c r="S49">
        <v>0.34463414634146339</v>
      </c>
      <c r="T49">
        <v>-2.3407317073170728</v>
      </c>
      <c r="U49">
        <v>-2.1068292682926826</v>
      </c>
      <c r="V49">
        <v>-2.9002439024390241</v>
      </c>
      <c r="W49">
        <v>-1.7621951219512191</v>
      </c>
      <c r="X49">
        <v>-0.86768292682926795</v>
      </c>
      <c r="Y49" t="str">
        <v>bal</v>
      </c>
      <c r="Z49">
        <v>1</v>
      </c>
      <c r="AA49" t="str">
        <v xml:space="preserve"> PG</v>
      </c>
      <c r="AB49">
        <v>-0.31585365853658454</v>
      </c>
      <c r="AC49">
        <v>0.17926829268292721</v>
      </c>
      <c r="AD49">
        <v>-1.1768292682926826</v>
      </c>
      <c r="AE49">
        <v>4.2682926829268553E-2</v>
      </c>
      <c r="AF49">
        <v>1.0828252032520327</v>
      </c>
      <c r="AL49" t="str">
        <f>GMs!A49</f>
        <v>best_at_pos</v>
      </c>
      <c r="AM49" t="str">
        <f>GMs!B49</f>
        <v>C</v>
      </c>
      <c r="AN49">
        <f>GMs!C49</f>
        <v>0.75170731707317084</v>
      </c>
      <c r="AO49">
        <f>GMs!D49</f>
        <v>4.1185365853658533</v>
      </c>
      <c r="AP49">
        <f>GMs!E49</f>
        <v>4.5726829268292679</v>
      </c>
      <c r="AQ49">
        <f>GMs!F49</f>
        <v>1.3155284552845532</v>
      </c>
      <c r="AR49">
        <f>GMs!G49</f>
        <v>-1.4292682926829265</v>
      </c>
      <c r="AS49">
        <f>GMs!H49</f>
        <v>2.044146341463414</v>
      </c>
      <c r="AT49">
        <f>GMs!I49</f>
        <v>6.6837398373983747</v>
      </c>
      <c r="AU49">
        <f>GMs!J49</f>
        <v>0</v>
      </c>
      <c r="AV49">
        <f>GMs!K49</f>
        <v>12.130528455284551</v>
      </c>
      <c r="AW49">
        <f>GMs!L49</f>
        <v>4.1495934959349592</v>
      </c>
      <c r="AX49">
        <f>GMs!M49</f>
        <v>4.2339837398373978</v>
      </c>
    </row>
    <row r="50" spans="1:50" x14ac:dyDescent="0.3">
      <c r="A50">
        <f t="shared" si="0"/>
        <v>5.9970759990444389</v>
      </c>
      <c r="B50">
        <f t="shared" si="1"/>
        <v>3.4560848055285058</v>
      </c>
      <c r="C50">
        <f>GMs!$P$9*AE50 + 1</f>
        <v>3.1273731314966313</v>
      </c>
      <c r="D50">
        <f>GMs!$P$10*AF50 + 1</f>
        <v>1.9220897332253224</v>
      </c>
      <c r="E50">
        <v>20.895711563059876</v>
      </c>
      <c r="F50">
        <v>11.946152116379244</v>
      </c>
      <c r="G50">
        <v>-1.9063493657781385</v>
      </c>
      <c r="H50">
        <v>6.5967835989488837</v>
      </c>
      <c r="I50">
        <v>3.8016932860813566</v>
      </c>
      <c r="J50" t="str">
        <v>Ben Simmons</v>
      </c>
      <c r="K50">
        <v>1.6152845528455284</v>
      </c>
      <c r="L50">
        <v>-2.9627642276422761</v>
      </c>
      <c r="M50">
        <v>-1.5780487804878047</v>
      </c>
      <c r="N50">
        <v>-9.6910569105691041E-2</v>
      </c>
      <c r="O50">
        <v>0.58764227642276423</v>
      </c>
      <c r="P50">
        <v>1.7494308943089429</v>
      </c>
      <c r="Q50">
        <v>1.4151219512195121</v>
      </c>
      <c r="R50">
        <v>-2.3902439024390251E-2</v>
      </c>
      <c r="S50">
        <v>-1.2632520325203251</v>
      </c>
      <c r="T50">
        <v>2.4053658536585365</v>
      </c>
      <c r="U50">
        <v>0.70585365853658621</v>
      </c>
      <c r="V50">
        <v>-2.3068292682926819</v>
      </c>
      <c r="W50">
        <v>-0.55739837398373893</v>
      </c>
      <c r="X50">
        <v>-1.353089430894308</v>
      </c>
      <c r="Y50" t="str">
        <v>bal</v>
      </c>
      <c r="Z50">
        <v>32</v>
      </c>
      <c r="AA50" t="str">
        <v xml:space="preserve"> PG</v>
      </c>
      <c r="AB50">
        <v>4.4302439024390248</v>
      </c>
      <c r="AC50">
        <v>2.9919512195121962</v>
      </c>
      <c r="AD50">
        <v>-0.58341463414634043</v>
      </c>
      <c r="AE50">
        <v>1.2474796747967487</v>
      </c>
      <c r="AF50">
        <v>0.59741869918699253</v>
      </c>
      <c r="AL50" t="str">
        <f>GMs!A50</f>
        <v>best_at_pos</v>
      </c>
      <c r="AM50" t="str">
        <f>GMs!B50</f>
        <v>G</v>
      </c>
      <c r="AN50">
        <f>GMs!C50</f>
        <v>7.9186991869918844E-2</v>
      </c>
      <c r="AO50">
        <f>GMs!D50</f>
        <v>3.8652032520325204</v>
      </c>
      <c r="AP50">
        <f>GMs!E50</f>
        <v>3.6369105691056909</v>
      </c>
      <c r="AQ50">
        <f>GMs!F50</f>
        <v>8.3386178861788629</v>
      </c>
      <c r="AR50">
        <f>GMs!G50</f>
        <v>4.3656910569105696</v>
      </c>
      <c r="AS50">
        <f>GMs!H50</f>
        <v>8.3559756097560989</v>
      </c>
      <c r="AT50">
        <f>GMs!I50</f>
        <v>0.87569105691056903</v>
      </c>
      <c r="AU50">
        <f>GMs!J50</f>
        <v>6.3173170731707309</v>
      </c>
      <c r="AV50">
        <f>GMs!K50</f>
        <v>5.0065040650406489</v>
      </c>
      <c r="AW50">
        <f>GMs!L50</f>
        <v>3.0211382113821146</v>
      </c>
      <c r="AX50">
        <f>GMs!M50</f>
        <v>4.4268292682926829</v>
      </c>
    </row>
    <row r="51" spans="1:50" x14ac:dyDescent="0.3">
      <c r="A51">
        <f t="shared" si="0"/>
        <v>16.298388877335384</v>
      </c>
      <c r="B51">
        <f t="shared" si="1"/>
        <v>19.519139021512903</v>
      </c>
      <c r="C51">
        <f>GMs!$P$9*AE51 + 1</f>
        <v>7.4345273092256647</v>
      </c>
      <c r="D51">
        <f>GMs!$P$10*AF51 + 1</f>
        <v>7.7374069185226455</v>
      </c>
      <c r="E51">
        <v>19.05663978842998</v>
      </c>
      <c r="F51">
        <v>18.73942317385011</v>
      </c>
      <c r="G51">
        <v>12.785781290989966</v>
      </c>
      <c r="H51">
        <v>17.928227765068925</v>
      </c>
      <c r="I51">
        <v>21.471052923664196</v>
      </c>
      <c r="J51" t="str">
        <v>Lonzo Ball</v>
      </c>
      <c r="K51">
        <v>-0.92634146341463419</v>
      </c>
      <c r="L51">
        <v>-2.7560975609756094E-2</v>
      </c>
      <c r="M51">
        <v>1.0992682926829269</v>
      </c>
      <c r="N51">
        <v>-7.5609756097560488E-3</v>
      </c>
      <c r="O51">
        <v>-0.19999999999999996</v>
      </c>
      <c r="P51">
        <v>1.3258536585365854</v>
      </c>
      <c r="Q51">
        <v>1.2653658536585366</v>
      </c>
      <c r="R51">
        <v>3.365853658536587E-2</v>
      </c>
      <c r="S51">
        <v>-0.59439024390243911</v>
      </c>
      <c r="T51">
        <v>1.995853658536586</v>
      </c>
      <c r="U51">
        <v>2.5626829268292686</v>
      </c>
      <c r="V51">
        <v>0.64243902439024403</v>
      </c>
      <c r="W51">
        <v>1.9682926829268295</v>
      </c>
      <c r="X51">
        <v>2.4146341463414629</v>
      </c>
      <c r="Y51" t="str">
        <v>bude</v>
      </c>
      <c r="Z51">
        <v>16</v>
      </c>
      <c r="AA51" t="str">
        <v xml:space="preserve"> PG</v>
      </c>
      <c r="AB51">
        <v>4.0207317073170739</v>
      </c>
      <c r="AC51">
        <v>4.8487804878048788</v>
      </c>
      <c r="AD51">
        <v>2.3658536585365857</v>
      </c>
      <c r="AE51">
        <v>3.7731707317073173</v>
      </c>
      <c r="AF51">
        <v>4.3651422764227634</v>
      </c>
      <c r="AL51" t="str">
        <f>GMs!A51</f>
        <v>best_at_pos</v>
      </c>
      <c r="AM51" t="str">
        <f>GMs!B51</f>
        <v>F</v>
      </c>
      <c r="AN51">
        <f>GMs!C51</f>
        <v>0.75170731707317084</v>
      </c>
      <c r="AO51">
        <f>GMs!D51</f>
        <v>4.2319105691056906</v>
      </c>
      <c r="AP51">
        <f>GMs!E51</f>
        <v>4.8411788617886176</v>
      </c>
      <c r="AQ51">
        <f>GMs!F51</f>
        <v>-0.72926829268292681</v>
      </c>
      <c r="AR51">
        <f>GMs!G51</f>
        <v>5.0877235772357716</v>
      </c>
      <c r="AS51">
        <f>GMs!H51</f>
        <v>6.5743089430894308</v>
      </c>
      <c r="AT51">
        <f>GMs!I51</f>
        <v>6.3892682926829281</v>
      </c>
      <c r="AU51">
        <f>GMs!J51</f>
        <v>3.1803252032520319</v>
      </c>
      <c r="AV51">
        <f>GMs!K51</f>
        <v>5.0065040650406489</v>
      </c>
      <c r="AW51">
        <f>GMs!L51</f>
        <v>3.5817073170731706</v>
      </c>
      <c r="AX51">
        <f>GMs!M51</f>
        <v>4.2339837398373978</v>
      </c>
    </row>
    <row r="52" spans="1:50" x14ac:dyDescent="0.3">
      <c r="A52">
        <f t="shared" si="0"/>
        <v>22.8788805424897</v>
      </c>
      <c r="B52">
        <f t="shared" si="1"/>
        <v>19.155196097516107</v>
      </c>
      <c r="C52">
        <f>GMs!$P$9*AE52 + 1</f>
        <v>10.185942832853833</v>
      </c>
      <c r="D52">
        <f>GMs!$P$10*AF52 + 1</f>
        <v>7.6056484427105024</v>
      </c>
      <c r="E52">
        <v>23.65705756892169</v>
      </c>
      <c r="F52">
        <v>23.049353452003832</v>
      </c>
      <c r="G52">
        <v>31.242071786880437</v>
      </c>
      <c r="H52">
        <v>25.16676859673867</v>
      </c>
      <c r="I52">
        <v>21.07071570726772</v>
      </c>
      <c r="J52" t="str">
        <v>Jaren Jackson Jr.</v>
      </c>
      <c r="K52">
        <v>0.14926829268292685</v>
      </c>
      <c r="L52">
        <v>0.5614634146341464</v>
      </c>
      <c r="M52">
        <v>0.16878048780487809</v>
      </c>
      <c r="N52">
        <v>0.41926829268292687</v>
      </c>
      <c r="O52">
        <v>0.54268292682926833</v>
      </c>
      <c r="P52">
        <v>-0.76560975609756099</v>
      </c>
      <c r="Q52">
        <v>0.30926829268292688</v>
      </c>
      <c r="R52">
        <v>2.3556097560975608</v>
      </c>
      <c r="S52">
        <v>-0.15902439024390247</v>
      </c>
      <c r="T52">
        <v>3.0202439024390246</v>
      </c>
      <c r="U52">
        <v>3.7407317073170732</v>
      </c>
      <c r="V52">
        <v>4.347317073170732</v>
      </c>
      <c r="W52">
        <v>3.5817073170731706</v>
      </c>
      <c r="X52">
        <v>2.3292682926829267</v>
      </c>
      <c r="Y52" t="str">
        <v>bude</v>
      </c>
      <c r="Z52">
        <v>4</v>
      </c>
      <c r="AA52" t="str">
        <v xml:space="preserve"> PF</v>
      </c>
      <c r="AB52">
        <v>5.0451219512195129</v>
      </c>
      <c r="AC52">
        <v>6.0268292682926834</v>
      </c>
      <c r="AD52">
        <v>6.0707317073170737</v>
      </c>
      <c r="AE52">
        <v>5.3865853658536587</v>
      </c>
      <c r="AF52">
        <v>4.2797764227642272</v>
      </c>
      <c r="AL52" t="str">
        <f>GMs!A52</f>
        <v>best_at_pos</v>
      </c>
      <c r="AM52" t="str">
        <f>GMs!B52</f>
        <v>UTIL</v>
      </c>
      <c r="AN52">
        <f>GMs!C52</f>
        <v>0.75170731707317084</v>
      </c>
      <c r="AO52">
        <f>GMs!D52</f>
        <v>4.2319105691056906</v>
      </c>
      <c r="AP52">
        <f>GMs!E52</f>
        <v>4.8411788617886176</v>
      </c>
      <c r="AQ52">
        <f>GMs!F52</f>
        <v>8.3386178861788629</v>
      </c>
      <c r="AR52">
        <f>GMs!G52</f>
        <v>5.0877235772357716</v>
      </c>
      <c r="AS52">
        <f>GMs!H52</f>
        <v>8.3559756097560989</v>
      </c>
      <c r="AT52">
        <f>GMs!I52</f>
        <v>6.6837398373983747</v>
      </c>
      <c r="AU52">
        <f>GMs!J52</f>
        <v>6.3173170731707309</v>
      </c>
      <c r="AV52">
        <f>GMs!K52</f>
        <v>12.130528455284551</v>
      </c>
      <c r="AW52">
        <f>GMs!L52</f>
        <v>4.1495934959349592</v>
      </c>
      <c r="AX52">
        <f>GMs!M52</f>
        <v>4.4268292682926829</v>
      </c>
    </row>
    <row r="53" spans="1:50" x14ac:dyDescent="0.3">
      <c r="A53">
        <f t="shared" si="0"/>
        <v>18.131608739809838</v>
      </c>
      <c r="B53">
        <f t="shared" si="1"/>
        <v>19.134572665156288</v>
      </c>
      <c r="C53">
        <f>GMs!$P$9*AE53 + 1</f>
        <v>8.2010277235556384</v>
      </c>
      <c r="D53">
        <f>GMs!$P$10*AF53 + 1</f>
        <v>7.5981821290811471</v>
      </c>
      <c r="E53">
        <v>17.25754783498768</v>
      </c>
      <c r="F53">
        <v>17.147515178772213</v>
      </c>
      <c r="G53">
        <v>18.625818175025351</v>
      </c>
      <c r="H53">
        <v>19.944769613790825</v>
      </c>
      <c r="I53">
        <v>21.04802993167192</v>
      </c>
      <c r="J53" t="str">
        <v>Derrick White</v>
      </c>
      <c r="K53">
        <v>-0.58369918699186985</v>
      </c>
      <c r="L53">
        <v>0.82252032520325202</v>
      </c>
      <c r="M53">
        <v>0.64597560975609758</v>
      </c>
      <c r="N53">
        <v>0.55325203252032529</v>
      </c>
      <c r="O53">
        <v>-0.75520325203252026</v>
      </c>
      <c r="P53">
        <v>0.60300813008130083</v>
      </c>
      <c r="Q53">
        <v>7.1341463414634154E-2</v>
      </c>
      <c r="R53">
        <v>0.7703658536585366</v>
      </c>
      <c r="S53">
        <v>0.29020325203252029</v>
      </c>
      <c r="T53">
        <v>1.5952439024390244</v>
      </c>
      <c r="U53">
        <v>2.1275609756097564</v>
      </c>
      <c r="V53">
        <v>1.8147560975609758</v>
      </c>
      <c r="W53">
        <v>2.4177642276422766</v>
      </c>
      <c r="X53">
        <v>2.3244308943089429</v>
      </c>
      <c r="Y53" t="str">
        <v>bude</v>
      </c>
      <c r="Z53">
        <v>7</v>
      </c>
      <c r="AA53" t="str">
        <v xml:space="preserve"> PG, SG</v>
      </c>
      <c r="AB53">
        <v>3.6201219512195126</v>
      </c>
      <c r="AC53">
        <v>4.4136585365853662</v>
      </c>
      <c r="AD53">
        <v>3.538170731707317</v>
      </c>
      <c r="AE53">
        <v>4.2226422764227642</v>
      </c>
      <c r="AF53">
        <v>4.2749390243902434</v>
      </c>
    </row>
    <row r="54" spans="1:50" x14ac:dyDescent="0.3">
      <c r="A54">
        <f t="shared" si="0"/>
        <v>20.592536877524267</v>
      </c>
      <c r="B54">
        <f t="shared" si="1"/>
        <v>18.602349465349548</v>
      </c>
      <c r="C54">
        <f>GMs!$P$9*AE54 + 1</f>
        <v>9.2299836473957217</v>
      </c>
      <c r="D54">
        <f>GMs!$P$10*AF54 + 1</f>
        <v>7.405501043738723</v>
      </c>
      <c r="E54">
        <v>31.164501251657452</v>
      </c>
      <c r="F54">
        <v>28.159699353243251</v>
      </c>
      <c r="G54">
        <v>14.00445537705831</v>
      </c>
      <c r="H54">
        <v>22.651790565276695</v>
      </c>
      <c r="I54">
        <v>20.462584411884503</v>
      </c>
      <c r="J54" t="str">
        <v>LeBron James</v>
      </c>
      <c r="K54">
        <v>1.6418699186991872</v>
      </c>
      <c r="L54">
        <v>-1.6708130081300814</v>
      </c>
      <c r="M54">
        <v>0.45341463414634153</v>
      </c>
      <c r="N54">
        <v>1.4433333333333334</v>
      </c>
      <c r="O54">
        <v>0.81422764227642286</v>
      </c>
      <c r="P54">
        <v>2.1340650406504071</v>
      </c>
      <c r="Q54">
        <v>0.32024390243902445</v>
      </c>
      <c r="R54">
        <v>1.2195121951219662E-3</v>
      </c>
      <c r="S54">
        <v>-2.1164227642276425</v>
      </c>
      <c r="T54">
        <v>4.6919512195121955</v>
      </c>
      <c r="U54">
        <v>5.1375609756097571</v>
      </c>
      <c r="V54">
        <v>0.88707317073170766</v>
      </c>
      <c r="W54">
        <v>3.0211382113821146</v>
      </c>
      <c r="X54">
        <v>2.1995934959349603</v>
      </c>
      <c r="Y54" t="str">
        <v>bude</v>
      </c>
      <c r="Z54">
        <v>56</v>
      </c>
      <c r="AA54" t="str">
        <v xml:space="preserve"> SF, PG, PF</v>
      </c>
      <c r="AB54">
        <v>6.7168292682926838</v>
      </c>
      <c r="AC54">
        <v>7.4236585365853669</v>
      </c>
      <c r="AD54">
        <v>2.6104878048780491</v>
      </c>
      <c r="AE54">
        <v>4.8260162601626018</v>
      </c>
      <c r="AF54">
        <v>4.1501016260162604</v>
      </c>
      <c r="AL54" t="str">
        <f>GMs!A54</f>
        <v>p_best_at_pos</v>
      </c>
      <c r="AM54" t="str">
        <f>GMs!B54</f>
        <v>PG</v>
      </c>
      <c r="AN54">
        <f>GMs!C54</f>
        <v>-0.11934959349593488</v>
      </c>
      <c r="AO54">
        <f>GMs!D54</f>
        <v>3.8879674796747974</v>
      </c>
      <c r="AP54">
        <f>GMs!E54</f>
        <v>3.4375609756097569</v>
      </c>
      <c r="AQ54">
        <f>GMs!F54</f>
        <v>8.0269308943089452</v>
      </c>
      <c r="AR54">
        <f>GMs!G54</f>
        <v>3.5586991869918707</v>
      </c>
      <c r="AS54">
        <f>GMs!H54</f>
        <v>8.6054268292682927</v>
      </c>
      <c r="AT54">
        <f>GMs!I54</f>
        <v>0.98048780487804921</v>
      </c>
      <c r="AU54">
        <f>GMs!J54</f>
        <v>1.4612195121951221</v>
      </c>
      <c r="AV54">
        <f>GMs!K54</f>
        <v>-1.4581300813008129</v>
      </c>
      <c r="AW54">
        <f>GMs!L54</f>
        <v>2.4146341463414629</v>
      </c>
      <c r="AX54">
        <f>GMs!M54</f>
        <v>5.2445121951219518</v>
      </c>
    </row>
    <row r="55" spans="1:50" x14ac:dyDescent="0.3">
      <c r="A55">
        <f t="shared" si="0"/>
        <v>14.757137919429752</v>
      </c>
      <c r="B55">
        <f t="shared" si="1"/>
        <v>18.411019471019795</v>
      </c>
      <c r="C55">
        <f>GMs!$P$9*AE55 + 1</f>
        <v>6.7901040613635457</v>
      </c>
      <c r="D55">
        <f>GMs!$P$10*AF55 + 1</f>
        <v>7.3362337307403367</v>
      </c>
      <c r="E55">
        <v>13.782589404366259</v>
      </c>
      <c r="F55">
        <v>15.617177616239367</v>
      </c>
      <c r="G55">
        <v>11.271855158147334</v>
      </c>
      <c r="H55">
        <v>16.232851711372728</v>
      </c>
      <c r="I55">
        <v>20.252121418121778</v>
      </c>
      <c r="J55" t="str">
        <v>Mike Conley</v>
      </c>
      <c r="K55">
        <v>-0.34178861788617887</v>
      </c>
      <c r="L55">
        <v>0.76894308943089429</v>
      </c>
      <c r="M55">
        <v>0.70243902439024386</v>
      </c>
      <c r="N55">
        <v>0.13528455284552846</v>
      </c>
      <c r="O55">
        <v>-0.76406504065040659</v>
      </c>
      <c r="P55">
        <v>1.2518699186991868</v>
      </c>
      <c r="Q55">
        <v>0.74341463414634146</v>
      </c>
      <c r="R55">
        <v>-0.78682926829268296</v>
      </c>
      <c r="S55">
        <v>-0.11886178861788615</v>
      </c>
      <c r="T55">
        <v>0.82146341463414574</v>
      </c>
      <c r="U55">
        <v>1.7092682926829263</v>
      </c>
      <c r="V55">
        <v>0.33853658536585335</v>
      </c>
      <c r="W55">
        <v>1.5904065040650401</v>
      </c>
      <c r="X55">
        <v>2.1547154471544712</v>
      </c>
      <c r="Y55" t="str">
        <v>bude</v>
      </c>
      <c r="Z55">
        <v>3</v>
      </c>
      <c r="AA55" t="str">
        <v xml:space="preserve"> PG</v>
      </c>
      <c r="AB55">
        <v>2.846341463414634</v>
      </c>
      <c r="AC55">
        <v>3.9953658536585364</v>
      </c>
      <c r="AD55">
        <v>2.0619512195121947</v>
      </c>
      <c r="AE55">
        <v>3.3952845528455278</v>
      </c>
      <c r="AF55">
        <v>4.1052235772357717</v>
      </c>
      <c r="AL55" t="str">
        <f>GMs!A55</f>
        <v>p_best_at_pos</v>
      </c>
      <c r="AM55" t="str">
        <f>GMs!B55</f>
        <v>SG</v>
      </c>
      <c r="AN55">
        <f>GMs!C55</f>
        <v>7.9186991869918844E-2</v>
      </c>
      <c r="AO55">
        <f>GMs!D55</f>
        <v>3.3348577235772363</v>
      </c>
      <c r="AP55">
        <f>GMs!E55</f>
        <v>3.1591869918699187</v>
      </c>
      <c r="AQ55">
        <f>GMs!F55</f>
        <v>8.0269308943089452</v>
      </c>
      <c r="AR55">
        <f>GMs!G55</f>
        <v>4.300650406504066</v>
      </c>
      <c r="AS55">
        <f>GMs!H55</f>
        <v>2.531382113821139</v>
      </c>
      <c r="AT55">
        <f>GMs!I55</f>
        <v>0.98048780487804921</v>
      </c>
      <c r="AU55">
        <f>GMs!J55</f>
        <v>6.4376829268292681</v>
      </c>
      <c r="AV55">
        <f>GMs!K55</f>
        <v>5.2227642276422745</v>
      </c>
      <c r="AW55">
        <f>GMs!L55</f>
        <v>2.3244308943089429</v>
      </c>
      <c r="AX55">
        <f>GMs!M55</f>
        <v>5.2445121951219518</v>
      </c>
    </row>
    <row r="56" spans="1:50" x14ac:dyDescent="0.3">
      <c r="A56">
        <f t="shared" si="0"/>
        <v>17.843618968523046</v>
      </c>
      <c r="B56">
        <f t="shared" si="1"/>
        <v>17.092852861534254</v>
      </c>
      <c r="C56">
        <f>GMs!$P$9*AE56 + 1</f>
        <v>8.0806143004127282</v>
      </c>
      <c r="D56">
        <f>GMs!$P$10*AF56 + 1</f>
        <v>6.8590170797750201</v>
      </c>
      <c r="E56">
        <v>17.101462231720998</v>
      </c>
      <c r="F56">
        <v>15.763518934172536</v>
      </c>
      <c r="G56">
        <v>24.656614611914907</v>
      </c>
      <c r="H56">
        <v>19.627980865375353</v>
      </c>
      <c r="I56">
        <v>18.802138147687682</v>
      </c>
      <c r="J56" t="str">
        <v>Kristaps Porzingis</v>
      </c>
      <c r="K56">
        <v>-0.29869918699186992</v>
      </c>
      <c r="L56">
        <v>0.78666666666666674</v>
      </c>
      <c r="M56">
        <v>0.27609756097560972</v>
      </c>
      <c r="N56">
        <v>0.52617886178861795</v>
      </c>
      <c r="O56">
        <v>0.98699186991869925</v>
      </c>
      <c r="P56">
        <v>-0.67821138211382115</v>
      </c>
      <c r="Q56">
        <v>-1.1517073170731709</v>
      </c>
      <c r="R56">
        <v>1.3019512195121952</v>
      </c>
      <c r="S56">
        <v>0.59788617886178863</v>
      </c>
      <c r="T56">
        <v>1.5604878048780488</v>
      </c>
      <c r="U56">
        <v>1.7492682926829268</v>
      </c>
      <c r="V56">
        <v>3.0253658536585366</v>
      </c>
      <c r="W56">
        <v>2.3471544715447155</v>
      </c>
      <c r="X56">
        <v>1.8455284552845528</v>
      </c>
      <c r="Y56" t="str">
        <v>bude</v>
      </c>
      <c r="Z56">
        <v>4</v>
      </c>
      <c r="AA56" t="str">
        <v xml:space="preserve"> C, PF</v>
      </c>
      <c r="AB56">
        <v>3.5853658536585371</v>
      </c>
      <c r="AC56">
        <v>4.0353658536585364</v>
      </c>
      <c r="AD56">
        <v>4.7487804878048783</v>
      </c>
      <c r="AE56">
        <v>4.1520325203252035</v>
      </c>
      <c r="AF56">
        <v>3.7960365853658535</v>
      </c>
      <c r="AL56" t="str">
        <f>GMs!A56</f>
        <v>p_best_at_pos</v>
      </c>
      <c r="AM56" t="str">
        <f>GMs!B56</f>
        <v>SF</v>
      </c>
      <c r="AN56">
        <f>GMs!C56</f>
        <v>0.13292682926829275</v>
      </c>
      <c r="AO56">
        <f>GMs!D56</f>
        <v>3.3348577235772363</v>
      </c>
      <c r="AP56">
        <f>GMs!E56</f>
        <v>3.045853658536585</v>
      </c>
      <c r="AQ56">
        <f>GMs!F56</f>
        <v>-2.0329268292682925</v>
      </c>
      <c r="AR56">
        <f>GMs!G56</f>
        <v>4.300650406504066</v>
      </c>
      <c r="AS56">
        <f>GMs!H56</f>
        <v>5.0115447154471529</v>
      </c>
      <c r="AT56">
        <f>GMs!I56</f>
        <v>6.3929268292682941</v>
      </c>
      <c r="AU56">
        <f>GMs!J56</f>
        <v>1.2129065040650406</v>
      </c>
      <c r="AV56">
        <f>GMs!K56</f>
        <v>5.2227642276422745</v>
      </c>
      <c r="AW56">
        <f>GMs!L56</f>
        <v>2.1995934959349603</v>
      </c>
      <c r="AX56">
        <f>GMs!M56</f>
        <v>1.744878048780488</v>
      </c>
    </row>
    <row r="57" spans="1:50" x14ac:dyDescent="0.3">
      <c r="A57">
        <f t="shared" si="0"/>
        <v>22.024195872954035</v>
      </c>
      <c r="B57">
        <f t="shared" si="1"/>
        <v>16.462451725325515</v>
      </c>
      <c r="C57">
        <f>GMs!$P$9*AE57 + 1</f>
        <v>9.8285846311833076</v>
      </c>
      <c r="D57">
        <f>GMs!$P$10*AF57 + 1</f>
        <v>6.6307925770289851</v>
      </c>
      <c r="E57">
        <v>22.161921790261882</v>
      </c>
      <c r="F57">
        <v>20.307684553530272</v>
      </c>
      <c r="G57">
        <v>30.534317394921505</v>
      </c>
      <c r="H57">
        <v>24.226615460249441</v>
      </c>
      <c r="I57">
        <v>18.108696897858067</v>
      </c>
      <c r="J57" t="str">
        <v>John Collins</v>
      </c>
      <c r="K57">
        <v>2.4769105691056912</v>
      </c>
      <c r="L57">
        <v>0.68483739837398383</v>
      </c>
      <c r="M57">
        <v>-0.44829268292682933</v>
      </c>
      <c r="N57">
        <v>0.49386178861788627</v>
      </c>
      <c r="O57">
        <v>0.83455284552845532</v>
      </c>
      <c r="P57">
        <v>-0.83308943089430898</v>
      </c>
      <c r="Q57">
        <v>-1.0895121951219513</v>
      </c>
      <c r="R57">
        <v>0.87207317073170731</v>
      </c>
      <c r="S57">
        <v>0.38081300813008134</v>
      </c>
      <c r="T57">
        <v>2.6873170731707319</v>
      </c>
      <c r="U57">
        <v>2.9913414634146349</v>
      </c>
      <c r="V57">
        <v>4.2052439024390251</v>
      </c>
      <c r="W57">
        <v>3.3721544715447163</v>
      </c>
      <c r="X57">
        <v>1.6976626016260166</v>
      </c>
      <c r="Y57" t="str">
        <v>bude</v>
      </c>
      <c r="Z57">
        <v>4</v>
      </c>
      <c r="AA57" t="str">
        <v xml:space="preserve"> PF</v>
      </c>
      <c r="AB57">
        <v>4.7121951219512201</v>
      </c>
      <c r="AC57">
        <v>5.2774390243902447</v>
      </c>
      <c r="AD57">
        <v>5.9286585365853668</v>
      </c>
      <c r="AE57">
        <v>5.1770325203252039</v>
      </c>
      <c r="AF57">
        <v>3.6481707317073173</v>
      </c>
      <c r="AL57" t="str">
        <f>GMs!A57</f>
        <v>p_best_at_pos</v>
      </c>
      <c r="AM57" t="str">
        <f>GMs!B57</f>
        <v>PF</v>
      </c>
      <c r="AN57">
        <f>GMs!C57</f>
        <v>0.75170731707317084</v>
      </c>
      <c r="AO57">
        <f>GMs!D57</f>
        <v>3.3302845528455287</v>
      </c>
      <c r="AP57">
        <f>GMs!E57</f>
        <v>3.045853658536585</v>
      </c>
      <c r="AQ57">
        <f>GMs!F57</f>
        <v>-1.4054878048780488</v>
      </c>
      <c r="AR57">
        <f>GMs!G57</f>
        <v>2.6463008130081302</v>
      </c>
      <c r="AS57">
        <f>GMs!H57</f>
        <v>5.0115447154471529</v>
      </c>
      <c r="AT57">
        <f>GMs!I57</f>
        <v>6.3929268292682941</v>
      </c>
      <c r="AU57">
        <f>GMs!J57</f>
        <v>0.65235772357723576</v>
      </c>
      <c r="AV57">
        <f>GMs!K57</f>
        <v>2.5050406504065039</v>
      </c>
      <c r="AW57">
        <f>GMs!L57</f>
        <v>2.3292682926829267</v>
      </c>
      <c r="AX57">
        <f>GMs!M57</f>
        <v>1.5479674796747966</v>
      </c>
    </row>
    <row r="58" spans="1:50" x14ac:dyDescent="0.3">
      <c r="A58">
        <f t="shared" si="0"/>
        <v>14.509105278183323</v>
      </c>
      <c r="B58">
        <f t="shared" si="1"/>
        <v>14.869681514376669</v>
      </c>
      <c r="C58">
        <f>GMs!$P$9*AE58 + 1</f>
        <v>6.6863973941086279</v>
      </c>
      <c r="D58">
        <f>GMs!$P$10*AF58 + 1</f>
        <v>6.0541610189568367</v>
      </c>
      <c r="E58">
        <v>16.575700199664801</v>
      </c>
      <c r="F58">
        <v>20.539242919406227</v>
      </c>
      <c r="G58">
        <v>5.549068572522315</v>
      </c>
      <c r="H58">
        <v>15.960015806001657</v>
      </c>
      <c r="I58">
        <v>16.356649665814338</v>
      </c>
      <c r="J58" t="str">
        <v>Draymond Green</v>
      </c>
      <c r="K58">
        <v>-6.8455284552845524E-2</v>
      </c>
      <c r="L58">
        <v>8.6178861788617889E-2</v>
      </c>
      <c r="M58">
        <v>-1.2063414634146341</v>
      </c>
      <c r="N58">
        <v>-0.99528455284552841</v>
      </c>
      <c r="O58">
        <v>0.79918699186991882</v>
      </c>
      <c r="P58">
        <v>2.3398373983739837</v>
      </c>
      <c r="Q58">
        <v>1.6199999999999999</v>
      </c>
      <c r="R58">
        <v>0.47951219512195131</v>
      </c>
      <c r="S58">
        <v>-1.5250406504065039</v>
      </c>
      <c r="T58">
        <v>1.4434146341463419</v>
      </c>
      <c r="U58">
        <v>3.0546341463414635</v>
      </c>
      <c r="V58">
        <v>-0.81024390243902378</v>
      </c>
      <c r="W58">
        <v>1.5295934959349595</v>
      </c>
      <c r="X58">
        <v>1.3240650406504066</v>
      </c>
      <c r="Y58" t="str">
        <v>bude</v>
      </c>
      <c r="Z58">
        <v>12</v>
      </c>
      <c r="AA58" t="str">
        <v xml:space="preserve"> PF</v>
      </c>
      <c r="AB58">
        <v>3.4682926829268301</v>
      </c>
      <c r="AC58">
        <v>5.3407317073170733</v>
      </c>
      <c r="AD58">
        <v>0.91317073170731766</v>
      </c>
      <c r="AE58">
        <v>3.3344715447154472</v>
      </c>
      <c r="AF58">
        <v>3.2745731707317072</v>
      </c>
      <c r="AL58" t="str">
        <f>GMs!A58</f>
        <v>p_best_at_pos</v>
      </c>
      <c r="AM58" t="str">
        <f>GMs!B58</f>
        <v>C</v>
      </c>
      <c r="AN58">
        <f>GMs!C58</f>
        <v>0.75170731707317084</v>
      </c>
      <c r="AO58">
        <f>GMs!D58</f>
        <v>1.7912195121951222</v>
      </c>
      <c r="AP58">
        <f>GMs!E58</f>
        <v>2.8570731707317076</v>
      </c>
      <c r="AQ58">
        <f>GMs!F58</f>
        <v>-0.76943089430894251</v>
      </c>
      <c r="AR58">
        <f>GMs!G58</f>
        <v>-2.2676829268292682</v>
      </c>
      <c r="AS58">
        <f>GMs!H58</f>
        <v>0.58878048780487791</v>
      </c>
      <c r="AT58">
        <f>GMs!I58</f>
        <v>5.6001626016260175</v>
      </c>
      <c r="AU58">
        <f>GMs!J58</f>
        <v>0</v>
      </c>
      <c r="AV58">
        <f>GMs!K58</f>
        <v>10.105813008130081</v>
      </c>
      <c r="AW58">
        <f>GMs!L58</f>
        <v>1.8455284552845528</v>
      </c>
      <c r="AX58">
        <f>GMs!M58</f>
        <v>1.5479674796747966</v>
      </c>
    </row>
    <row r="59" spans="1:50" x14ac:dyDescent="0.3">
      <c r="A59">
        <f t="shared" si="0"/>
        <v>25.19506770707034</v>
      </c>
      <c r="B59">
        <f t="shared" si="1"/>
        <v>14.688229970841119</v>
      </c>
      <c r="C59">
        <f>GMs!$P$9*AE59 + 1</f>
        <v>11.154380093249033</v>
      </c>
      <c r="D59">
        <f>GMs!$P$10*AF59 + 1</f>
        <v>5.9884700074447821</v>
      </c>
      <c r="E59">
        <v>40.727893547246296</v>
      </c>
      <c r="F59">
        <v>22.984659881576061</v>
      </c>
      <c r="G59">
        <v>35.318494078764076</v>
      </c>
      <c r="H59">
        <v>27.714574477777376</v>
      </c>
      <c r="I59">
        <v>16.157052967925232</v>
      </c>
      <c r="J59" t="str">
        <v>Clint Capela</v>
      </c>
      <c r="K59">
        <v>2.5683739837398374</v>
      </c>
      <c r="L59">
        <v>-2.671869918699187</v>
      </c>
      <c r="M59">
        <v>-1.7196341463414635</v>
      </c>
      <c r="N59">
        <v>0.12800813008130085</v>
      </c>
      <c r="O59">
        <v>3.7613821138211385</v>
      </c>
      <c r="P59">
        <v>-1.0160162601626017</v>
      </c>
      <c r="Q59">
        <v>-0.49500000000000005</v>
      </c>
      <c r="R59">
        <v>3.1678048780487806</v>
      </c>
      <c r="S59">
        <v>0.4265447154471545</v>
      </c>
      <c r="T59">
        <v>6.8214634146341462</v>
      </c>
      <c r="U59">
        <v>3.723048780487805</v>
      </c>
      <c r="V59">
        <v>5.1656097560975613</v>
      </c>
      <c r="W59">
        <v>4.1495934959349592</v>
      </c>
      <c r="X59">
        <v>1.2815040650406504</v>
      </c>
      <c r="Y59" t="str">
        <v>bude</v>
      </c>
      <c r="Z59">
        <v>25</v>
      </c>
      <c r="AA59" t="str">
        <v xml:space="preserve"> C</v>
      </c>
      <c r="AB59">
        <v>8.8463414634146353</v>
      </c>
      <c r="AC59">
        <v>6.0091463414634152</v>
      </c>
      <c r="AD59">
        <v>6.889024390243903</v>
      </c>
      <c r="AE59">
        <v>5.9544715447154468</v>
      </c>
      <c r="AF59">
        <v>3.2320121951219507</v>
      </c>
      <c r="AL59" t="str">
        <f>GMs!A59</f>
        <v>p_best_at_pos</v>
      </c>
      <c r="AM59" t="str">
        <f>GMs!B59</f>
        <v>G</v>
      </c>
      <c r="AN59">
        <f>GMs!C59</f>
        <v>7.9186991869918844E-2</v>
      </c>
      <c r="AO59">
        <f>GMs!D59</f>
        <v>3.8879674796747974</v>
      </c>
      <c r="AP59">
        <f>GMs!E59</f>
        <v>3.4375609756097569</v>
      </c>
      <c r="AQ59">
        <f>GMs!F59</f>
        <v>8.0269308943089452</v>
      </c>
      <c r="AR59">
        <f>GMs!G59</f>
        <v>4.300650406504066</v>
      </c>
      <c r="AS59">
        <f>GMs!H59</f>
        <v>8.6054268292682927</v>
      </c>
      <c r="AT59">
        <f>GMs!I59</f>
        <v>0.98048780487804921</v>
      </c>
      <c r="AU59">
        <f>GMs!J59</f>
        <v>6.4376829268292681</v>
      </c>
      <c r="AV59">
        <f>GMs!K59</f>
        <v>5.2227642276422745</v>
      </c>
      <c r="AW59">
        <f>GMs!L59</f>
        <v>2.4146341463414629</v>
      </c>
      <c r="AX59">
        <f>GMs!M59</f>
        <v>5.2445121951219518</v>
      </c>
    </row>
    <row r="60" spans="1:50" x14ac:dyDescent="0.3">
      <c r="A60">
        <f t="shared" si="0"/>
        <v>11.228641481591152</v>
      </c>
      <c r="B60">
        <f t="shared" si="1"/>
        <v>12.770684026763703</v>
      </c>
      <c r="C60">
        <f>GMs!$P$9*AE60 + 1</f>
        <v>5.3147796679683665</v>
      </c>
      <c r="D60">
        <f>GMs!$P$10*AF60 + 1</f>
        <v>5.2942596952431309</v>
      </c>
      <c r="E60">
        <v>9.5222739383609003</v>
      </c>
      <c r="F60">
        <v>12.896478357835495</v>
      </c>
      <c r="G60">
        <v>11.475980029991284</v>
      </c>
      <c r="H60">
        <v>12.351505629750269</v>
      </c>
      <c r="I60">
        <v>14.047752429440076</v>
      </c>
      <c r="J60" t="str">
        <v>Pascal Siakam</v>
      </c>
      <c r="K60">
        <v>-0.19873983739837398</v>
      </c>
      <c r="L60">
        <v>0.85247967479674791</v>
      </c>
      <c r="M60">
        <v>-0.63317073170731708</v>
      </c>
      <c r="N60">
        <v>0.44382113821138208</v>
      </c>
      <c r="O60">
        <v>0.2426422764227642</v>
      </c>
      <c r="P60">
        <v>0.34577235772357723</v>
      </c>
      <c r="Q60">
        <v>-7.3048780487804943E-2</v>
      </c>
      <c r="R60">
        <v>-1.4146341463414647E-2</v>
      </c>
      <c r="S60">
        <v>-0.24032520325203244</v>
      </c>
      <c r="T60">
        <v>-0.12719512195121957</v>
      </c>
      <c r="U60">
        <v>0.96560975609756083</v>
      </c>
      <c r="V60">
        <v>0.37951219512195111</v>
      </c>
      <c r="W60">
        <v>0.7252845528455284</v>
      </c>
      <c r="X60">
        <v>0.83172764227642282</v>
      </c>
      <c r="Y60" t="str">
        <v>bude</v>
      </c>
      <c r="Z60">
        <v>9</v>
      </c>
      <c r="AA60" t="str">
        <v xml:space="preserve"> PF</v>
      </c>
      <c r="AB60">
        <v>1.8976829268292688</v>
      </c>
      <c r="AC60">
        <v>3.2517073170731705</v>
      </c>
      <c r="AD60">
        <v>2.1029268292682923</v>
      </c>
      <c r="AE60">
        <v>2.5301626016260159</v>
      </c>
      <c r="AF60">
        <v>2.7822357723577236</v>
      </c>
      <c r="AL60" t="str">
        <f>GMs!A60</f>
        <v>p_best_at_pos</v>
      </c>
      <c r="AM60" t="str">
        <f>GMs!B60</f>
        <v>F</v>
      </c>
      <c r="AN60">
        <f>GMs!C60</f>
        <v>0.75170731707317084</v>
      </c>
      <c r="AO60">
        <f>GMs!D60</f>
        <v>3.3348577235772363</v>
      </c>
      <c r="AP60">
        <f>GMs!E60</f>
        <v>3.045853658536585</v>
      </c>
      <c r="AQ60">
        <f>GMs!F60</f>
        <v>-1.4054878048780488</v>
      </c>
      <c r="AR60">
        <f>GMs!G60</f>
        <v>4.300650406504066</v>
      </c>
      <c r="AS60">
        <f>GMs!H60</f>
        <v>5.0115447154471529</v>
      </c>
      <c r="AT60">
        <f>GMs!I60</f>
        <v>6.3929268292682941</v>
      </c>
      <c r="AU60">
        <f>GMs!J60</f>
        <v>1.2129065040650406</v>
      </c>
      <c r="AV60">
        <f>GMs!K60</f>
        <v>5.2227642276422745</v>
      </c>
      <c r="AW60">
        <f>GMs!L60</f>
        <v>2.3292682926829267</v>
      </c>
      <c r="AX60">
        <f>GMs!M60</f>
        <v>1.744878048780488</v>
      </c>
    </row>
    <row r="61" spans="1:50" x14ac:dyDescent="0.3">
      <c r="A61">
        <f t="shared" si="0"/>
        <v>12.384579700020376</v>
      </c>
      <c r="B61">
        <f t="shared" si="1"/>
        <v>11.350006827019056</v>
      </c>
      <c r="C61">
        <f>GMs!$P$9*AE61 + 1</f>
        <v>5.7980971038649551</v>
      </c>
      <c r="D61">
        <f>GMs!$P$10*AF61 + 1</f>
        <v>4.7799310735907259</v>
      </c>
      <c r="E61">
        <v>15.76405506267805</v>
      </c>
      <c r="F61">
        <v>14.425031270149644</v>
      </c>
      <c r="G61">
        <v>15.622874003821055</v>
      </c>
      <c r="H61">
        <v>13.623037670022415</v>
      </c>
      <c r="I61">
        <v>12.485007509720964</v>
      </c>
      <c r="J61" t="str">
        <v>PJ Washington</v>
      </c>
      <c r="K61">
        <v>-0.26227642276422763</v>
      </c>
      <c r="L61">
        <v>-0.25398373983739841</v>
      </c>
      <c r="M61">
        <v>2.9268292682926855E-2</v>
      </c>
      <c r="N61">
        <v>-0.15398373983739833</v>
      </c>
      <c r="O61">
        <v>0.52544715447154478</v>
      </c>
      <c r="P61">
        <v>-0.2032520325203252</v>
      </c>
      <c r="Q61">
        <v>0.41951219512195126</v>
      </c>
      <c r="R61">
        <v>1.2826829268292683</v>
      </c>
      <c r="S61">
        <v>-0.37471544715447158</v>
      </c>
      <c r="T61">
        <v>1.2626829268292685</v>
      </c>
      <c r="U61">
        <v>1.3834146341463416</v>
      </c>
      <c r="V61">
        <v>1.2119512195121951</v>
      </c>
      <c r="W61">
        <v>1.00869918699187</v>
      </c>
      <c r="X61">
        <v>0.49849593495934974</v>
      </c>
      <c r="Y61" t="str">
        <v>bude</v>
      </c>
      <c r="Z61">
        <v>2</v>
      </c>
      <c r="AA61" t="str">
        <v xml:space="preserve"> PF</v>
      </c>
      <c r="AB61">
        <v>3.2875609756097566</v>
      </c>
      <c r="AC61">
        <v>3.6695121951219516</v>
      </c>
      <c r="AD61">
        <v>2.9353658536585368</v>
      </c>
      <c r="AE61">
        <v>2.8135772357723576</v>
      </c>
      <c r="AF61">
        <v>2.4490040650406502</v>
      </c>
      <c r="AL61" t="str">
        <f>GMs!A61</f>
        <v>p_best_at_pos</v>
      </c>
      <c r="AM61" t="str">
        <f>GMs!B61</f>
        <v>UTIL</v>
      </c>
      <c r="AN61">
        <f>GMs!C61</f>
        <v>0.75170731707317084</v>
      </c>
      <c r="AO61">
        <f>GMs!D61</f>
        <v>3.8879674796747974</v>
      </c>
      <c r="AP61">
        <f>GMs!E61</f>
        <v>3.4375609756097569</v>
      </c>
      <c r="AQ61">
        <f>GMs!F61</f>
        <v>8.0269308943089452</v>
      </c>
      <c r="AR61">
        <f>GMs!G61</f>
        <v>4.300650406504066</v>
      </c>
      <c r="AS61">
        <f>GMs!H61</f>
        <v>8.6054268292682927</v>
      </c>
      <c r="AT61">
        <f>GMs!I61</f>
        <v>6.3929268292682941</v>
      </c>
      <c r="AU61">
        <f>GMs!J61</f>
        <v>6.4376829268292681</v>
      </c>
      <c r="AV61">
        <f>GMs!K61</f>
        <v>10.105813008130081</v>
      </c>
      <c r="AW61">
        <f>GMs!L61</f>
        <v>2.4146341463414629</v>
      </c>
      <c r="AX61">
        <f>GMs!M61</f>
        <v>5.2445121951219518</v>
      </c>
    </row>
    <row r="62" spans="1:50" x14ac:dyDescent="0.3">
      <c r="A62">
        <f t="shared" si="0"/>
        <v>7.0021387471967538</v>
      </c>
      <c r="B62">
        <f t="shared" si="1"/>
        <v>10.475157360192467</v>
      </c>
      <c r="C62">
        <f>GMs!$P$9*AE62 + 1</f>
        <v>3.5476069663223786</v>
      </c>
      <c r="D62">
        <f>GMs!$P$10*AF62 + 1</f>
        <v>4.4632087945908676</v>
      </c>
      <c r="E62">
        <v>10.507530079682878</v>
      </c>
      <c r="F62">
        <v>12.493147408409932</v>
      </c>
      <c r="G62">
        <v>1.0060751449953556</v>
      </c>
      <c r="H62">
        <v>7.7023526219164298</v>
      </c>
      <c r="I62">
        <v>11.522673096211715</v>
      </c>
      <c r="J62" t="str">
        <v>D'Angelo Russell</v>
      </c>
      <c r="K62">
        <v>-0.85804878048780486</v>
      </c>
      <c r="L62">
        <v>-0.40317073170731704</v>
      </c>
      <c r="M62">
        <v>1.0821951219512196</v>
      </c>
      <c r="N62">
        <v>0.70951219512195129</v>
      </c>
      <c r="O62">
        <v>-0.92560975609756091</v>
      </c>
      <c r="P62">
        <v>1.4112195121951221</v>
      </c>
      <c r="Q62">
        <v>0.18975609756097561</v>
      </c>
      <c r="R62">
        <v>-0.35048780487804876</v>
      </c>
      <c r="S62">
        <v>-1.1663414634146343</v>
      </c>
      <c r="T62">
        <v>9.2195121951219927E-2</v>
      </c>
      <c r="U62">
        <v>0.85536585365853701</v>
      </c>
      <c r="V62">
        <v>-1.7221951219512195</v>
      </c>
      <c r="W62">
        <v>-0.31097560975609728</v>
      </c>
      <c r="X62">
        <v>0.29329268292682942</v>
      </c>
      <c r="Y62" t="str">
        <v>bude</v>
      </c>
      <c r="Z62">
        <v>5</v>
      </c>
      <c r="AA62" t="str">
        <v xml:space="preserve"> PG, SG</v>
      </c>
      <c r="AB62">
        <v>2.1170731707317083</v>
      </c>
      <c r="AC62">
        <v>3.1414634146341469</v>
      </c>
      <c r="AD62">
        <v>1.2195121951219523E-3</v>
      </c>
      <c r="AE62">
        <v>1.4939024390243905</v>
      </c>
      <c r="AF62">
        <v>2.2438008130081299</v>
      </c>
      <c r="AL62">
        <f>GMs!A62</f>
        <v>0</v>
      </c>
      <c r="AM62">
        <f>GMs!B62</f>
        <v>0</v>
      </c>
      <c r="AN62">
        <f>GMs!C62</f>
        <v>0</v>
      </c>
      <c r="AO62">
        <f>GMs!D62</f>
        <v>0</v>
      </c>
      <c r="AP62">
        <f>GMs!E62</f>
        <v>0</v>
      </c>
      <c r="AQ62">
        <f>GMs!F62</f>
        <v>0</v>
      </c>
      <c r="AR62">
        <f>GMs!G62</f>
        <v>0</v>
      </c>
      <c r="AS62">
        <f>GMs!H62</f>
        <v>0</v>
      </c>
      <c r="AT62">
        <f>GMs!I62</f>
        <v>0</v>
      </c>
      <c r="AU62">
        <f>GMs!J62</f>
        <v>0</v>
      </c>
      <c r="AV62">
        <f>GMs!K62</f>
        <v>0</v>
      </c>
      <c r="AW62">
        <f>GMs!L62</f>
        <v>0</v>
      </c>
      <c r="AX62">
        <f>GMs!M62</f>
        <v>0</v>
      </c>
    </row>
    <row r="63" spans="1:50" x14ac:dyDescent="0.3">
      <c r="A63">
        <f t="shared" si="0"/>
        <v>3.931574231231576</v>
      </c>
      <c r="B63">
        <f t="shared" si="1"/>
        <v>6.8504591433386413</v>
      </c>
      <c r="C63">
        <f>GMs!$P$9*AE63 + 1</f>
        <v>2.2637517005729779</v>
      </c>
      <c r="D63">
        <f>GMs!$P$10*AF63 + 1</f>
        <v>3.1509571176332511</v>
      </c>
      <c r="E63">
        <v>6.5122863048391793</v>
      </c>
      <c r="F63">
        <v>6.7889591468990229</v>
      </c>
      <c r="G63">
        <v>3.7884915528682441</v>
      </c>
      <c r="H63">
        <v>4.3247316543547338</v>
      </c>
      <c r="I63">
        <v>7.5355050576725056</v>
      </c>
      <c r="J63" t="str">
        <v>RJ Barrett</v>
      </c>
      <c r="K63">
        <v>-0.45906504065040654</v>
      </c>
      <c r="L63">
        <v>-0.26638211382113824</v>
      </c>
      <c r="M63">
        <v>6.3902439024390245E-2</v>
      </c>
      <c r="N63">
        <v>0.65849593495934966</v>
      </c>
      <c r="O63">
        <v>0.27662601626016259</v>
      </c>
      <c r="P63">
        <v>9.9837398373983754E-2</v>
      </c>
      <c r="Q63">
        <v>-0.52243902439024392</v>
      </c>
      <c r="R63">
        <v>-0.55475609756097566</v>
      </c>
      <c r="S63">
        <v>-0.36004065040650407</v>
      </c>
      <c r="T63">
        <v>-0.79743902439024406</v>
      </c>
      <c r="U63">
        <v>-0.70378048780487812</v>
      </c>
      <c r="V63">
        <v>-1.1636585365853658</v>
      </c>
      <c r="W63">
        <v>-1.0638211382113822</v>
      </c>
      <c r="X63">
        <v>-0.55691056910569103</v>
      </c>
      <c r="Y63" t="str">
        <v>bude</v>
      </c>
      <c r="Z63">
        <v>3</v>
      </c>
      <c r="AA63" t="str">
        <v xml:space="preserve"> SF, SG</v>
      </c>
      <c r="AB63">
        <v>1.2274390243902442</v>
      </c>
      <c r="AC63">
        <v>1.5823170731707317</v>
      </c>
      <c r="AD63">
        <v>0.55975609756097566</v>
      </c>
      <c r="AE63">
        <v>0.74105691056910539</v>
      </c>
      <c r="AF63">
        <v>1.3935975609756095</v>
      </c>
      <c r="AL63">
        <f>GMs!A63</f>
        <v>0</v>
      </c>
      <c r="AM63">
        <f>GMs!B63</f>
        <v>0</v>
      </c>
      <c r="AN63">
        <f>GMs!C63</f>
        <v>0</v>
      </c>
      <c r="AO63">
        <f>GMs!D63</f>
        <v>0</v>
      </c>
      <c r="AP63">
        <f>GMs!E63</f>
        <v>0</v>
      </c>
      <c r="AQ63">
        <f>GMs!F63</f>
        <v>0</v>
      </c>
      <c r="AR63">
        <f>GMs!G63</f>
        <v>0</v>
      </c>
      <c r="AS63">
        <f>GMs!H63</f>
        <v>0</v>
      </c>
      <c r="AT63">
        <f>GMs!I63</f>
        <v>0</v>
      </c>
      <c r="AU63">
        <f>GMs!J63</f>
        <v>0</v>
      </c>
      <c r="AV63">
        <f>GMs!K63</f>
        <v>0</v>
      </c>
      <c r="AW63">
        <f>GMs!L63</f>
        <v>0</v>
      </c>
      <c r="AX63">
        <f>GMs!M63</f>
        <v>0</v>
      </c>
    </row>
    <row r="64" spans="1:50" x14ac:dyDescent="0.3">
      <c r="A64">
        <f t="shared" si="0"/>
        <v>26.076445729039609</v>
      </c>
      <c r="B64">
        <f t="shared" si="1"/>
        <v>27.559851355682174</v>
      </c>
      <c r="C64">
        <f>GMs!$P$9*AE64 + 1</f>
        <v>11.522899239724403</v>
      </c>
      <c r="D64">
        <f>GMs!$P$10*AF64 + 1</f>
        <v>10.648390844132285</v>
      </c>
      <c r="E64">
        <v>18.744468581896612</v>
      </c>
      <c r="F64">
        <v>26.578499259477535</v>
      </c>
      <c r="G64">
        <v>28.206929347200752</v>
      </c>
      <c r="H64">
        <v>28.684090301943574</v>
      </c>
      <c r="I64">
        <v>30.315836491250394</v>
      </c>
      <c r="J64" t="str">
        <v>Jimmy Butler</v>
      </c>
      <c r="K64">
        <v>0.74813008130081304</v>
      </c>
      <c r="L64">
        <v>2.4393495934959351</v>
      </c>
      <c r="M64">
        <v>-1.2414634146341463</v>
      </c>
      <c r="N64">
        <v>0.83983739837398375</v>
      </c>
      <c r="O64">
        <v>4.4065040650406506E-2</v>
      </c>
      <c r="P64">
        <v>0.62764227642276427</v>
      </c>
      <c r="Q64">
        <v>1.8658536585365855</v>
      </c>
      <c r="R64">
        <v>-0.61804878048780487</v>
      </c>
      <c r="S64">
        <v>-0.33967479674796752</v>
      </c>
      <c r="T64">
        <v>1.9263414634146341</v>
      </c>
      <c r="U64">
        <v>4.7053658536585372</v>
      </c>
      <c r="V64">
        <v>3.7380487804878051</v>
      </c>
      <c r="W64">
        <v>4.3656910569105696</v>
      </c>
      <c r="X64">
        <v>4.300650406504066</v>
      </c>
      <c r="Y64" t="str">
        <v>diaz</v>
      </c>
      <c r="Z64">
        <v>37</v>
      </c>
      <c r="AA64" t="str">
        <v xml:space="preserve"> SF, SG</v>
      </c>
      <c r="AB64">
        <v>3.9512195121951224</v>
      </c>
      <c r="AC64">
        <v>6.991463414634147</v>
      </c>
      <c r="AD64">
        <v>5.4614634146341468</v>
      </c>
      <c r="AE64">
        <v>6.1705691056910572</v>
      </c>
      <c r="AF64">
        <v>6.2511585365853666</v>
      </c>
      <c r="AL64">
        <f>GMs!A64</f>
        <v>0</v>
      </c>
      <c r="AM64">
        <f>GMs!B64</f>
        <v>0</v>
      </c>
      <c r="AN64">
        <f>GMs!C64</f>
        <v>0</v>
      </c>
      <c r="AO64">
        <f>GMs!D64</f>
        <v>0</v>
      </c>
      <c r="AP64">
        <f>GMs!E64</f>
        <v>0</v>
      </c>
      <c r="AQ64">
        <f>GMs!F64</f>
        <v>0</v>
      </c>
      <c r="AR64">
        <f>GMs!G64</f>
        <v>0</v>
      </c>
      <c r="AS64">
        <f>GMs!H64</f>
        <v>0</v>
      </c>
      <c r="AT64">
        <f>GMs!I64</f>
        <v>0</v>
      </c>
      <c r="AU64">
        <f>GMs!J64</f>
        <v>0</v>
      </c>
      <c r="AV64">
        <f>GMs!K64</f>
        <v>0</v>
      </c>
      <c r="AW64">
        <f>GMs!L64</f>
        <v>0</v>
      </c>
      <c r="AX64">
        <f>GMs!M64</f>
        <v>0</v>
      </c>
    </row>
    <row r="65" spans="1:50" x14ac:dyDescent="0.3">
      <c r="A65">
        <f t="shared" si="0"/>
        <v>19.916747408459791</v>
      </c>
      <c r="B65">
        <f t="shared" si="1"/>
        <v>24.396667427687145</v>
      </c>
      <c r="C65">
        <f>GMs!$P$9*AE65 + 1</f>
        <v>8.9474245727091901</v>
      </c>
      <c r="D65">
        <f>GMs!$P$10*AF65 + 1</f>
        <v>9.5032214629307354</v>
      </c>
      <c r="E65">
        <v>17.285478942940667</v>
      </c>
      <c r="F65">
        <v>24.13709776029977</v>
      </c>
      <c r="G65">
        <v>17.796560883159309</v>
      </c>
      <c r="H65">
        <v>21.908422149305771</v>
      </c>
      <c r="I65">
        <v>26.83633417045586</v>
      </c>
      <c r="J65" t="str">
        <v>Donovan Mitchell</v>
      </c>
      <c r="K65">
        <v>-0.82357723577235764</v>
      </c>
      <c r="L65">
        <v>1.2539837398373983</v>
      </c>
      <c r="M65">
        <v>1.515609756097561</v>
      </c>
      <c r="N65">
        <v>1.6915447154471546</v>
      </c>
      <c r="O65">
        <v>-0.34227642276422765</v>
      </c>
      <c r="P65">
        <v>1.2071544715447156</v>
      </c>
      <c r="Q65">
        <v>0.11853658536585365</v>
      </c>
      <c r="R65">
        <v>-0.58292682926829276</v>
      </c>
      <c r="S65">
        <v>-1.1826016260162602</v>
      </c>
      <c r="T65">
        <v>1.6014634146341462</v>
      </c>
      <c r="U65">
        <v>4.0380487804878049</v>
      </c>
      <c r="V65">
        <v>1.6482926829268294</v>
      </c>
      <c r="W65">
        <v>2.8554471544715447</v>
      </c>
      <c r="X65">
        <v>3.5586991869918707</v>
      </c>
      <c r="Y65" t="str">
        <v>diaz</v>
      </c>
      <c r="Z65">
        <v>51</v>
      </c>
      <c r="AA65" t="str">
        <v xml:space="preserve"> SG, PG</v>
      </c>
      <c r="AB65">
        <v>3.6263414634146347</v>
      </c>
      <c r="AC65">
        <v>6.3241463414634147</v>
      </c>
      <c r="AD65">
        <v>3.3717073170731711</v>
      </c>
      <c r="AE65">
        <v>4.6603252032520324</v>
      </c>
      <c r="AF65">
        <v>5.5092073170731712</v>
      </c>
      <c r="AL65">
        <f>GMs!A65</f>
        <v>0</v>
      </c>
      <c r="AM65">
        <f>GMs!B65</f>
        <v>0</v>
      </c>
      <c r="AN65">
        <f>GMs!C65</f>
        <v>0</v>
      </c>
      <c r="AO65">
        <f>GMs!D65</f>
        <v>0</v>
      </c>
      <c r="AP65">
        <f>GMs!E65</f>
        <v>0</v>
      </c>
      <c r="AQ65">
        <f>GMs!F65</f>
        <v>0</v>
      </c>
      <c r="AR65">
        <f>GMs!G65</f>
        <v>0</v>
      </c>
      <c r="AS65">
        <f>GMs!H65</f>
        <v>0</v>
      </c>
      <c r="AT65">
        <f>GMs!I65</f>
        <v>0</v>
      </c>
      <c r="AU65">
        <f>GMs!J65</f>
        <v>0</v>
      </c>
      <c r="AV65">
        <f>GMs!K65</f>
        <v>0</v>
      </c>
      <c r="AW65">
        <f>GMs!L65</f>
        <v>0</v>
      </c>
      <c r="AX65">
        <f>GMs!M65</f>
        <v>0</v>
      </c>
    </row>
    <row r="66" spans="1:50" x14ac:dyDescent="0.3">
      <c r="A66">
        <f t="shared" si="0"/>
        <v>29.021335952180721</v>
      </c>
      <c r="B66">
        <f t="shared" si="1"/>
        <v>20.506810794778509</v>
      </c>
      <c r="C66">
        <f>GMs!$P$9*AE66 + 1</f>
        <v>12.754207945460946</v>
      </c>
      <c r="D66">
        <f>GMs!$P$10*AF66 + 1</f>
        <v>8.0949743250242712</v>
      </c>
      <c r="E66">
        <v>48.793959389041767</v>
      </c>
      <c r="F66">
        <v>34.961001336698253</v>
      </c>
      <c r="G66">
        <v>27.761013704541647</v>
      </c>
      <c r="H66">
        <v>31.923469547398795</v>
      </c>
      <c r="I66">
        <v>22.55749187425636</v>
      </c>
      <c r="J66" t="str">
        <v>Giannis Antetokounmpo</v>
      </c>
      <c r="K66">
        <v>3.6001626016260162</v>
      </c>
      <c r="L66">
        <v>-3.5298373983739841</v>
      </c>
      <c r="M66">
        <v>-0.63853658536585367</v>
      </c>
      <c r="N66">
        <v>1.9757723577235773</v>
      </c>
      <c r="O66">
        <v>2.1949593495934963</v>
      </c>
      <c r="P66">
        <v>1.4391869918699187</v>
      </c>
      <c r="Q66">
        <v>0.67219512195121955</v>
      </c>
      <c r="R66">
        <v>1.2826829268292683</v>
      </c>
      <c r="S66">
        <v>-1.9088617886178865</v>
      </c>
      <c r="T66">
        <v>8.6175609756097558</v>
      </c>
      <c r="U66">
        <v>6.9965853658536581</v>
      </c>
      <c r="V66">
        <v>3.6485365853658536</v>
      </c>
      <c r="W66">
        <v>5.0877235772357716</v>
      </c>
      <c r="X66">
        <v>2.6463008130081302</v>
      </c>
      <c r="Y66" t="str">
        <v>diaz</v>
      </c>
      <c r="Z66">
        <v>86</v>
      </c>
      <c r="AA66" t="str">
        <v xml:space="preserve"> PF</v>
      </c>
      <c r="AB66">
        <v>10.642439024390244</v>
      </c>
      <c r="AC66">
        <v>9.282682926829267</v>
      </c>
      <c r="AD66">
        <v>5.3719512195121952</v>
      </c>
      <c r="AE66">
        <v>6.8926016260162593</v>
      </c>
      <c r="AF66">
        <v>4.5968089430894308</v>
      </c>
      <c r="AL66">
        <f>GMs!A66</f>
        <v>0</v>
      </c>
      <c r="AM66">
        <f>GMs!B66</f>
        <v>0</v>
      </c>
      <c r="AN66">
        <f>GMs!C66</f>
        <v>0</v>
      </c>
      <c r="AO66">
        <f>GMs!D66</f>
        <v>0</v>
      </c>
      <c r="AP66">
        <f>GMs!E66</f>
        <v>0</v>
      </c>
      <c r="AQ66">
        <f>GMs!F66</f>
        <v>0</v>
      </c>
      <c r="AR66">
        <f>GMs!G66</f>
        <v>0</v>
      </c>
      <c r="AS66">
        <f>GMs!H66</f>
        <v>0</v>
      </c>
      <c r="AT66">
        <f>GMs!I66</f>
        <v>0</v>
      </c>
      <c r="AU66">
        <f>GMs!J66</f>
        <v>0</v>
      </c>
      <c r="AV66">
        <f>GMs!K66</f>
        <v>0</v>
      </c>
      <c r="AW66">
        <f>GMs!L66</f>
        <v>0</v>
      </c>
      <c r="AX66">
        <f>GMs!M66</f>
        <v>0</v>
      </c>
    </row>
    <row r="67" spans="1:50" x14ac:dyDescent="0.3">
      <c r="A67">
        <f t="shared" ref="A67:A130" si="2">H67/1.1</f>
        <v>14.813840568698655</v>
      </c>
      <c r="B67">
        <f t="shared" si="1"/>
        <v>14.678004907738352</v>
      </c>
      <c r="C67">
        <f>GMs!$P$9*AE67 + 1</f>
        <v>6.8138124037440164</v>
      </c>
      <c r="D67">
        <f>GMs!$P$10*AF67 + 1</f>
        <v>5.9847682216957736</v>
      </c>
      <c r="E67">
        <v>10.454953876477257</v>
      </c>
      <c r="F67">
        <v>16.273928896719934</v>
      </c>
      <c r="G67">
        <v>18.140414089896435</v>
      </c>
      <c r="H67">
        <v>16.295224625568522</v>
      </c>
      <c r="I67">
        <v>16.145805398512188</v>
      </c>
      <c r="J67" t="str">
        <v>Jerami Grant</v>
      </c>
      <c r="K67">
        <v>-0.31642276422764226</v>
      </c>
      <c r="L67">
        <v>1.5238211382113822</v>
      </c>
      <c r="M67">
        <v>0.24585365853658542</v>
      </c>
      <c r="N67">
        <v>0.81162601626016273</v>
      </c>
      <c r="O67">
        <v>-0.31382113821138213</v>
      </c>
      <c r="P67">
        <v>-0.1130081300813008</v>
      </c>
      <c r="Q67">
        <v>-0.91609756097560979</v>
      </c>
      <c r="R67">
        <v>0.96682926829268301</v>
      </c>
      <c r="S67">
        <v>-0.28447154471544722</v>
      </c>
      <c r="T67">
        <v>8.0487804878048852E-2</v>
      </c>
      <c r="U67">
        <v>1.8887804878048782</v>
      </c>
      <c r="V67">
        <v>1.7173170731707317</v>
      </c>
      <c r="W67">
        <v>1.6043089430894311</v>
      </c>
      <c r="X67">
        <v>1.2791056910569103</v>
      </c>
      <c r="Y67" t="str">
        <v>diaz</v>
      </c>
      <c r="Z67">
        <v>3</v>
      </c>
      <c r="AA67" t="str">
        <v xml:space="preserve"> SF, PF</v>
      </c>
      <c r="AB67">
        <v>2.1053658536585371</v>
      </c>
      <c r="AC67">
        <v>4.1748780487804877</v>
      </c>
      <c r="AD67">
        <v>3.4407317073170729</v>
      </c>
      <c r="AE67">
        <v>3.4091869918699187</v>
      </c>
      <c r="AF67">
        <v>3.2296138211382108</v>
      </c>
      <c r="AL67">
        <f>GMs!A67</f>
        <v>0</v>
      </c>
      <c r="AM67">
        <f>GMs!B67</f>
        <v>0</v>
      </c>
      <c r="AN67">
        <f>GMs!C67</f>
        <v>0</v>
      </c>
      <c r="AO67">
        <f>GMs!D67</f>
        <v>0</v>
      </c>
      <c r="AP67">
        <f>GMs!E67</f>
        <v>0</v>
      </c>
      <c r="AQ67">
        <f>GMs!F67</f>
        <v>0</v>
      </c>
      <c r="AR67">
        <f>GMs!G67</f>
        <v>0</v>
      </c>
      <c r="AS67">
        <f>GMs!H67</f>
        <v>0</v>
      </c>
      <c r="AT67">
        <f>GMs!I67</f>
        <v>0</v>
      </c>
      <c r="AU67">
        <f>GMs!J67</f>
        <v>0</v>
      </c>
      <c r="AV67">
        <f>GMs!K67</f>
        <v>0</v>
      </c>
      <c r="AW67">
        <f>GMs!L67</f>
        <v>0</v>
      </c>
      <c r="AX67">
        <f>GMs!M67</f>
        <v>0</v>
      </c>
    </row>
    <row r="68" spans="1:50" x14ac:dyDescent="0.3">
      <c r="A68">
        <f t="shared" si="2"/>
        <v>9.9994208918845739</v>
      </c>
      <c r="B68">
        <f t="shared" ref="B68:B131" si="3">I68/1.1</f>
        <v>11.94366705851955</v>
      </c>
      <c r="C68">
        <f>GMs!$P$9*AE68 + 1</f>
        <v>4.8008216258373704</v>
      </c>
      <c r="D68">
        <f>GMs!$P$10*AF68 + 1</f>
        <v>4.9948542444928687</v>
      </c>
      <c r="E68">
        <v>13.043236546787236</v>
      </c>
      <c r="F68">
        <v>17.383981332749592</v>
      </c>
      <c r="G68">
        <v>-1.0904127227180149E-2</v>
      </c>
      <c r="H68">
        <v>10.999362981073032</v>
      </c>
      <c r="I68">
        <v>13.138033764371505</v>
      </c>
      <c r="J68" t="str">
        <v>Ja Morant</v>
      </c>
      <c r="K68">
        <v>0.1074390243902439</v>
      </c>
      <c r="L68">
        <v>-0.2329268292682927</v>
      </c>
      <c r="M68">
        <v>-0.34317073170731704</v>
      </c>
      <c r="N68">
        <v>0.96878048780487824</v>
      </c>
      <c r="O68">
        <v>-0.29243902439024388</v>
      </c>
      <c r="P68">
        <v>2.3502439024390243</v>
      </c>
      <c r="Q68">
        <v>0.16939024390243906</v>
      </c>
      <c r="R68">
        <v>-0.53512195121951223</v>
      </c>
      <c r="S68">
        <v>-1.7682926829268295</v>
      </c>
      <c r="T68">
        <v>0.65682926829268284</v>
      </c>
      <c r="U68">
        <v>2.1921951219512197</v>
      </c>
      <c r="V68">
        <v>-1.9263414634146341</v>
      </c>
      <c r="W68">
        <v>0.42390243902439018</v>
      </c>
      <c r="X68">
        <v>0.63774390243902435</v>
      </c>
      <c r="Y68" t="str">
        <v>diaz</v>
      </c>
      <c r="Z68">
        <v>14</v>
      </c>
      <c r="AA68" t="str">
        <v xml:space="preserve"> PG</v>
      </c>
      <c r="AB68">
        <v>2.6817073170731711</v>
      </c>
      <c r="AC68">
        <v>4.4782926829268295</v>
      </c>
      <c r="AD68">
        <v>-0.20292682926829264</v>
      </c>
      <c r="AE68">
        <v>2.2287804878048778</v>
      </c>
      <c r="AF68">
        <v>2.5882520325203249</v>
      </c>
    </row>
    <row r="69" spans="1:50" x14ac:dyDescent="0.3">
      <c r="A69">
        <f t="shared" si="2"/>
        <v>10.028932797059619</v>
      </c>
      <c r="B69">
        <f t="shared" si="3"/>
        <v>11.080689063261428</v>
      </c>
      <c r="C69">
        <f>GMs!$P$9*AE69 + 1</f>
        <v>4.8131610554973818</v>
      </c>
      <c r="D69">
        <f>GMs!$P$10*AF69 + 1</f>
        <v>4.6824298014897394</v>
      </c>
      <c r="E69">
        <v>13.69715307415713</v>
      </c>
      <c r="F69">
        <v>9.1424666228059497</v>
      </c>
      <c r="G69">
        <v>13.464982501470727</v>
      </c>
      <c r="H69">
        <v>11.031826076765583</v>
      </c>
      <c r="I69">
        <v>12.188757969587572</v>
      </c>
      <c r="J69" t="str">
        <v>Keldon Johnson</v>
      </c>
      <c r="K69">
        <v>0.29723577235772364</v>
      </c>
      <c r="L69">
        <v>-0.37130081300813006</v>
      </c>
      <c r="M69">
        <v>-0.33170731707317069</v>
      </c>
      <c r="N69">
        <v>0.32430894308943092</v>
      </c>
      <c r="O69">
        <v>0.48032520325203265</v>
      </c>
      <c r="P69">
        <v>-0.34764227642276424</v>
      </c>
      <c r="Q69">
        <v>0.19390243902439028</v>
      </c>
      <c r="R69">
        <v>-0.30560975609756097</v>
      </c>
      <c r="S69">
        <v>0.49162601626016256</v>
      </c>
      <c r="T69">
        <v>0.80243902439024417</v>
      </c>
      <c r="U69">
        <v>-6.0487804878048473E-2</v>
      </c>
      <c r="V69">
        <v>0.7787804878048783</v>
      </c>
      <c r="W69">
        <v>0.43113821138211406</v>
      </c>
      <c r="X69">
        <v>0.43532520325203272</v>
      </c>
      <c r="Y69" t="str">
        <v>diaz</v>
      </c>
      <c r="Z69">
        <v>1</v>
      </c>
      <c r="AA69" t="str">
        <v xml:space="preserve"> SF, PF</v>
      </c>
      <c r="AB69">
        <v>2.8273170731707324</v>
      </c>
      <c r="AC69">
        <v>2.2256097560975614</v>
      </c>
      <c r="AD69">
        <v>2.5021951219512197</v>
      </c>
      <c r="AE69">
        <v>2.2360162601626019</v>
      </c>
      <c r="AF69">
        <v>2.3858333333333333</v>
      </c>
    </row>
    <row r="70" spans="1:50" x14ac:dyDescent="0.3">
      <c r="A70">
        <f t="shared" si="2"/>
        <v>1.139880639448551</v>
      </c>
      <c r="B70">
        <f t="shared" si="3"/>
        <v>5.0170533371661996</v>
      </c>
      <c r="C70">
        <f>GMs!$P$9*AE70 + 1</f>
        <v>1.0964971128468233</v>
      </c>
      <c r="D70">
        <f>GMs!$P$10*AF70 + 1</f>
        <v>2.4872081101967414</v>
      </c>
      <c r="E70">
        <v>1.8888664354450093</v>
      </c>
      <c r="F70">
        <v>7.0593336550316481</v>
      </c>
      <c r="G70">
        <v>2.162175237611538</v>
      </c>
      <c r="H70">
        <v>1.2538687033934062</v>
      </c>
      <c r="I70">
        <v>5.5187586708828196</v>
      </c>
      <c r="J70" t="str">
        <v>Jalen Green</v>
      </c>
      <c r="K70">
        <v>-0.73829268292682926</v>
      </c>
      <c r="L70">
        <v>7.8658536585365854E-2</v>
      </c>
      <c r="M70">
        <v>0.60939024390243901</v>
      </c>
      <c r="N70">
        <v>0.43463414634146352</v>
      </c>
      <c r="O70">
        <v>-0.63963414634146343</v>
      </c>
      <c r="P70">
        <v>-0.25817073170731708</v>
      </c>
      <c r="Q70">
        <v>0.66792682926829272</v>
      </c>
      <c r="R70">
        <v>-0.78439024390243905</v>
      </c>
      <c r="S70">
        <v>-1.1184146341463412</v>
      </c>
      <c r="T70">
        <v>-1.8269512195121949</v>
      </c>
      <c r="U70">
        <v>-0.62987804878048781</v>
      </c>
      <c r="V70">
        <v>-1.4901219512195119</v>
      </c>
      <c r="W70">
        <v>-1.748292682926829</v>
      </c>
      <c r="X70">
        <v>-0.98695121951219478</v>
      </c>
      <c r="Y70" t="str">
        <v>diaz</v>
      </c>
      <c r="Z70">
        <v>2</v>
      </c>
      <c r="AA70" t="str">
        <v xml:space="preserve"> SG</v>
      </c>
      <c r="AB70">
        <v>0.19792682926829341</v>
      </c>
      <c r="AC70">
        <v>1.656219512195122</v>
      </c>
      <c r="AD70">
        <v>0.23329268292682959</v>
      </c>
      <c r="AE70">
        <v>5.6585365853658587E-2</v>
      </c>
      <c r="AF70">
        <v>0.96355691056910575</v>
      </c>
    </row>
    <row r="71" spans="1:50" x14ac:dyDescent="0.3">
      <c r="A71">
        <f t="shared" si="2"/>
        <v>20.819679069040049</v>
      </c>
      <c r="B71">
        <f t="shared" si="3"/>
        <v>23.880215087920259</v>
      </c>
      <c r="C71">
        <f>GMs!$P$9*AE71 + 1</f>
        <v>9.3249556621946805</v>
      </c>
      <c r="D71">
        <f>GMs!$P$10*AF71 + 1</f>
        <v>9.3162499115401687</v>
      </c>
      <c r="E71">
        <v>24.277566300504688</v>
      </c>
      <c r="F71">
        <v>26.666393282748373</v>
      </c>
      <c r="G71">
        <v>15.378045660508224</v>
      </c>
      <c r="H71">
        <v>22.901646975944058</v>
      </c>
      <c r="I71">
        <v>26.268236596712288</v>
      </c>
      <c r="J71" t="str">
        <v>LaMelo Ball</v>
      </c>
      <c r="K71">
        <v>-0.47121951219512198</v>
      </c>
      <c r="L71">
        <v>-8.158536585365854E-2</v>
      </c>
      <c r="M71">
        <v>0.26219512195121952</v>
      </c>
      <c r="N71">
        <v>0.61268292682926839</v>
      </c>
      <c r="O71">
        <v>0.55329268292682943</v>
      </c>
      <c r="P71">
        <v>1.9140243902439025</v>
      </c>
      <c r="Q71">
        <v>2.1902439024390246</v>
      </c>
      <c r="R71">
        <v>-0.25024390243902439</v>
      </c>
      <c r="S71">
        <v>-1.6525609756097559</v>
      </c>
      <c r="T71">
        <v>3.1584146341463426</v>
      </c>
      <c r="U71">
        <v>4.72939024390244</v>
      </c>
      <c r="V71">
        <v>1.1628048780487812</v>
      </c>
      <c r="W71">
        <v>3.0768292682926841</v>
      </c>
      <c r="X71">
        <v>3.4375609756097569</v>
      </c>
      <c r="Y71" t="str">
        <v>koe</v>
      </c>
      <c r="Z71">
        <v>40</v>
      </c>
      <c r="AA71" t="str">
        <v xml:space="preserve"> PG</v>
      </c>
      <c r="AB71">
        <v>5.1832926829268313</v>
      </c>
      <c r="AC71">
        <v>7.0154878048780498</v>
      </c>
      <c r="AD71">
        <v>2.8862195121951224</v>
      </c>
      <c r="AE71">
        <v>4.8817073170731717</v>
      </c>
      <c r="AF71">
        <v>5.3880691056910575</v>
      </c>
    </row>
    <row r="72" spans="1:50" x14ac:dyDescent="0.3">
      <c r="A72">
        <f t="shared" si="2"/>
        <v>23.104033167364467</v>
      </c>
      <c r="B72">
        <f t="shared" si="3"/>
        <v>22.693414543382126</v>
      </c>
      <c r="C72">
        <f>GMs!$P$9*AE72 + 1</f>
        <v>10.280082975990316</v>
      </c>
      <c r="D72">
        <f>GMs!$P$10*AF72 + 1</f>
        <v>8.886591796129899</v>
      </c>
      <c r="E72">
        <v>26.433738300718474</v>
      </c>
      <c r="F72">
        <v>24.618953319348016</v>
      </c>
      <c r="G72">
        <v>20.508505609086068</v>
      </c>
      <c r="H72">
        <v>25.414436484100914</v>
      </c>
      <c r="I72">
        <v>24.96275599772034</v>
      </c>
      <c r="J72" t="str">
        <v>Jrue Holiday</v>
      </c>
      <c r="K72">
        <v>0.95886178861788629</v>
      </c>
      <c r="L72">
        <v>-1.6260162601626016E-3</v>
      </c>
      <c r="M72">
        <v>8.4390243902439044E-2</v>
      </c>
      <c r="N72">
        <v>0.43593495934959348</v>
      </c>
      <c r="O72">
        <v>-0.31593495934959348</v>
      </c>
      <c r="P72">
        <v>1.4442276422764229</v>
      </c>
      <c r="Q72">
        <v>1.5673170731707315</v>
      </c>
      <c r="R72">
        <v>-3.4146341463414526E-3</v>
      </c>
      <c r="S72">
        <v>-0.53284552845528466</v>
      </c>
      <c r="T72">
        <v>3.6385365853658538</v>
      </c>
      <c r="U72">
        <v>4.1697560975609758</v>
      </c>
      <c r="V72">
        <v>2.192682926829268</v>
      </c>
      <c r="W72">
        <v>3.6369105691056909</v>
      </c>
      <c r="X72">
        <v>3.1591869918699187</v>
      </c>
      <c r="Y72" t="str">
        <v>koe</v>
      </c>
      <c r="Z72">
        <v>28</v>
      </c>
      <c r="AA72" t="str">
        <v xml:space="preserve"> PG, SG</v>
      </c>
      <c r="AB72">
        <v>5.6634146341463421</v>
      </c>
      <c r="AC72">
        <v>6.4558536585365855</v>
      </c>
      <c r="AD72">
        <v>3.9160975609756097</v>
      </c>
      <c r="AE72">
        <v>5.4417886178861785</v>
      </c>
      <c r="AF72">
        <v>5.1096951219512192</v>
      </c>
    </row>
    <row r="73" spans="1:50" x14ac:dyDescent="0.3">
      <c r="A73">
        <f t="shared" si="2"/>
        <v>20.819679069040046</v>
      </c>
      <c r="B73">
        <f t="shared" si="3"/>
        <v>22.210236985237806</v>
      </c>
      <c r="C73">
        <f>GMs!$P$9*AE73 + 1</f>
        <v>9.324955662194677</v>
      </c>
      <c r="D73">
        <f>GMs!$P$10*AF73 + 1</f>
        <v>8.7116667339564433</v>
      </c>
      <c r="E73">
        <v>15.68190474516927</v>
      </c>
      <c r="F73">
        <v>23.963094363976793</v>
      </c>
      <c r="G73">
        <v>20.167689974846613</v>
      </c>
      <c r="H73">
        <v>22.90164697594405</v>
      </c>
      <c r="I73">
        <v>24.43126068376159</v>
      </c>
      <c r="J73" t="str">
        <v>Brandon Ingram</v>
      </c>
      <c r="K73">
        <v>2.7317073170731711E-2</v>
      </c>
      <c r="L73">
        <v>1.832439024390244</v>
      </c>
      <c r="M73">
        <v>0.51146341463414635</v>
      </c>
      <c r="N73">
        <v>1.3604878048780489</v>
      </c>
      <c r="O73">
        <v>-0.12329268292682924</v>
      </c>
      <c r="P73">
        <v>0.95256097560975606</v>
      </c>
      <c r="Q73">
        <v>-0.60512195121951218</v>
      </c>
      <c r="R73">
        <v>3.4634146341463432E-2</v>
      </c>
      <c r="S73">
        <v>-0.91365853658536589</v>
      </c>
      <c r="T73">
        <v>1.2443902439024392</v>
      </c>
      <c r="U73">
        <v>3.9904878048780485</v>
      </c>
      <c r="V73">
        <v>2.1242682926829266</v>
      </c>
      <c r="W73">
        <v>3.0768292682926828</v>
      </c>
      <c r="X73">
        <v>3.045853658536585</v>
      </c>
      <c r="Y73" t="str">
        <v>koe</v>
      </c>
      <c r="Z73">
        <v>19</v>
      </c>
      <c r="AA73" t="str">
        <v xml:space="preserve"> SF, PF</v>
      </c>
      <c r="AB73">
        <v>3.2692682926829275</v>
      </c>
      <c r="AC73">
        <v>6.2765853658536583</v>
      </c>
      <c r="AD73">
        <v>3.8476829268292683</v>
      </c>
      <c r="AE73">
        <v>4.88170731707317</v>
      </c>
      <c r="AF73">
        <v>4.9963617886178859</v>
      </c>
    </row>
    <row r="74" spans="1:50" x14ac:dyDescent="0.3">
      <c r="A74">
        <f t="shared" si="2"/>
        <v>28.015775812368151</v>
      </c>
      <c r="B74">
        <f t="shared" si="3"/>
        <v>21.950711019197232</v>
      </c>
      <c r="C74">
        <f>GMs!$P$9*AE74 + 1</f>
        <v>12.333766142719581</v>
      </c>
      <c r="D74">
        <f>GMs!$P$10*AF74 + 1</f>
        <v>8.6177103922761162</v>
      </c>
      <c r="E74">
        <v>32.59994113292754</v>
      </c>
      <c r="F74">
        <v>28.107052171791679</v>
      </c>
      <c r="G74">
        <v>36.063914369694217</v>
      </c>
      <c r="H74">
        <v>30.817353393604968</v>
      </c>
      <c r="I74">
        <v>24.145782121116959</v>
      </c>
      <c r="J74" t="str">
        <v>Anthony Davis</v>
      </c>
      <c r="K74">
        <v>1.1160569105691056</v>
      </c>
      <c r="L74">
        <v>-0.17040650406504065</v>
      </c>
      <c r="M74">
        <v>-0.84341463414634155</v>
      </c>
      <c r="N74">
        <v>1.1002032520325202</v>
      </c>
      <c r="O74">
        <v>1.1633333333333333</v>
      </c>
      <c r="P74">
        <v>-0.4740650406504065</v>
      </c>
      <c r="Q74">
        <v>0.6351219512195122</v>
      </c>
      <c r="R74">
        <v>2.5963414634146345</v>
      </c>
      <c r="S74">
        <v>-0.28199186991869912</v>
      </c>
      <c r="T74">
        <v>5.0115853658536587</v>
      </c>
      <c r="U74">
        <v>5.123170731707317</v>
      </c>
      <c r="V74">
        <v>5.3152439024390246</v>
      </c>
      <c r="W74">
        <v>4.8411788617886176</v>
      </c>
      <c r="X74">
        <v>2.9849796747967483</v>
      </c>
      <c r="Y74" t="str">
        <v>koe</v>
      </c>
      <c r="Z74">
        <v>50</v>
      </c>
      <c r="AA74" t="str">
        <v xml:space="preserve"> PF</v>
      </c>
      <c r="AB74">
        <v>7.0364634146341469</v>
      </c>
      <c r="AC74">
        <v>7.4092682926829267</v>
      </c>
      <c r="AD74">
        <v>7.0386585365853662</v>
      </c>
      <c r="AE74">
        <v>6.6460569105691052</v>
      </c>
      <c r="AF74">
        <v>4.9354878048780488</v>
      </c>
    </row>
    <row r="75" spans="1:50" x14ac:dyDescent="0.3">
      <c r="A75">
        <f t="shared" si="2"/>
        <v>26.920685173709945</v>
      </c>
      <c r="B75">
        <f t="shared" si="3"/>
        <v>21.405403204742029</v>
      </c>
      <c r="C75">
        <f>GMs!$P$9*AE75 + 1</f>
        <v>11.875890115166946</v>
      </c>
      <c r="D75">
        <f>GMs!$P$10*AF75 + 1</f>
        <v>8.4202922760175873</v>
      </c>
      <c r="E75">
        <v>28.718612465029359</v>
      </c>
      <c r="F75">
        <v>30.167430849277594</v>
      </c>
      <c r="G75">
        <v>29.210543300433507</v>
      </c>
      <c r="H75">
        <v>29.612753691080943</v>
      </c>
      <c r="I75">
        <v>23.545943525216234</v>
      </c>
      <c r="J75" t="str">
        <v>Bam Adebayo</v>
      </c>
      <c r="K75">
        <v>2.5180487804878049</v>
      </c>
      <c r="L75">
        <v>0.42536585365853663</v>
      </c>
      <c r="M75">
        <v>-1.7268292682926831</v>
      </c>
      <c r="N75">
        <v>0.69512195121951226</v>
      </c>
      <c r="O75">
        <v>1.4941463414634146</v>
      </c>
      <c r="P75">
        <v>0.63317073170731719</v>
      </c>
      <c r="Q75">
        <v>0.73414634146341473</v>
      </c>
      <c r="R75">
        <v>0.91317073170731722</v>
      </c>
      <c r="S75">
        <v>-1.113658536585366</v>
      </c>
      <c r="T75">
        <v>4.1473170731707318</v>
      </c>
      <c r="U75">
        <v>5.6863414634146343</v>
      </c>
      <c r="V75">
        <v>3.9395121951219512</v>
      </c>
      <c r="W75">
        <v>4.5726829268292679</v>
      </c>
      <c r="X75">
        <v>2.8570731707317076</v>
      </c>
      <c r="Y75" t="str">
        <v>koe</v>
      </c>
      <c r="Z75">
        <v>32</v>
      </c>
      <c r="AA75" t="str">
        <v xml:space="preserve"> C, PF</v>
      </c>
      <c r="AB75">
        <v>6.1721951219512201</v>
      </c>
      <c r="AC75">
        <v>7.9724390243902441</v>
      </c>
      <c r="AD75">
        <v>5.6629268292682928</v>
      </c>
      <c r="AE75">
        <v>6.3775609756097555</v>
      </c>
      <c r="AF75">
        <v>4.8075813008130082</v>
      </c>
    </row>
    <row r="76" spans="1:50" x14ac:dyDescent="0.3">
      <c r="A76">
        <f t="shared" si="2"/>
        <v>20.310681603380594</v>
      </c>
      <c r="B76">
        <f t="shared" si="3"/>
        <v>20.297630266557491</v>
      </c>
      <c r="C76">
        <f>GMs!$P$9*AE76 + 1</f>
        <v>9.1121351618787685</v>
      </c>
      <c r="D76">
        <f>GMs!$P$10*AF76 + 1</f>
        <v>8.0192445724979571</v>
      </c>
      <c r="E76">
        <v>18.11355414342918</v>
      </c>
      <c r="F76">
        <v>26.450004443731334</v>
      </c>
      <c r="G76">
        <v>21.602031708250085</v>
      </c>
      <c r="H76">
        <v>22.341749763718656</v>
      </c>
      <c r="I76">
        <v>22.327393293213241</v>
      </c>
      <c r="J76" t="str">
        <v>Zach LaVine</v>
      </c>
      <c r="K76">
        <v>0.95008130081300823</v>
      </c>
      <c r="L76">
        <v>1.166178861788618</v>
      </c>
      <c r="M76">
        <v>1.4190243902439026</v>
      </c>
      <c r="N76">
        <v>1.603739837398374</v>
      </c>
      <c r="O76">
        <v>-0.27203252032520325</v>
      </c>
      <c r="P76">
        <v>0.53983739837398381</v>
      </c>
      <c r="Q76">
        <v>-0.49609756097560981</v>
      </c>
      <c r="R76">
        <v>-0.24048780487804877</v>
      </c>
      <c r="S76">
        <v>-1.718211382113821</v>
      </c>
      <c r="T76">
        <v>1.7858536585365863</v>
      </c>
      <c r="U76">
        <v>4.6702439024390241</v>
      </c>
      <c r="V76">
        <v>2.412195121951219</v>
      </c>
      <c r="W76">
        <v>2.9520325203252034</v>
      </c>
      <c r="X76">
        <v>2.597235772357724</v>
      </c>
      <c r="Y76" t="str">
        <v>koe</v>
      </c>
      <c r="Z76">
        <v>21</v>
      </c>
      <c r="AA76" t="str">
        <v xml:space="preserve"> SG</v>
      </c>
      <c r="AB76">
        <v>3.8107317073170748</v>
      </c>
      <c r="AC76">
        <v>6.9563414634146339</v>
      </c>
      <c r="AD76">
        <v>4.1356097560975602</v>
      </c>
      <c r="AE76">
        <v>4.756910569105691</v>
      </c>
      <c r="AF76">
        <v>4.5477439024390245</v>
      </c>
    </row>
    <row r="77" spans="1:50" x14ac:dyDescent="0.3">
      <c r="A77">
        <f t="shared" si="2"/>
        <v>16.827613603845148</v>
      </c>
      <c r="B77">
        <f t="shared" si="3"/>
        <v>17.394752182297314</v>
      </c>
      <c r="C77">
        <f>GMs!$P$9*AE77 + 1</f>
        <v>7.6558051714433804</v>
      </c>
      <c r="D77">
        <f>GMs!$P$10*AF77 + 1</f>
        <v>6.9683138725677614</v>
      </c>
      <c r="E77">
        <v>19.603213234255062</v>
      </c>
      <c r="F77">
        <v>14.060962625535415</v>
      </c>
      <c r="G77">
        <v>22.931273433233908</v>
      </c>
      <c r="H77">
        <v>18.510374964229666</v>
      </c>
      <c r="I77">
        <v>19.134227400527045</v>
      </c>
      <c r="J77" t="str">
        <v>Robert Covington</v>
      </c>
      <c r="K77">
        <v>-0.54975609756097565</v>
      </c>
      <c r="L77">
        <v>-1.9512195121951223E-2</v>
      </c>
      <c r="M77">
        <v>0.27512195121951222</v>
      </c>
      <c r="N77">
        <v>-0.62097560975609767</v>
      </c>
      <c r="O77">
        <v>0.61365853658536595</v>
      </c>
      <c r="P77">
        <v>-0.58097560975609763</v>
      </c>
      <c r="Q77">
        <v>1.2531707317073173</v>
      </c>
      <c r="R77">
        <v>0.91317073170731722</v>
      </c>
      <c r="S77">
        <v>0.81414634146341469</v>
      </c>
      <c r="T77">
        <v>2.1175609756097566</v>
      </c>
      <c r="U77">
        <v>1.2839024390243905</v>
      </c>
      <c r="V77">
        <v>2.679024390243903</v>
      </c>
      <c r="W77">
        <v>2.0980487804878054</v>
      </c>
      <c r="X77">
        <v>1.9163414634146345</v>
      </c>
      <c r="Y77" t="str">
        <v>koe</v>
      </c>
      <c r="Z77">
        <v>1</v>
      </c>
      <c r="AA77" t="str">
        <v xml:space="preserve"> PF, SF</v>
      </c>
      <c r="AB77">
        <v>4.1424390243902449</v>
      </c>
      <c r="AC77">
        <v>3.5700000000000003</v>
      </c>
      <c r="AD77">
        <v>4.4024390243902447</v>
      </c>
      <c r="AE77">
        <v>3.902926829268293</v>
      </c>
      <c r="AF77">
        <v>3.8668495934959353</v>
      </c>
    </row>
    <row r="78" spans="1:50" x14ac:dyDescent="0.3">
      <c r="A78">
        <f t="shared" si="2"/>
        <v>14.376799096555882</v>
      </c>
      <c r="B78">
        <f t="shared" si="3"/>
        <v>14.220303354273808</v>
      </c>
      <c r="C78">
        <f>GMs!$P$9*AE78 + 1</f>
        <v>6.6310779285541992</v>
      </c>
      <c r="D78">
        <f>GMs!$P$10*AF78 + 1</f>
        <v>5.8190662528291686</v>
      </c>
      <c r="E78">
        <v>16.945376628454319</v>
      </c>
      <c r="F78">
        <v>12.912540209803771</v>
      </c>
      <c r="G78">
        <v>15.5894607063466</v>
      </c>
      <c r="H78">
        <v>15.814479006211471</v>
      </c>
      <c r="I78">
        <v>15.642333689701189</v>
      </c>
      <c r="J78" t="str">
        <v>Kyle Anderson</v>
      </c>
      <c r="K78">
        <v>0.23605691056910569</v>
      </c>
      <c r="L78">
        <v>-2.8577235772357722E-2</v>
      </c>
      <c r="M78">
        <v>-0.38426829268292684</v>
      </c>
      <c r="N78">
        <v>-0.29272357723577236</v>
      </c>
      <c r="O78">
        <v>0.13028455284552848</v>
      </c>
      <c r="P78">
        <v>0.29191056910569102</v>
      </c>
      <c r="Q78">
        <v>0.60256097560975619</v>
      </c>
      <c r="R78">
        <v>0.41475609756097565</v>
      </c>
      <c r="S78">
        <v>0.52715447154471551</v>
      </c>
      <c r="T78">
        <v>1.5257317073170735</v>
      </c>
      <c r="U78">
        <v>0.9700000000000002</v>
      </c>
      <c r="V78">
        <v>1.2052439024390249</v>
      </c>
      <c r="W78">
        <v>1.4971544715447158</v>
      </c>
      <c r="X78">
        <v>1.1717479674796749</v>
      </c>
      <c r="Y78" t="str">
        <v>koe</v>
      </c>
      <c r="Z78">
        <v>1</v>
      </c>
      <c r="AA78" t="str">
        <v xml:space="preserve"> SF, PF</v>
      </c>
      <c r="AB78">
        <v>3.550609756097562</v>
      </c>
      <c r="AC78">
        <v>3.25609756097561</v>
      </c>
      <c r="AD78">
        <v>2.9286585365853663</v>
      </c>
      <c r="AE78">
        <v>3.3020325203252034</v>
      </c>
      <c r="AF78">
        <v>3.1222560975609754</v>
      </c>
    </row>
    <row r="79" spans="1:50" x14ac:dyDescent="0.3">
      <c r="A79">
        <f t="shared" si="2"/>
        <v>10.24015845544729</v>
      </c>
      <c r="B79">
        <f t="shared" si="3"/>
        <v>12.112900518178062</v>
      </c>
      <c r="C79">
        <f>GMs!$P$9*AE79 + 1</f>
        <v>4.9014780969965575</v>
      </c>
      <c r="D79">
        <f>GMs!$P$10*AF79 + 1</f>
        <v>5.0561219357455158</v>
      </c>
      <c r="E79">
        <v>10.852561413219757</v>
      </c>
      <c r="F79">
        <v>11.025272603531489</v>
      </c>
      <c r="G79">
        <v>11.977787006607665</v>
      </c>
      <c r="H79">
        <v>11.264174300992019</v>
      </c>
      <c r="I79">
        <v>13.324190569995869</v>
      </c>
      <c r="J79" t="str">
        <v>Evan Fournier</v>
      </c>
      <c r="K79">
        <v>-0.17512195121951218</v>
      </c>
      <c r="L79">
        <v>0.31390243902439025</v>
      </c>
      <c r="M79">
        <v>0.88585365853658549</v>
      </c>
      <c r="N79">
        <v>0.22292682926829271</v>
      </c>
      <c r="O79">
        <v>-0.87439024390243902</v>
      </c>
      <c r="P79">
        <v>2.6829268292683228E-3</v>
      </c>
      <c r="Q79">
        <v>0.29219512195121955</v>
      </c>
      <c r="R79">
        <v>-0.21390243902439021</v>
      </c>
      <c r="S79">
        <v>2.8780487804878047E-2</v>
      </c>
      <c r="T79">
        <v>0.16902439024390264</v>
      </c>
      <c r="U79">
        <v>0.45414634146341493</v>
      </c>
      <c r="V79">
        <v>0.48024390243902471</v>
      </c>
      <c r="W79">
        <v>0.482926829268293</v>
      </c>
      <c r="X79">
        <v>0.67743902439024406</v>
      </c>
      <c r="Y79" t="str">
        <v>koe</v>
      </c>
      <c r="Z79">
        <v>1</v>
      </c>
      <c r="AA79" t="str">
        <v xml:space="preserve"> SG, SF</v>
      </c>
      <c r="AB79">
        <v>2.1939024390243911</v>
      </c>
      <c r="AC79">
        <v>2.7402439024390248</v>
      </c>
      <c r="AD79">
        <v>2.2036585365853663</v>
      </c>
      <c r="AE79">
        <v>2.2878048780487807</v>
      </c>
      <c r="AF79">
        <v>2.6279471544715447</v>
      </c>
    </row>
    <row r="80" spans="1:50" x14ac:dyDescent="0.3">
      <c r="A80">
        <f t="shared" si="2"/>
        <v>16.577757193177789</v>
      </c>
      <c r="B80">
        <f t="shared" si="3"/>
        <v>10.691356787661995</v>
      </c>
      <c r="C80">
        <f>GMs!$P$9*AE80 + 1</f>
        <v>7.5513359551645269</v>
      </c>
      <c r="D80">
        <f>GMs!$P$10*AF80 + 1</f>
        <v>4.5414796034364144</v>
      </c>
      <c r="E80">
        <v>20.92966702763017</v>
      </c>
      <c r="F80">
        <v>15.890675262254714</v>
      </c>
      <c r="G80">
        <v>23.69977927514639</v>
      </c>
      <c r="H80">
        <v>18.235532912495568</v>
      </c>
      <c r="I80">
        <v>11.760492466428195</v>
      </c>
      <c r="J80" t="str">
        <v>Isaiah Stewart</v>
      </c>
      <c r="K80">
        <v>1.3427642276422764</v>
      </c>
      <c r="L80">
        <v>-0.37613821138211384</v>
      </c>
      <c r="M80">
        <v>-1.3080487804878052</v>
      </c>
      <c r="N80">
        <v>-0.42077235772357729</v>
      </c>
      <c r="O80">
        <v>1.5113821138211383</v>
      </c>
      <c r="P80">
        <v>-0.79650406504065052</v>
      </c>
      <c r="Q80">
        <v>-0.21146341463414636</v>
      </c>
      <c r="R80">
        <v>2.0428048780487806</v>
      </c>
      <c r="S80">
        <v>0.25276422764227646</v>
      </c>
      <c r="T80">
        <v>2.4129268292682924</v>
      </c>
      <c r="U80">
        <v>1.7840243902439021</v>
      </c>
      <c r="V80">
        <v>2.833292682926829</v>
      </c>
      <c r="W80">
        <v>2.0367886178861787</v>
      </c>
      <c r="X80">
        <v>0.34400406504065006</v>
      </c>
      <c r="Y80" t="str">
        <v>koe</v>
      </c>
      <c r="Z80">
        <v>4</v>
      </c>
      <c r="AA80" t="str">
        <v xml:space="preserve"> C, PF</v>
      </c>
      <c r="AB80">
        <v>4.4378048780487802</v>
      </c>
      <c r="AC80">
        <v>4.0701219512195124</v>
      </c>
      <c r="AD80">
        <v>4.5567073170731707</v>
      </c>
      <c r="AE80">
        <v>3.8416666666666663</v>
      </c>
      <c r="AF80">
        <v>2.2945121951219507</v>
      </c>
    </row>
    <row r="81" spans="1:32" x14ac:dyDescent="0.3">
      <c r="A81">
        <f t="shared" si="2"/>
        <v>11.442519895500174</v>
      </c>
      <c r="B81">
        <f t="shared" si="3"/>
        <v>10.093623861535823</v>
      </c>
      <c r="C81">
        <f>GMs!$P$9*AE81 + 1</f>
        <v>5.4042058716841721</v>
      </c>
      <c r="D81">
        <f>GMs!$P$10*AF81 + 1</f>
        <v>4.3250819924478021</v>
      </c>
      <c r="E81">
        <v>10.511363761166619</v>
      </c>
      <c r="F81">
        <v>11.965337106230233</v>
      </c>
      <c r="G81">
        <v>15.252290159104358</v>
      </c>
      <c r="H81">
        <v>12.586771885050192</v>
      </c>
      <c r="I81">
        <v>11.102986247689406</v>
      </c>
      <c r="J81" t="str">
        <v>Miles Bridges</v>
      </c>
      <c r="K81">
        <v>0.70016260162601618</v>
      </c>
      <c r="L81">
        <v>0.68467479674796738</v>
      </c>
      <c r="M81">
        <v>3.1341463414634146E-2</v>
      </c>
      <c r="N81">
        <v>-0.22581300813008126</v>
      </c>
      <c r="O81">
        <v>0.29227642276422766</v>
      </c>
      <c r="P81">
        <v>-0.35983739837398371</v>
      </c>
      <c r="Q81">
        <v>-0.85939024390243901</v>
      </c>
      <c r="R81">
        <v>0.4476829268292683</v>
      </c>
      <c r="S81">
        <v>6.662601626016261E-2</v>
      </c>
      <c r="T81">
        <v>9.3048780487804961E-2</v>
      </c>
      <c r="U81">
        <v>0.71109756097560961</v>
      </c>
      <c r="V81">
        <v>1.137560975609756</v>
      </c>
      <c r="W81">
        <v>0.77772357723577223</v>
      </c>
      <c r="X81">
        <v>0.20380081300812986</v>
      </c>
      <c r="Y81" t="str">
        <v>koe</v>
      </c>
      <c r="Z81">
        <v>1</v>
      </c>
      <c r="AA81" t="str">
        <v xml:space="preserve"> SF, PF</v>
      </c>
      <c r="AB81">
        <v>2.1179268292682933</v>
      </c>
      <c r="AC81">
        <v>2.9971951219512194</v>
      </c>
      <c r="AD81">
        <v>2.8609756097560974</v>
      </c>
      <c r="AE81">
        <v>2.5826016260162596</v>
      </c>
      <c r="AF81">
        <v>2.1543089430894304</v>
      </c>
    </row>
    <row r="82" spans="1:32" x14ac:dyDescent="0.3">
      <c r="A82">
        <f t="shared" si="2"/>
        <v>5.0523634390028827</v>
      </c>
      <c r="B82">
        <f t="shared" si="3"/>
        <v>8.1823169390126402</v>
      </c>
      <c r="C82">
        <f>GMs!$P$9*AE82 + 1</f>
        <v>2.7323727370992175</v>
      </c>
      <c r="D82">
        <f>GMs!$P$10*AF82 + 1</f>
        <v>3.63313039697436</v>
      </c>
      <c r="E82">
        <v>8.2073211894370193</v>
      </c>
      <c r="F82">
        <v>12.461916029582728</v>
      </c>
      <c r="G82">
        <v>-2.1408499625988706</v>
      </c>
      <c r="H82">
        <v>5.5575997829031714</v>
      </c>
      <c r="I82">
        <v>9.0005486329139046</v>
      </c>
      <c r="J82" t="str">
        <v>Kevin Porter Jr.</v>
      </c>
      <c r="K82">
        <v>-0.6531707317073171</v>
      </c>
      <c r="L82">
        <v>-0.36902439024390243</v>
      </c>
      <c r="M82">
        <v>0.25414634146341464</v>
      </c>
      <c r="N82">
        <v>0.4363414634146342</v>
      </c>
      <c r="O82">
        <v>-0.45609756097560972</v>
      </c>
      <c r="P82">
        <v>1.5648780487804879</v>
      </c>
      <c r="Q82">
        <v>0.50560975609756098</v>
      </c>
      <c r="R82">
        <v>-0.43585365853658536</v>
      </c>
      <c r="S82">
        <v>-1.6358536585365853</v>
      </c>
      <c r="T82">
        <v>-0.42000000000000004</v>
      </c>
      <c r="U82">
        <v>0.84682926829268301</v>
      </c>
      <c r="V82">
        <v>-2.3539024390243899</v>
      </c>
      <c r="W82">
        <v>-0.78902439024390225</v>
      </c>
      <c r="X82">
        <v>-0.24451219512195088</v>
      </c>
      <c r="Y82" t="str">
        <v>koe</v>
      </c>
      <c r="Z82">
        <v>1</v>
      </c>
      <c r="AA82" t="str">
        <v xml:space="preserve"> SG, PG</v>
      </c>
      <c r="AB82">
        <v>1.6048780487804883</v>
      </c>
      <c r="AC82">
        <v>3.1329268292682926</v>
      </c>
      <c r="AD82">
        <v>-0.63048780487804845</v>
      </c>
      <c r="AE82">
        <v>1.0158536585365854</v>
      </c>
      <c r="AF82">
        <v>1.7059959349593496</v>
      </c>
    </row>
    <row r="83" spans="1:32" x14ac:dyDescent="0.3">
      <c r="A83">
        <f t="shared" si="2"/>
        <v>57.746201723482805</v>
      </c>
      <c r="B83">
        <f t="shared" si="3"/>
        <v>52.30918333054445</v>
      </c>
      <c r="C83">
        <f>GMs!$P$9*AE83 + 1</f>
        <v>24.764563040324919</v>
      </c>
      <c r="D83">
        <f>GMs!$P$10*AF83 + 1</f>
        <v>19.608406394277452</v>
      </c>
      <c r="E83">
        <v>54.874725891041706</v>
      </c>
      <c r="F83">
        <v>60.164724050249383</v>
      </c>
      <c r="G83">
        <v>57.212709127526296</v>
      </c>
      <c r="H83">
        <v>63.520821895831091</v>
      </c>
      <c r="I83">
        <v>57.540101663598897</v>
      </c>
      <c r="J83" t="str">
        <v>Nikola Jokic</v>
      </c>
      <c r="K83">
        <v>3.667479674796748</v>
      </c>
      <c r="L83">
        <v>2.1589430894308941</v>
      </c>
      <c r="M83">
        <v>-0.40060975609756094</v>
      </c>
      <c r="N83">
        <v>2.0841869918699185</v>
      </c>
      <c r="O83">
        <v>2.3393495934959345</v>
      </c>
      <c r="P83">
        <v>2.5699186991869913</v>
      </c>
      <c r="Q83">
        <v>1.0843902439024389</v>
      </c>
      <c r="R83">
        <v>0.38195121951219513</v>
      </c>
      <c r="S83">
        <v>-1.7550813008130082</v>
      </c>
      <c r="T83">
        <v>9.9715853658536577</v>
      </c>
      <c r="U83">
        <v>13.88560975609756</v>
      </c>
      <c r="V83">
        <v>9.5606097560975591</v>
      </c>
      <c r="W83">
        <v>12.130528455284551</v>
      </c>
      <c r="X83">
        <v>10.105813008130081</v>
      </c>
      <c r="Y83" t="str">
        <v>me</v>
      </c>
      <c r="Z83">
        <v>80</v>
      </c>
      <c r="AA83" t="str">
        <v xml:space="preserve"> C</v>
      </c>
      <c r="AB83">
        <v>11.996463414634146</v>
      </c>
      <c r="AC83">
        <v>16.171707317073171</v>
      </c>
      <c r="AD83">
        <v>11.2840243902439</v>
      </c>
      <c r="AE83">
        <v>13.935406504065039</v>
      </c>
      <c r="AF83">
        <v>12.056321138211381</v>
      </c>
    </row>
    <row r="84" spans="1:32" x14ac:dyDescent="0.3">
      <c r="A84">
        <f t="shared" si="2"/>
        <v>28.690073106451862</v>
      </c>
      <c r="B84">
        <f t="shared" si="3"/>
        <v>31.491128159464722</v>
      </c>
      <c r="C84">
        <f>GMs!$P$9*AE84 + 1</f>
        <v>12.615701313659255</v>
      </c>
      <c r="D84">
        <f>GMs!$P$10*AF84 + 1</f>
        <v>12.071633351428792</v>
      </c>
      <c r="E84">
        <v>24.720630346268699</v>
      </c>
      <c r="F84">
        <v>34.795921191468757</v>
      </c>
      <c r="G84">
        <v>28.570223017923013</v>
      </c>
      <c r="H84">
        <v>31.55908041709705</v>
      </c>
      <c r="I84">
        <v>34.640240975411196</v>
      </c>
      <c r="J84" t="str">
        <v>Paul George</v>
      </c>
      <c r="K84">
        <v>-8.1788617886178874E-2</v>
      </c>
      <c r="L84">
        <v>1.7494308943089432</v>
      </c>
      <c r="M84">
        <v>1.7348780487804878</v>
      </c>
      <c r="N84">
        <v>1.5606504065040649</v>
      </c>
      <c r="O84">
        <v>0.61569105691056913</v>
      </c>
      <c r="P84">
        <v>1.1955284552845529</v>
      </c>
      <c r="Q84">
        <v>0.52780487804878051</v>
      </c>
      <c r="R84">
        <v>-0.35073170731707315</v>
      </c>
      <c r="S84">
        <v>-1.9449593495934963</v>
      </c>
      <c r="T84">
        <v>3.2570731707317071</v>
      </c>
      <c r="U84">
        <v>6.9514634146341452</v>
      </c>
      <c r="V84">
        <v>3.8109756097560967</v>
      </c>
      <c r="W84">
        <v>5.0065040650406489</v>
      </c>
      <c r="X84">
        <v>5.2227642276422745</v>
      </c>
      <c r="Y84" t="str">
        <v>me</v>
      </c>
      <c r="Z84">
        <v>64</v>
      </c>
      <c r="AA84" t="str">
        <v xml:space="preserve"> SF, SG</v>
      </c>
      <c r="AB84">
        <v>5.2819512195121954</v>
      </c>
      <c r="AC84">
        <v>9.237560975609755</v>
      </c>
      <c r="AD84">
        <v>5.5343902439024379</v>
      </c>
      <c r="AE84">
        <v>6.8113821138211366</v>
      </c>
      <c r="AF84">
        <v>7.1732723577235751</v>
      </c>
    </row>
    <row r="85" spans="1:32" x14ac:dyDescent="0.3">
      <c r="A85">
        <f t="shared" si="2"/>
        <v>21.850606183525549</v>
      </c>
      <c r="B85">
        <f t="shared" si="3"/>
        <v>19.904571908640946</v>
      </c>
      <c r="C85">
        <f>GMs!$P$9*AE85 + 1</f>
        <v>9.7560038286325721</v>
      </c>
      <c r="D85">
        <f>GMs!$P$10*AF85 + 1</f>
        <v>7.8769454186208412</v>
      </c>
      <c r="E85">
        <v>28.957396054588216</v>
      </c>
      <c r="F85">
        <v>27.95981852874916</v>
      </c>
      <c r="G85">
        <v>18.05900714695867</v>
      </c>
      <c r="H85">
        <v>24.035666801878104</v>
      </c>
      <c r="I85">
        <v>21.895029099505042</v>
      </c>
      <c r="J85" t="str">
        <v>Domantas Sabonis</v>
      </c>
      <c r="K85">
        <v>1.8456910569105689</v>
      </c>
      <c r="L85">
        <v>-0.87089430894308939</v>
      </c>
      <c r="M85">
        <v>-0.96048780487804886</v>
      </c>
      <c r="N85">
        <v>0.75203252032520329</v>
      </c>
      <c r="O85">
        <v>2.3445528455284554</v>
      </c>
      <c r="P85">
        <v>1.6286178861788618</v>
      </c>
      <c r="Q85">
        <v>0.54</v>
      </c>
      <c r="R85">
        <v>-0.19658536585365854</v>
      </c>
      <c r="S85">
        <v>-1.7533333333333332</v>
      </c>
      <c r="T85">
        <v>4.2004878048780494</v>
      </c>
      <c r="U85">
        <v>5.0829268292682928</v>
      </c>
      <c r="V85">
        <v>1.7009756097560977</v>
      </c>
      <c r="W85">
        <v>3.3295934959349598</v>
      </c>
      <c r="X85">
        <v>2.5050406504065039</v>
      </c>
      <c r="Y85" t="str">
        <v>me</v>
      </c>
      <c r="Z85">
        <v>46</v>
      </c>
      <c r="AA85" t="str">
        <v xml:space="preserve"> PF</v>
      </c>
      <c r="AB85">
        <v>6.2253658536585377</v>
      </c>
      <c r="AC85">
        <v>7.3690243902439025</v>
      </c>
      <c r="AD85">
        <v>3.4243902439024394</v>
      </c>
      <c r="AE85">
        <v>5.1344715447154474</v>
      </c>
      <c r="AF85">
        <v>4.4555487804878044</v>
      </c>
    </row>
    <row r="86" spans="1:32" x14ac:dyDescent="0.3">
      <c r="A86">
        <f t="shared" si="2"/>
        <v>15.704171640552488</v>
      </c>
      <c r="B86">
        <f t="shared" si="3"/>
        <v>17.562512539644406</v>
      </c>
      <c r="C86">
        <f>GMs!$P$9*AE86 + 1</f>
        <v>7.1860749727005109</v>
      </c>
      <c r="D86">
        <f>GMs!$P$10*AF86 + 1</f>
        <v>7.0290482557040246</v>
      </c>
      <c r="E86">
        <v>16.389492813311563</v>
      </c>
      <c r="F86">
        <v>14.009207769193196</v>
      </c>
      <c r="G86">
        <v>18.212100800841633</v>
      </c>
      <c r="H86">
        <v>17.274588804607738</v>
      </c>
      <c r="I86">
        <v>19.318763793608849</v>
      </c>
      <c r="J86" t="str">
        <v>Bogdan Bogdanovic</v>
      </c>
      <c r="K86">
        <v>0.32991869918699185</v>
      </c>
      <c r="L86">
        <v>0.42065040650406504</v>
      </c>
      <c r="M86">
        <v>1.2746341463414634</v>
      </c>
      <c r="N86">
        <v>0.17674796747967478</v>
      </c>
      <c r="O86">
        <v>-0.68113821138211383</v>
      </c>
      <c r="P86">
        <v>9.0894308943089419E-2</v>
      </c>
      <c r="Q86">
        <v>0.25414634146341464</v>
      </c>
      <c r="R86">
        <v>-0.59609756097560984</v>
      </c>
      <c r="S86">
        <v>0.55284552845528456</v>
      </c>
      <c r="T86">
        <v>1.4019512195121948</v>
      </c>
      <c r="U86">
        <v>1.2697560975609756</v>
      </c>
      <c r="V86">
        <v>1.7317073170731709</v>
      </c>
      <c r="W86">
        <v>1.8226016260162603</v>
      </c>
      <c r="X86">
        <v>1.955691056910569</v>
      </c>
      <c r="Y86" t="str">
        <v>me</v>
      </c>
      <c r="Z86">
        <v>1</v>
      </c>
      <c r="AA86" t="str">
        <v xml:space="preserve"> SG, SF</v>
      </c>
      <c r="AB86">
        <v>3.4268292682926829</v>
      </c>
      <c r="AC86">
        <v>3.5558536585365852</v>
      </c>
      <c r="AD86">
        <v>3.4551219512195122</v>
      </c>
      <c r="AE86">
        <v>3.6274796747967479</v>
      </c>
      <c r="AF86">
        <v>3.9061991869918695</v>
      </c>
    </row>
    <row r="87" spans="1:32" x14ac:dyDescent="0.3">
      <c r="A87">
        <f t="shared" si="2"/>
        <v>9.4920813984259667</v>
      </c>
      <c r="B87">
        <f t="shared" si="3"/>
        <v>3.6790431730151094</v>
      </c>
      <c r="C87">
        <f>GMs!$P$9*AE87 + 1</f>
        <v>4.5886943519068533</v>
      </c>
      <c r="D87">
        <f>GMs!$P$10*AF87 + 1</f>
        <v>2.0028074851930935</v>
      </c>
      <c r="E87">
        <v>10.964833513815087</v>
      </c>
      <c r="F87">
        <v>8.7065658068891576</v>
      </c>
      <c r="G87">
        <v>14.662393580055324</v>
      </c>
      <c r="H87">
        <v>10.441289538268563</v>
      </c>
      <c r="I87">
        <v>4.0469474903166205</v>
      </c>
      <c r="J87" t="str">
        <v>Ivica Zubac</v>
      </c>
      <c r="K87">
        <v>2.3057317073170731</v>
      </c>
      <c r="L87">
        <v>0.10548780487804878</v>
      </c>
      <c r="M87">
        <v>-1.7484146341463414</v>
      </c>
      <c r="N87">
        <v>-0.58085365853658533</v>
      </c>
      <c r="O87">
        <v>1.1060975609756096</v>
      </c>
      <c r="P87">
        <v>-0.71963414634146339</v>
      </c>
      <c r="Q87">
        <v>-1.5429268292682927</v>
      </c>
      <c r="R87">
        <v>0.89487804878048771</v>
      </c>
      <c r="S87">
        <v>0.47914634146341462</v>
      </c>
      <c r="T87">
        <v>0.19402439024390228</v>
      </c>
      <c r="U87">
        <v>-0.17963414634146369</v>
      </c>
      <c r="V87">
        <v>1.0191463414634145</v>
      </c>
      <c r="W87">
        <v>0.29951219512195093</v>
      </c>
      <c r="X87">
        <v>-1.3007926829268297</v>
      </c>
      <c r="Y87" t="str">
        <v>me</v>
      </c>
      <c r="Z87">
        <v>1</v>
      </c>
      <c r="AA87" t="str">
        <v xml:space="preserve"> C</v>
      </c>
      <c r="AB87">
        <v>2.2189024390243905</v>
      </c>
      <c r="AC87">
        <v>2.1064634146341463</v>
      </c>
      <c r="AD87">
        <v>2.7425609756097558</v>
      </c>
      <c r="AE87">
        <v>2.1043902439024387</v>
      </c>
      <c r="AF87">
        <v>0.64971544715447083</v>
      </c>
    </row>
    <row r="88" spans="1:32" x14ac:dyDescent="0.3">
      <c r="A88">
        <f t="shared" si="2"/>
        <v>-0.30122879752603471</v>
      </c>
      <c r="B88">
        <f t="shared" si="3"/>
        <v>3.0082617028581558</v>
      </c>
      <c r="C88">
        <f>GMs!$P$9*AE88 + 1</f>
        <v>0.49394473866249333</v>
      </c>
      <c r="D88">
        <f>GMs!$P$10*AF88 + 1</f>
        <v>1.7599640658450451</v>
      </c>
      <c r="E88">
        <v>1.4929019050526868</v>
      </c>
      <c r="F88">
        <v>-0.13771451441946136</v>
      </c>
      <c r="G88">
        <v>-0.16642783910828518</v>
      </c>
      <c r="H88">
        <v>-0.33135167727863823</v>
      </c>
      <c r="I88">
        <v>3.3090878731439717</v>
      </c>
      <c r="J88" t="str">
        <v>Donte DiVincenzo</v>
      </c>
      <c r="K88">
        <v>-0.4816260162601626</v>
      </c>
      <c r="L88">
        <v>-0.1865040650406504</v>
      </c>
      <c r="M88">
        <v>-7.5121951219512206E-2</v>
      </c>
      <c r="N88">
        <v>-0.73235772357723572</v>
      </c>
      <c r="O88">
        <v>-0.14715447154471542</v>
      </c>
      <c r="P88">
        <v>-0.14406504065040648</v>
      </c>
      <c r="Q88">
        <v>-2.4878048780487827E-2</v>
      </c>
      <c r="R88">
        <v>-0.80536585365853652</v>
      </c>
      <c r="S88">
        <v>0.49544715447154475</v>
      </c>
      <c r="T88">
        <v>-1.9151219512195119</v>
      </c>
      <c r="U88">
        <v>-2.5970731707317074</v>
      </c>
      <c r="V88">
        <v>-1.9575609756097561</v>
      </c>
      <c r="W88">
        <v>-2.1016260162601625</v>
      </c>
      <c r="X88">
        <v>-1.4581300813008129</v>
      </c>
      <c r="Y88" t="str">
        <v>me</v>
      </c>
      <c r="Z88">
        <v>1</v>
      </c>
      <c r="AA88" t="str">
        <v xml:space="preserve"> SG, PG</v>
      </c>
      <c r="AB88">
        <v>0.10975609756097637</v>
      </c>
      <c r="AC88">
        <v>-0.31097560975609762</v>
      </c>
      <c r="AD88">
        <v>-0.23414634146341462</v>
      </c>
      <c r="AE88">
        <v>-0.29674796747967491</v>
      </c>
      <c r="AF88">
        <v>0.49237804878048763</v>
      </c>
    </row>
    <row r="89" spans="1:32" x14ac:dyDescent="0.3">
      <c r="A89">
        <f t="shared" si="2"/>
        <v>1.5633267395443964</v>
      </c>
      <c r="B89">
        <f t="shared" si="3"/>
        <v>3.0011561505325046</v>
      </c>
      <c r="C89">
        <f>GMs!$P$9*AE89 + 1</f>
        <v>1.2735471316764111</v>
      </c>
      <c r="D89">
        <f>GMs!$P$10*AF89 + 1</f>
        <v>1.7573916384601413</v>
      </c>
      <c r="E89">
        <v>4.2947754008854968</v>
      </c>
      <c r="F89">
        <v>3.397677568819681</v>
      </c>
      <c r="G89">
        <v>3.9792511057224118</v>
      </c>
      <c r="H89">
        <v>1.7196594134988361</v>
      </c>
      <c r="I89">
        <v>3.3012717655857555</v>
      </c>
      <c r="J89" t="str">
        <v>Kyle Kuzma</v>
      </c>
      <c r="K89">
        <v>-0.38861788617886178</v>
      </c>
      <c r="L89">
        <v>-0.35325203252032522</v>
      </c>
      <c r="M89">
        <v>0.33609756097560978</v>
      </c>
      <c r="N89">
        <v>7.1626016260162656E-2</v>
      </c>
      <c r="O89">
        <v>0.31788617886178866</v>
      </c>
      <c r="P89">
        <v>-0.51910569105691051</v>
      </c>
      <c r="Q89">
        <v>-1.1146341463414635</v>
      </c>
      <c r="R89">
        <v>1.9268292682926846E-2</v>
      </c>
      <c r="S89">
        <v>-1.3739837398374005E-2</v>
      </c>
      <c r="T89">
        <v>-1.2912195121951218</v>
      </c>
      <c r="U89">
        <v>-1.6307317073170731</v>
      </c>
      <c r="V89">
        <v>-1.1253658536585365</v>
      </c>
      <c r="W89">
        <v>-1.644471544715447</v>
      </c>
      <c r="X89">
        <v>-1.4597967479674794</v>
      </c>
      <c r="Y89" t="str">
        <v>me</v>
      </c>
      <c r="Z89">
        <v>1</v>
      </c>
      <c r="AA89" t="str">
        <v xml:space="preserve"> PF, SF</v>
      </c>
      <c r="AB89">
        <v>0.73365853658536651</v>
      </c>
      <c r="AC89">
        <v>0.65536585365853672</v>
      </c>
      <c r="AD89">
        <v>0.59804878048780497</v>
      </c>
      <c r="AE89">
        <v>0.16040650406504064</v>
      </c>
      <c r="AF89">
        <v>0.49071138211382115</v>
      </c>
    </row>
    <row r="90" spans="1:32" x14ac:dyDescent="0.3">
      <c r="A90">
        <f t="shared" si="2"/>
        <v>6.166189163530639</v>
      </c>
      <c r="B90">
        <f t="shared" si="3"/>
        <v>2.2010016362024003</v>
      </c>
      <c r="C90">
        <f>GMs!$P$9*AE90 + 1</f>
        <v>3.1980822228068018</v>
      </c>
      <c r="D90">
        <f>GMs!$P$10*AF90 + 1</f>
        <v>1.4677112180674414</v>
      </c>
      <c r="E90">
        <v>13.447416108930437</v>
      </c>
      <c r="F90">
        <v>7.789701757033475</v>
      </c>
      <c r="G90">
        <v>6.1906038840318693</v>
      </c>
      <c r="H90">
        <v>6.7828080798837034</v>
      </c>
      <c r="I90">
        <v>2.4211017998226403</v>
      </c>
      <c r="J90" t="str">
        <v>Mason Plumlee</v>
      </c>
      <c r="K90">
        <v>1.7811382113821137</v>
      </c>
      <c r="L90">
        <v>-1.2627642276422764</v>
      </c>
      <c r="M90">
        <v>-1.6692682926829268</v>
      </c>
      <c r="N90">
        <v>-0.65252032520325198</v>
      </c>
      <c r="O90">
        <v>1.2095934959349592</v>
      </c>
      <c r="P90">
        <v>0.16552845528455284</v>
      </c>
      <c r="Q90">
        <v>-0.48390243902439023</v>
      </c>
      <c r="R90">
        <v>0.48195121951219511</v>
      </c>
      <c r="S90">
        <v>-8.5691056910569052E-2</v>
      </c>
      <c r="T90">
        <v>0.7468292682926827</v>
      </c>
      <c r="U90">
        <v>-0.43024390243902433</v>
      </c>
      <c r="V90">
        <v>-0.68146341463414628</v>
      </c>
      <c r="W90">
        <v>-0.51593495934959344</v>
      </c>
      <c r="X90">
        <v>-1.647479674796748</v>
      </c>
      <c r="Y90" t="str">
        <v>me</v>
      </c>
      <c r="Z90">
        <v>1</v>
      </c>
      <c r="AA90" t="str">
        <v xml:space="preserve"> C</v>
      </c>
      <c r="AB90">
        <v>2.771707317073171</v>
      </c>
      <c r="AC90">
        <v>1.8558536585365855</v>
      </c>
      <c r="AD90">
        <v>1.0419512195121952</v>
      </c>
      <c r="AE90">
        <v>1.2889430894308942</v>
      </c>
      <c r="AF90">
        <v>0.30302845528455258</v>
      </c>
    </row>
    <row r="91" spans="1:32" x14ac:dyDescent="0.3">
      <c r="A91">
        <f t="shared" si="2"/>
        <v>20.098129567232249</v>
      </c>
      <c r="B91">
        <f t="shared" si="3"/>
        <v>22.804330482124005</v>
      </c>
      <c r="C91">
        <f>GMs!$P$9*AE91 + 1</f>
        <v>9.0232635392712783</v>
      </c>
      <c r="D91">
        <f>GMs!$P$10*AF91 + 1</f>
        <v>8.9267467601869335</v>
      </c>
      <c r="E91">
        <v>19.324997492291992</v>
      </c>
      <c r="F91">
        <v>26.840842841626021</v>
      </c>
      <c r="G91">
        <v>19.228472558564633</v>
      </c>
      <c r="H91">
        <v>22.107942523955476</v>
      </c>
      <c r="I91">
        <v>25.084763530336406</v>
      </c>
      <c r="J91" t="str">
        <v>Julius Randle</v>
      </c>
      <c r="K91">
        <v>1.467479674796748E-2</v>
      </c>
      <c r="L91">
        <v>0.84430894308943083</v>
      </c>
      <c r="M91">
        <v>0.5102439024390244</v>
      </c>
      <c r="N91">
        <v>1.2954065040650407</v>
      </c>
      <c r="O91">
        <v>1.8604471544715446</v>
      </c>
      <c r="P91">
        <v>0.96418699186991863</v>
      </c>
      <c r="Q91">
        <v>-0.12695121951219512</v>
      </c>
      <c r="R91">
        <v>-0.58524390243902435</v>
      </c>
      <c r="S91">
        <v>-1.8771544715447155</v>
      </c>
      <c r="T91">
        <v>2.055609756097561</v>
      </c>
      <c r="U91">
        <v>4.7770731707317076</v>
      </c>
      <c r="V91">
        <v>1.9357317073170734</v>
      </c>
      <c r="W91">
        <v>2.8999186991869923</v>
      </c>
      <c r="X91">
        <v>3.1852032520325197</v>
      </c>
      <c r="Y91" t="str">
        <v>peon</v>
      </c>
      <c r="Z91">
        <v>39</v>
      </c>
      <c r="AA91" t="str">
        <v xml:space="preserve"> PF</v>
      </c>
      <c r="AB91">
        <v>4.0804878048780493</v>
      </c>
      <c r="AC91">
        <v>7.0631707317073174</v>
      </c>
      <c r="AD91">
        <v>3.6591463414634147</v>
      </c>
      <c r="AE91">
        <v>4.7047967479674799</v>
      </c>
      <c r="AF91">
        <v>5.1357113821138203</v>
      </c>
    </row>
    <row r="92" spans="1:32" x14ac:dyDescent="0.3">
      <c r="A92">
        <f t="shared" si="2"/>
        <v>15.422647960848984</v>
      </c>
      <c r="B92">
        <f t="shared" si="3"/>
        <v>19.05155901725416</v>
      </c>
      <c r="C92">
        <f>GMs!$P$9*AE92 + 1</f>
        <v>7.0683651324606345</v>
      </c>
      <c r="D92">
        <f>GMs!$P$10*AF92 + 1</f>
        <v>7.5681286481697105</v>
      </c>
      <c r="E92">
        <v>14.515917905327976</v>
      </c>
      <c r="F92">
        <v>17.258163492331434</v>
      </c>
      <c r="G92">
        <v>11.768194504267891</v>
      </c>
      <c r="H92">
        <v>16.964912756933884</v>
      </c>
      <c r="I92">
        <v>20.956714918979578</v>
      </c>
      <c r="J92" t="str">
        <v>Malcolm Brogdon</v>
      </c>
      <c r="K92">
        <v>-0.51654471544715452</v>
      </c>
      <c r="L92">
        <v>0.76882113821138209</v>
      </c>
      <c r="M92">
        <v>0.65560975609756089</v>
      </c>
      <c r="N92">
        <v>0.76552845528455293</v>
      </c>
      <c r="O92">
        <v>-7.9430894308943081E-2</v>
      </c>
      <c r="P92">
        <v>1.3154065040650404</v>
      </c>
      <c r="Q92">
        <v>-0.16536585365853662</v>
      </c>
      <c r="R92">
        <v>-0.58621951219512203</v>
      </c>
      <c r="S92">
        <v>-0.40422764227642283</v>
      </c>
      <c r="T92">
        <v>0.98475609756097526</v>
      </c>
      <c r="U92">
        <v>2.15780487804878</v>
      </c>
      <c r="V92">
        <v>0.43817073170731691</v>
      </c>
      <c r="W92">
        <v>1.7535772357723571</v>
      </c>
      <c r="X92">
        <v>2.3049593495934957</v>
      </c>
      <c r="Y92" t="str">
        <v>peon</v>
      </c>
      <c r="Z92">
        <v>6</v>
      </c>
      <c r="AA92" t="str">
        <v xml:space="preserve"> PG, SG</v>
      </c>
      <c r="AB92">
        <v>3.0096341463414635</v>
      </c>
      <c r="AC92">
        <v>4.4439024390243897</v>
      </c>
      <c r="AD92">
        <v>2.1615853658536581</v>
      </c>
      <c r="AE92">
        <v>3.5584552845528448</v>
      </c>
      <c r="AF92">
        <v>4.2554674796747962</v>
      </c>
    </row>
    <row r="93" spans="1:32" x14ac:dyDescent="0.3">
      <c r="A93">
        <f t="shared" si="2"/>
        <v>14.0468626285877</v>
      </c>
      <c r="B93">
        <f t="shared" si="3"/>
        <v>17.359744339131904</v>
      </c>
      <c r="C93">
        <f>GMs!$P$9*AE93 + 1</f>
        <v>6.4931258778608241</v>
      </c>
      <c r="D93">
        <f>GMs!$P$10*AF93 + 1</f>
        <v>6.9556399620372584</v>
      </c>
      <c r="E93">
        <v>15.782675801313374</v>
      </c>
      <c r="F93">
        <v>17.702541396787041</v>
      </c>
      <c r="G93">
        <v>14.971618460318927</v>
      </c>
      <c r="H93">
        <v>15.451548891446471</v>
      </c>
      <c r="I93">
        <v>19.095718773045096</v>
      </c>
      <c r="J93" t="str">
        <v>Anthony Edwards</v>
      </c>
      <c r="K93">
        <v>-0.93373983739837396</v>
      </c>
      <c r="L93">
        <v>0.14943089430894307</v>
      </c>
      <c r="M93">
        <v>0.86707317073170731</v>
      </c>
      <c r="N93">
        <v>1.1451626016260161</v>
      </c>
      <c r="O93">
        <v>-5.5162601626016258E-2</v>
      </c>
      <c r="P93">
        <v>0.33504065040650405</v>
      </c>
      <c r="Q93">
        <v>0.82146341463414629</v>
      </c>
      <c r="R93">
        <v>-4.9999999999999996E-2</v>
      </c>
      <c r="S93">
        <v>-0.86300813008130073</v>
      </c>
      <c r="T93">
        <v>1.2668292682926832</v>
      </c>
      <c r="U93">
        <v>2.2792682926829269</v>
      </c>
      <c r="V93">
        <v>1.0812195121951218</v>
      </c>
      <c r="W93">
        <v>1.4162601626016262</v>
      </c>
      <c r="X93">
        <v>1.9081300813008131</v>
      </c>
      <c r="Y93" t="str">
        <v>peon</v>
      </c>
      <c r="Z93">
        <v>9</v>
      </c>
      <c r="AA93" t="str">
        <v xml:space="preserve"> SG, SF</v>
      </c>
      <c r="AB93">
        <v>3.2917073170731714</v>
      </c>
      <c r="AC93">
        <v>4.5653658536585366</v>
      </c>
      <c r="AD93">
        <v>2.8046341463414635</v>
      </c>
      <c r="AE93">
        <v>3.2211382113821139</v>
      </c>
      <c r="AF93">
        <v>3.8586382113821136</v>
      </c>
    </row>
    <row r="94" spans="1:32" x14ac:dyDescent="0.3">
      <c r="A94">
        <f t="shared" si="2"/>
        <v>12.140194597615805</v>
      </c>
      <c r="B94">
        <f t="shared" si="3"/>
        <v>16.426664004465827</v>
      </c>
      <c r="C94">
        <f>GMs!$P$9*AE94 + 1</f>
        <v>5.6959155346579031</v>
      </c>
      <c r="D94">
        <f>GMs!$P$10*AF94 + 1</f>
        <v>6.6178363269074572</v>
      </c>
      <c r="E94">
        <v>13.817640206503341</v>
      </c>
      <c r="F94">
        <v>13.382795542430483</v>
      </c>
      <c r="G94">
        <v>12.727459899034551</v>
      </c>
      <c r="H94">
        <v>13.354214057377387</v>
      </c>
      <c r="I94">
        <v>18.06933040491241</v>
      </c>
      <c r="J94" t="str">
        <v>Buddy Hield</v>
      </c>
      <c r="K94">
        <v>-1.1058536585365855</v>
      </c>
      <c r="L94">
        <v>0.11951219512195123</v>
      </c>
      <c r="M94">
        <v>2.1565853658536587</v>
      </c>
      <c r="N94">
        <v>0.32439024390243909</v>
      </c>
      <c r="O94">
        <v>-0.22048780487804875</v>
      </c>
      <c r="P94">
        <v>0.31804878048780488</v>
      </c>
      <c r="Q94">
        <v>-0.11853658536585365</v>
      </c>
      <c r="R94">
        <v>-0.37512195121951225</v>
      </c>
      <c r="S94">
        <v>-0.14975609756097563</v>
      </c>
      <c r="T94">
        <v>0.82926829268292668</v>
      </c>
      <c r="U94">
        <v>1.098536585365854</v>
      </c>
      <c r="V94">
        <v>0.63073170731707329</v>
      </c>
      <c r="W94">
        <v>0.94878048780487834</v>
      </c>
      <c r="X94">
        <v>1.689268292682927</v>
      </c>
      <c r="Y94" t="str">
        <v>peon</v>
      </c>
      <c r="Z94">
        <v>7</v>
      </c>
      <c r="AA94" t="str">
        <v xml:space="preserve"> SG, SF</v>
      </c>
      <c r="AB94">
        <v>2.8541463414634149</v>
      </c>
      <c r="AC94">
        <v>3.3846341463414635</v>
      </c>
      <c r="AD94">
        <v>2.3541463414634149</v>
      </c>
      <c r="AE94">
        <v>2.7536585365853661</v>
      </c>
      <c r="AF94">
        <v>3.6397764227642275</v>
      </c>
    </row>
    <row r="95" spans="1:32" x14ac:dyDescent="0.3">
      <c r="A95">
        <f t="shared" si="2"/>
        <v>13.268942071951166</v>
      </c>
      <c r="B95">
        <f t="shared" si="3"/>
        <v>15.95388481557856</v>
      </c>
      <c r="C95">
        <f>GMs!$P$9*AE95 + 1</f>
        <v>6.1678640578340316</v>
      </c>
      <c r="D95">
        <f>GMs!$P$10*AF95 + 1</f>
        <v>6.4466757926143483</v>
      </c>
      <c r="E95">
        <v>13.559140540742378</v>
      </c>
      <c r="F95">
        <v>15.313787079060845</v>
      </c>
      <c r="G95">
        <v>11.313166144115755</v>
      </c>
      <c r="H95">
        <v>14.595836279146283</v>
      </c>
      <c r="I95">
        <v>17.549273297136416</v>
      </c>
      <c r="J95" t="str">
        <v>Caris LeVert</v>
      </c>
      <c r="K95">
        <v>-0.65691056910569112</v>
      </c>
      <c r="L95">
        <v>0.45382113821138215</v>
      </c>
      <c r="M95">
        <v>-9.3658536585365867E-2</v>
      </c>
      <c r="N95">
        <v>0.59967479674796742</v>
      </c>
      <c r="O95">
        <v>-0.36601626016260164</v>
      </c>
      <c r="P95">
        <v>0.87869918699186988</v>
      </c>
      <c r="Q95">
        <v>0.85951219512195132</v>
      </c>
      <c r="R95">
        <v>-4.8780487804878064E-2</v>
      </c>
      <c r="S95">
        <v>-0.40081300813008125</v>
      </c>
      <c r="T95">
        <v>0.77170731707317075</v>
      </c>
      <c r="U95">
        <v>1.626341463414634</v>
      </c>
      <c r="V95">
        <v>0.3468292682926829</v>
      </c>
      <c r="W95">
        <v>1.2255284552845529</v>
      </c>
      <c r="X95">
        <v>1.5783739837398376</v>
      </c>
      <c r="Y95" t="str">
        <v>peon</v>
      </c>
      <c r="Z95">
        <v>16</v>
      </c>
      <c r="AA95" t="str">
        <v xml:space="preserve"> SG, SF</v>
      </c>
      <c r="AB95">
        <v>2.7965853658536588</v>
      </c>
      <c r="AC95">
        <v>3.9124390243902436</v>
      </c>
      <c r="AD95">
        <v>2.0702439024390245</v>
      </c>
      <c r="AE95">
        <v>3.0304065040650405</v>
      </c>
      <c r="AF95">
        <v>3.5288821138211381</v>
      </c>
    </row>
    <row r="96" spans="1:32" x14ac:dyDescent="0.3">
      <c r="A96">
        <f t="shared" si="2"/>
        <v>13.954679374220712</v>
      </c>
      <c r="B96">
        <f t="shared" si="3"/>
        <v>14.747327369452027</v>
      </c>
      <c r="C96">
        <f>GMs!$P$9*AE96 + 1</f>
        <v>6.4545824908329257</v>
      </c>
      <c r="D96">
        <f>GMs!$P$10*AF96 + 1</f>
        <v>6.0098650742314206</v>
      </c>
      <c r="E96">
        <v>5.8260573192491671</v>
      </c>
      <c r="F96">
        <v>14.874763125261333</v>
      </c>
      <c r="G96">
        <v>13.927908550116825</v>
      </c>
      <c r="H96">
        <v>15.350147311642784</v>
      </c>
      <c r="I96">
        <v>16.22206010639723</v>
      </c>
      <c r="J96" t="str">
        <v>DeMar DeRozan</v>
      </c>
      <c r="K96">
        <v>1.0351219512195124</v>
      </c>
      <c r="L96">
        <v>2.3439024390243901</v>
      </c>
      <c r="M96">
        <v>-1.4673170731707319</v>
      </c>
      <c r="N96">
        <v>0.84341463414634155</v>
      </c>
      <c r="O96">
        <v>-0.55414634146341468</v>
      </c>
      <c r="P96">
        <v>0.52195121951219525</v>
      </c>
      <c r="Q96">
        <v>-0.37804878048780494</v>
      </c>
      <c r="R96">
        <v>-0.83853658536585363</v>
      </c>
      <c r="S96">
        <v>-0.11268292682926831</v>
      </c>
      <c r="T96">
        <v>-0.95024390243902412</v>
      </c>
      <c r="U96">
        <v>1.5063414634146342</v>
      </c>
      <c r="V96">
        <v>0.8717073170731704</v>
      </c>
      <c r="W96">
        <v>1.3936585365853658</v>
      </c>
      <c r="X96">
        <v>1.2953658536585362</v>
      </c>
      <c r="Y96" t="str">
        <v>peon</v>
      </c>
      <c r="Z96">
        <v>12</v>
      </c>
      <c r="AA96" t="str">
        <v xml:space="preserve"> SG, SF</v>
      </c>
      <c r="AB96">
        <v>1.0746341463414641</v>
      </c>
      <c r="AC96">
        <v>3.7924390243902439</v>
      </c>
      <c r="AD96">
        <v>2.5951219512195118</v>
      </c>
      <c r="AE96">
        <v>3.1985365853658534</v>
      </c>
      <c r="AF96">
        <v>3.2458739837398367</v>
      </c>
    </row>
    <row r="97" spans="1:32" x14ac:dyDescent="0.3">
      <c r="A97">
        <f t="shared" si="2"/>
        <v>11.342875766229383</v>
      </c>
      <c r="B97">
        <f t="shared" si="3"/>
        <v>13.366943850578458</v>
      </c>
      <c r="C97">
        <f>GMs!$P$9*AE97 + 1</f>
        <v>5.3625429659220032</v>
      </c>
      <c r="D97">
        <f>GMs!$P$10*AF97 + 1</f>
        <v>5.5101239981153602</v>
      </c>
      <c r="E97">
        <v>8.9652947856513698</v>
      </c>
      <c r="F97">
        <v>16.634874403451445</v>
      </c>
      <c r="G97">
        <v>10.277961436907152</v>
      </c>
      <c r="H97">
        <v>12.477163342852323</v>
      </c>
      <c r="I97">
        <v>14.703638235636305</v>
      </c>
      <c r="J97" t="str">
        <v>Collin Sexton</v>
      </c>
      <c r="K97">
        <v>0.34780487804878052</v>
      </c>
      <c r="L97">
        <v>1.0045121951219511</v>
      </c>
      <c r="M97">
        <v>-0.1651219512195122</v>
      </c>
      <c r="N97">
        <v>1.3515853658536585</v>
      </c>
      <c r="O97">
        <v>-0.77317073170731709</v>
      </c>
      <c r="P97">
        <v>0.61426829268292693</v>
      </c>
      <c r="Q97">
        <v>0.39195121951219519</v>
      </c>
      <c r="R97">
        <v>-0.78439024390243905</v>
      </c>
      <c r="S97">
        <v>-1.2341463414634148</v>
      </c>
      <c r="T97">
        <v>-0.25121951219512179</v>
      </c>
      <c r="U97">
        <v>1.9874390243902444</v>
      </c>
      <c r="V97">
        <v>0.13902439024390256</v>
      </c>
      <c r="W97">
        <v>0.7532926829268296</v>
      </c>
      <c r="X97">
        <v>0.97158536585365862</v>
      </c>
      <c r="Y97" t="str">
        <v>peon</v>
      </c>
      <c r="Z97">
        <v>13</v>
      </c>
      <c r="AA97" t="str">
        <v xml:space="preserve"> SG, PG</v>
      </c>
      <c r="AB97">
        <v>1.7736585365853665</v>
      </c>
      <c r="AC97">
        <v>4.2735365853658545</v>
      </c>
      <c r="AD97">
        <v>1.862439024390244</v>
      </c>
      <c r="AE97">
        <v>2.5581707317073175</v>
      </c>
      <c r="AF97">
        <v>2.9220934959349592</v>
      </c>
    </row>
    <row r="98" spans="1:32" x14ac:dyDescent="0.3">
      <c r="A98">
        <f t="shared" si="2"/>
        <v>26.126848083945298</v>
      </c>
      <c r="B98">
        <f t="shared" si="3"/>
        <v>11.210841985128852</v>
      </c>
      <c r="C98">
        <f>GMs!$P$9*AE98 + 1</f>
        <v>11.543973321840374</v>
      </c>
      <c r="D98">
        <f>GMs!$P$10*AF98 + 1</f>
        <v>4.7295491421254141</v>
      </c>
      <c r="E98">
        <v>44.909892377226626</v>
      </c>
      <c r="F98">
        <v>25.75934480909552</v>
      </c>
      <c r="G98">
        <v>35.258957657809589</v>
      </c>
      <c r="H98">
        <v>28.739532892339831</v>
      </c>
      <c r="I98">
        <v>12.331926183641738</v>
      </c>
      <c r="J98" t="str">
        <v>Rudy Gobert</v>
      </c>
      <c r="K98">
        <v>3.2965853658536584</v>
      </c>
      <c r="L98">
        <v>-3.3746341463414637</v>
      </c>
      <c r="M98">
        <v>-1.7268292682926831</v>
      </c>
      <c r="N98">
        <v>6.4878048780487835E-2</v>
      </c>
      <c r="O98">
        <v>3.2921951219512198</v>
      </c>
      <c r="P98">
        <v>-0.775609756097561</v>
      </c>
      <c r="Q98">
        <v>-0.82292682926829275</v>
      </c>
      <c r="R98">
        <v>4.527804878048781</v>
      </c>
      <c r="S98">
        <v>-0.10341463414634147</v>
      </c>
      <c r="T98">
        <v>7.7526829268292694</v>
      </c>
      <c r="U98">
        <v>4.4814634146341463</v>
      </c>
      <c r="V98">
        <v>5.1536585365853655</v>
      </c>
      <c r="W98">
        <v>4.3780487804878048</v>
      </c>
      <c r="X98">
        <v>0.465853658536585</v>
      </c>
      <c r="Y98" t="str">
        <v>peon</v>
      </c>
      <c r="Z98">
        <v>38</v>
      </c>
      <c r="AA98" t="str">
        <v xml:space="preserve"> C</v>
      </c>
      <c r="AB98">
        <v>9.7775609756097577</v>
      </c>
      <c r="AC98">
        <v>6.7675609756097561</v>
      </c>
      <c r="AD98">
        <v>6.8770731707317072</v>
      </c>
      <c r="AE98">
        <v>6.1829268292682924</v>
      </c>
      <c r="AF98">
        <v>2.4163617886178854</v>
      </c>
    </row>
    <row r="99" spans="1:32" x14ac:dyDescent="0.3">
      <c r="A99">
        <f t="shared" si="2"/>
        <v>5.7225158025844838</v>
      </c>
      <c r="B99">
        <f t="shared" si="3"/>
        <v>8.3105634931829382</v>
      </c>
      <c r="C99">
        <f>GMs!$P$9*AE99 + 1</f>
        <v>3.0125748420754093</v>
      </c>
      <c r="D99">
        <f>GMs!$P$10*AF99 + 1</f>
        <v>3.6795595741653053</v>
      </c>
      <c r="E99">
        <v>3.6058080713785228</v>
      </c>
      <c r="F99">
        <v>14.557095386333236</v>
      </c>
      <c r="G99">
        <v>4.5187239813099929</v>
      </c>
      <c r="H99">
        <v>6.2947673828429327</v>
      </c>
      <c r="I99">
        <v>9.1416198425012336</v>
      </c>
      <c r="J99" t="str">
        <v>Cade Cunningham</v>
      </c>
      <c r="K99">
        <v>-0.88495934959349598</v>
      </c>
      <c r="L99">
        <v>0.8199186991869919</v>
      </c>
      <c r="M99">
        <v>0.13756097560975616</v>
      </c>
      <c r="N99">
        <v>0.32430894308943092</v>
      </c>
      <c r="O99">
        <v>-0.16040650406504062</v>
      </c>
      <c r="P99">
        <v>0.39235772357723586</v>
      </c>
      <c r="Q99">
        <v>0.72634146341463413</v>
      </c>
      <c r="R99">
        <v>6.4390243902439054E-2</v>
      </c>
      <c r="S99">
        <v>-2.044227642276423</v>
      </c>
      <c r="T99">
        <v>-1.4446341463414634</v>
      </c>
      <c r="U99">
        <v>1.4195121951219516</v>
      </c>
      <c r="V99">
        <v>-1.0170731707317073</v>
      </c>
      <c r="W99">
        <v>-0.62471544715447136</v>
      </c>
      <c r="X99">
        <v>-0.21443089430894302</v>
      </c>
      <c r="Y99" t="str">
        <v>peon</v>
      </c>
      <c r="Z99">
        <v>8</v>
      </c>
      <c r="AA99" t="str">
        <v xml:space="preserve"> PG</v>
      </c>
      <c r="AB99">
        <v>0.58024390243902491</v>
      </c>
      <c r="AC99">
        <v>3.7056097560975614</v>
      </c>
      <c r="AD99">
        <v>0.70634146341463411</v>
      </c>
      <c r="AE99">
        <v>1.1801626016260163</v>
      </c>
      <c r="AF99">
        <v>1.7360772357723575</v>
      </c>
    </row>
    <row r="100" spans="1:32" x14ac:dyDescent="0.3">
      <c r="A100">
        <f t="shared" si="2"/>
        <v>11.598037687939447</v>
      </c>
      <c r="B100">
        <f t="shared" si="3"/>
        <v>7.672796845417122</v>
      </c>
      <c r="C100">
        <f>GMs!$P$9*AE100 + 1</f>
        <v>5.4692305066341147</v>
      </c>
      <c r="D100">
        <f>GMs!$P$10*AF100 + 1</f>
        <v>3.4486685308373581</v>
      </c>
      <c r="E100">
        <v>23.963752087621142</v>
      </c>
      <c r="F100">
        <v>13.086543606126746</v>
      </c>
      <c r="G100">
        <v>16.868278727868962</v>
      </c>
      <c r="H100">
        <v>12.757841456733393</v>
      </c>
      <c r="I100">
        <v>8.4400765299588354</v>
      </c>
      <c r="J100" t="str">
        <v>Christian Wood</v>
      </c>
      <c r="K100">
        <v>1.3102439024390244</v>
      </c>
      <c r="L100">
        <v>-2.2726829268292685</v>
      </c>
      <c r="M100">
        <v>-1.9024390243902428E-2</v>
      </c>
      <c r="N100">
        <v>0.71804878048780496</v>
      </c>
      <c r="O100">
        <v>1.3792682926829269</v>
      </c>
      <c r="P100">
        <v>-0.64609756097560977</v>
      </c>
      <c r="Q100">
        <v>-0.50170731707317073</v>
      </c>
      <c r="R100">
        <v>1.0495121951219515</v>
      </c>
      <c r="S100">
        <v>-0.20170731707317074</v>
      </c>
      <c r="T100">
        <v>3.0885365853658544</v>
      </c>
      <c r="U100">
        <v>1.0175609756097561</v>
      </c>
      <c r="V100">
        <v>1.4619512195121953</v>
      </c>
      <c r="W100">
        <v>0.81585365853658542</v>
      </c>
      <c r="X100">
        <v>-0.36402439024390226</v>
      </c>
      <c r="Y100" t="str">
        <v>peon</v>
      </c>
      <c r="Z100">
        <v>19</v>
      </c>
      <c r="AA100" t="str">
        <v xml:space="preserve"> C, PF</v>
      </c>
      <c r="AB100">
        <v>5.1134146341463431</v>
      </c>
      <c r="AC100">
        <v>3.3036585365853659</v>
      </c>
      <c r="AD100">
        <v>3.1853658536585368</v>
      </c>
      <c r="AE100">
        <v>2.6207317073170731</v>
      </c>
      <c r="AF100">
        <v>1.5864837398373983</v>
      </c>
    </row>
    <row r="101" spans="1:32" x14ac:dyDescent="0.3">
      <c r="A101">
        <f t="shared" si="2"/>
        <v>3.9917586221222554</v>
      </c>
      <c r="B101">
        <f t="shared" si="3"/>
        <v>7.5292126965926691</v>
      </c>
      <c r="C101">
        <f>GMs!$P$9*AE101 + 1</f>
        <v>2.2889158183627751</v>
      </c>
      <c r="D101">
        <f>GMs!$P$10*AF101 + 1</f>
        <v>3.3966866750229001</v>
      </c>
      <c r="E101">
        <v>4.1069250081820847</v>
      </c>
      <c r="F101">
        <v>10.405552815088889</v>
      </c>
      <c r="G101">
        <v>-4.135927579073666</v>
      </c>
      <c r="H101">
        <v>4.3909344843344815</v>
      </c>
      <c r="I101">
        <v>8.2821339662519371</v>
      </c>
      <c r="J101" t="str">
        <v>Spencer Dinwiddie</v>
      </c>
      <c r="K101">
        <v>-0.78565040650406492</v>
      </c>
      <c r="L101">
        <v>0.28398373983739839</v>
      </c>
      <c r="M101">
        <v>0.14951219512195124</v>
      </c>
      <c r="N101">
        <v>0.34288617886178874</v>
      </c>
      <c r="O101">
        <v>-0.54483739837398371</v>
      </c>
      <c r="P101">
        <v>1.7053252032520325</v>
      </c>
      <c r="Q101">
        <v>-0.349390243902439</v>
      </c>
      <c r="R101">
        <v>-0.51707317073170733</v>
      </c>
      <c r="S101">
        <v>-1.3338211382113823</v>
      </c>
      <c r="T101">
        <v>-1.3330487804878048</v>
      </c>
      <c r="U101">
        <v>0.28475609756097597</v>
      </c>
      <c r="V101">
        <v>-2.7543902439024386</v>
      </c>
      <c r="W101">
        <v>-1.0490650406504063</v>
      </c>
      <c r="X101">
        <v>-0.3977032520325201</v>
      </c>
      <c r="Y101" t="str">
        <v>peon</v>
      </c>
      <c r="Z101">
        <v>6</v>
      </c>
      <c r="AA101" t="str">
        <v xml:space="preserve"> SG, PG</v>
      </c>
      <c r="AB101">
        <v>0.69182926829268343</v>
      </c>
      <c r="AC101">
        <v>2.5708536585365858</v>
      </c>
      <c r="AD101">
        <v>-1.0309756097560971</v>
      </c>
      <c r="AE101">
        <v>0.75581300813008134</v>
      </c>
      <c r="AF101">
        <v>1.5528048780487804</v>
      </c>
    </row>
    <row r="102" spans="1:32" x14ac:dyDescent="0.3">
      <c r="A102">
        <f t="shared" si="2"/>
        <v>8.0549510947334113</v>
      </c>
      <c r="B102">
        <f t="shared" si="3"/>
        <v>5.4882727706649099</v>
      </c>
      <c r="C102">
        <f>GMs!$P$9*AE102 + 1</f>
        <v>3.9878057210474704</v>
      </c>
      <c r="D102">
        <f>GMs!$P$10*AF102 + 1</f>
        <v>2.6578039653077976</v>
      </c>
      <c r="E102">
        <v>10.266555814990454</v>
      </c>
      <c r="F102">
        <v>6.5814935589754757</v>
      </c>
      <c r="G102">
        <v>13.757804490246871</v>
      </c>
      <c r="H102">
        <v>8.8604462042067524</v>
      </c>
      <c r="I102">
        <v>6.0371000477314016</v>
      </c>
      <c r="J102" t="str">
        <v>Jonathan Isaac</v>
      </c>
      <c r="K102">
        <v>-8.6504065040650405E-2</v>
      </c>
      <c r="L102">
        <v>-9.13821138211382E-2</v>
      </c>
      <c r="M102">
        <v>-0.92390243902439018</v>
      </c>
      <c r="N102">
        <v>-0.71772357723577229</v>
      </c>
      <c r="O102">
        <v>-0.19105691056910568</v>
      </c>
      <c r="P102">
        <v>-0.89040650406504063</v>
      </c>
      <c r="Q102">
        <v>0.40682926829268284</v>
      </c>
      <c r="R102">
        <v>1.7336585365853658</v>
      </c>
      <c r="S102">
        <v>0.70764227642276423</v>
      </c>
      <c r="T102">
        <v>3.8536585365853956E-2</v>
      </c>
      <c r="U102">
        <v>-0.76048780487804835</v>
      </c>
      <c r="V102">
        <v>0.8375609756097564</v>
      </c>
      <c r="W102">
        <v>-5.2845528455284119E-2</v>
      </c>
      <c r="X102">
        <v>-0.8764227642276422</v>
      </c>
      <c r="Y102" t="str">
        <v>peon</v>
      </c>
      <c r="Z102">
        <v>4</v>
      </c>
      <c r="AA102" t="str">
        <v xml:space="preserve"> PF, SF</v>
      </c>
      <c r="AB102">
        <v>2.0634146341463424</v>
      </c>
      <c r="AC102">
        <v>1.5256097560975614</v>
      </c>
      <c r="AD102">
        <v>2.5609756097560981</v>
      </c>
      <c r="AE102">
        <v>1.7520325203252036</v>
      </c>
      <c r="AF102">
        <v>1.0740853658536582</v>
      </c>
    </row>
    <row r="103" spans="1:32" x14ac:dyDescent="0.3">
      <c r="A103">
        <f t="shared" si="2"/>
        <v>34.036370265297059</v>
      </c>
      <c r="B103">
        <f t="shared" si="3"/>
        <v>36.670729192556301</v>
      </c>
      <c r="C103">
        <f>GMs!$P$9*AE103 + 1</f>
        <v>14.851079116000248</v>
      </c>
      <c r="D103">
        <f>GMs!$P$10*AF103 + 1</f>
        <v>13.946807430760959</v>
      </c>
      <c r="E103">
        <v>25.11714254544442</v>
      </c>
      <c r="F103">
        <v>38.228695887132815</v>
      </c>
      <c r="G103">
        <v>34.137485891666948</v>
      </c>
      <c r="H103">
        <v>37.440007291826767</v>
      </c>
      <c r="I103">
        <v>40.337802111811932</v>
      </c>
      <c r="J103" t="str">
        <v>Bradley Beal</v>
      </c>
      <c r="K103">
        <v>0.11634146341463414</v>
      </c>
      <c r="L103">
        <v>2.9719512195121949</v>
      </c>
      <c r="M103">
        <v>0.81414634146341469</v>
      </c>
      <c r="N103">
        <v>2.4910975609756099</v>
      </c>
      <c r="O103">
        <v>-0.20341463414634142</v>
      </c>
      <c r="P103">
        <v>1.3887804878048779</v>
      </c>
      <c r="Q103">
        <v>0.66792682926829272</v>
      </c>
      <c r="R103">
        <v>-0.3570731707317073</v>
      </c>
      <c r="S103">
        <v>-1.5724390243902437</v>
      </c>
      <c r="T103">
        <v>3.3453658536585369</v>
      </c>
      <c r="U103">
        <v>7.8897560975609746</v>
      </c>
      <c r="V103">
        <v>4.9285365853658547</v>
      </c>
      <c r="W103">
        <v>6.3173170731707309</v>
      </c>
      <c r="X103">
        <v>6.4376829268292681</v>
      </c>
      <c r="Y103" t="str">
        <v>pete</v>
      </c>
      <c r="Z103">
        <v>76</v>
      </c>
      <c r="AA103" t="str">
        <v xml:space="preserve"> SG</v>
      </c>
      <c r="AB103">
        <v>5.3702439024390252</v>
      </c>
      <c r="AC103">
        <v>10.175853658536585</v>
      </c>
      <c r="AD103">
        <v>6.6519512195121964</v>
      </c>
      <c r="AE103">
        <v>8.1221951219512185</v>
      </c>
      <c r="AF103">
        <v>8.3881910569105678</v>
      </c>
    </row>
    <row r="104" spans="1:32" x14ac:dyDescent="0.3">
      <c r="A104">
        <f t="shared" si="2"/>
        <v>14.719667747690655</v>
      </c>
      <c r="B104">
        <f t="shared" si="3"/>
        <v>15.454416478931522</v>
      </c>
      <c r="C104">
        <f>GMs!$P$9*AE104 + 1</f>
        <v>6.7744371450536454</v>
      </c>
      <c r="D104">
        <f>GMs!$P$10*AF104 + 1</f>
        <v>6.2658529700950156</v>
      </c>
      <c r="E104">
        <v>24.357525942879892</v>
      </c>
      <c r="F104">
        <v>20.380409049942177</v>
      </c>
      <c r="G104">
        <v>7.4396536950769905</v>
      </c>
      <c r="H104">
        <v>16.191634522459722</v>
      </c>
      <c r="I104">
        <v>16.999858126824677</v>
      </c>
      <c r="J104" t="str">
        <v>De'Aaron Fox</v>
      </c>
      <c r="K104">
        <v>0.42792682926829267</v>
      </c>
      <c r="L104">
        <v>-1.595</v>
      </c>
      <c r="M104">
        <v>1.2926829268292694E-2</v>
      </c>
      <c r="N104">
        <v>1.6453658536585367</v>
      </c>
      <c r="O104">
        <v>-0.66634146341463407</v>
      </c>
      <c r="P104">
        <v>2.0119512195121949</v>
      </c>
      <c r="Q104">
        <v>1.3623170731707317</v>
      </c>
      <c r="R104">
        <v>-0.18792682926829268</v>
      </c>
      <c r="S104">
        <v>-1.4300000000000002</v>
      </c>
      <c r="T104">
        <v>3.176219512195122</v>
      </c>
      <c r="U104">
        <v>3.011219512195122</v>
      </c>
      <c r="V104">
        <v>-0.43073170731707311</v>
      </c>
      <c r="W104">
        <v>1.5812195121951218</v>
      </c>
      <c r="X104">
        <v>1.4612195121951221</v>
      </c>
      <c r="Y104" t="str">
        <v>pete</v>
      </c>
      <c r="Z104">
        <v>54</v>
      </c>
      <c r="AA104" t="str">
        <v xml:space="preserve"> PG</v>
      </c>
      <c r="AB104">
        <v>5.2010975609756098</v>
      </c>
      <c r="AC104">
        <v>5.2973170731707313</v>
      </c>
      <c r="AD104">
        <v>1.2926829268292683</v>
      </c>
      <c r="AE104">
        <v>3.3860975609756094</v>
      </c>
      <c r="AF104">
        <v>3.4117276422764227</v>
      </c>
    </row>
    <row r="105" spans="1:32" x14ac:dyDescent="0.3">
      <c r="A105">
        <f t="shared" si="2"/>
        <v>12.250449748972004</v>
      </c>
      <c r="B105">
        <f t="shared" si="3"/>
        <v>14.39577583548655</v>
      </c>
      <c r="C105">
        <f>GMs!$P$9*AE105 + 1</f>
        <v>5.7420150892865927</v>
      </c>
      <c r="D105">
        <f>GMs!$P$10*AF105 + 1</f>
        <v>5.8825926608100234</v>
      </c>
      <c r="E105">
        <v>8.3606684487867433</v>
      </c>
      <c r="F105">
        <v>12.979464593004915</v>
      </c>
      <c r="G105">
        <v>17.001931917766786</v>
      </c>
      <c r="H105">
        <v>13.475494723869206</v>
      </c>
      <c r="I105">
        <v>15.835353419035206</v>
      </c>
      <c r="J105" t="str">
        <v>Norman Powell</v>
      </c>
      <c r="K105">
        <v>0.11715447154471545</v>
      </c>
      <c r="L105">
        <v>1.3616666666666666</v>
      </c>
      <c r="M105">
        <v>0.66756097560975614</v>
      </c>
      <c r="N105">
        <v>0.53959349593495942</v>
      </c>
      <c r="O105">
        <v>-0.83922764227642288</v>
      </c>
      <c r="P105">
        <v>-0.51296747967479672</v>
      </c>
      <c r="Q105">
        <v>0.24585365853658536</v>
      </c>
      <c r="R105">
        <v>-0.59134146341463412</v>
      </c>
      <c r="S105">
        <v>-1.2479674796747955E-2</v>
      </c>
      <c r="T105">
        <v>-0.38585365853658526</v>
      </c>
      <c r="U105">
        <v>0.98829268292682926</v>
      </c>
      <c r="V105">
        <v>1.488780487804878</v>
      </c>
      <c r="W105">
        <v>0.97581300813008132</v>
      </c>
      <c r="X105">
        <v>1.2129065040650406</v>
      </c>
      <c r="Y105" t="str">
        <v>pete</v>
      </c>
      <c r="Z105">
        <v>1</v>
      </c>
      <c r="AA105" t="str">
        <v xml:space="preserve"> SG, SF</v>
      </c>
      <c r="AB105">
        <v>1.639024390243903</v>
      </c>
      <c r="AC105">
        <v>3.274390243902439</v>
      </c>
      <c r="AD105">
        <v>3.2121951219512193</v>
      </c>
      <c r="AE105">
        <v>2.7806910569105687</v>
      </c>
      <c r="AF105">
        <v>3.1634146341463412</v>
      </c>
    </row>
    <row r="106" spans="1:32" x14ac:dyDescent="0.3">
      <c r="A106">
        <f t="shared" si="2"/>
        <v>8.3358115855565771</v>
      </c>
      <c r="B106">
        <f t="shared" si="3"/>
        <v>13.735392734586647</v>
      </c>
      <c r="C106">
        <f>GMs!$P$9*AE106 + 1</f>
        <v>4.1052382707331878</v>
      </c>
      <c r="D106">
        <f>GMs!$P$10*AF106 + 1</f>
        <v>5.6435137693423219</v>
      </c>
      <c r="E106">
        <v>5.632182569928446</v>
      </c>
      <c r="F106">
        <v>9.5716750004026263</v>
      </c>
      <c r="G106">
        <v>10.677705977601555</v>
      </c>
      <c r="H106">
        <v>9.1693927441122351</v>
      </c>
      <c r="I106">
        <v>15.108932008045313</v>
      </c>
      <c r="J106" t="str">
        <v>Jordan Clarkson</v>
      </c>
      <c r="K106">
        <v>-1.1015447154471545</v>
      </c>
      <c r="L106">
        <v>1.0094308943089434</v>
      </c>
      <c r="M106">
        <v>1.2926829268292686</v>
      </c>
      <c r="N106">
        <v>0.59504065040650422</v>
      </c>
      <c r="O106">
        <v>-0.46723577235772357</v>
      </c>
      <c r="P106">
        <v>-0.2032520325203252</v>
      </c>
      <c r="Q106">
        <v>-8.5853658536585359E-2</v>
      </c>
      <c r="R106">
        <v>-0.98243902439024389</v>
      </c>
      <c r="S106">
        <v>-4.0813008130081319E-2</v>
      </c>
      <c r="T106">
        <v>-0.99341463414634101</v>
      </c>
      <c r="U106">
        <v>5.6829268292683643E-2</v>
      </c>
      <c r="V106">
        <v>0.21926829268292747</v>
      </c>
      <c r="W106">
        <v>1.6016260162602325E-2</v>
      </c>
      <c r="X106">
        <v>1.0580081300813016</v>
      </c>
      <c r="Y106" t="str">
        <v>pete</v>
      </c>
      <c r="Z106">
        <v>1</v>
      </c>
      <c r="AA106" t="str">
        <v xml:space="preserve"> SG</v>
      </c>
      <c r="AB106">
        <v>1.0314634146341473</v>
      </c>
      <c r="AC106">
        <v>2.3429268292682934</v>
      </c>
      <c r="AD106">
        <v>1.9426829268292689</v>
      </c>
      <c r="AE106">
        <v>1.82089430894309</v>
      </c>
      <c r="AF106">
        <v>3.0085162601626019</v>
      </c>
    </row>
    <row r="107" spans="1:32" x14ac:dyDescent="0.3">
      <c r="A107">
        <f t="shared" si="2"/>
        <v>21.241798791375217</v>
      </c>
      <c r="B107">
        <f t="shared" si="3"/>
        <v>12.005970620984716</v>
      </c>
      <c r="C107">
        <f>GMs!$P$9*AE107 + 1</f>
        <v>9.5014510999159505</v>
      </c>
      <c r="D107">
        <f>GMs!$P$10*AF107 + 1</f>
        <v>5.0174100407092803</v>
      </c>
      <c r="E107">
        <v>36.607233621005861</v>
      </c>
      <c r="F107">
        <v>25.518417029571399</v>
      </c>
      <c r="G107">
        <v>22.258147367748496</v>
      </c>
      <c r="H107">
        <v>23.365978670512739</v>
      </c>
      <c r="I107">
        <v>13.206567683083188</v>
      </c>
      <c r="J107" t="str">
        <v>Zion Williamson</v>
      </c>
      <c r="K107">
        <v>4.7959349593495935</v>
      </c>
      <c r="L107">
        <v>-2.7235772357723578</v>
      </c>
      <c r="M107">
        <v>-1.4960975609756098</v>
      </c>
      <c r="N107">
        <v>1.9637398373983741</v>
      </c>
      <c r="O107">
        <v>0.83430894308943093</v>
      </c>
      <c r="P107">
        <v>0.63642276422764232</v>
      </c>
      <c r="Q107">
        <v>0.14487804878048782</v>
      </c>
      <c r="R107">
        <v>0.26</v>
      </c>
      <c r="S107">
        <v>-1.2352845528455285</v>
      </c>
      <c r="T107">
        <v>5.9039024390243906</v>
      </c>
      <c r="U107">
        <v>4.4156097560975605</v>
      </c>
      <c r="V107">
        <v>2.5439024390243903</v>
      </c>
      <c r="W107">
        <v>3.1803252032520319</v>
      </c>
      <c r="X107">
        <v>0.65235772357723576</v>
      </c>
      <c r="Y107" t="str">
        <v>pete</v>
      </c>
      <c r="Z107">
        <v>60</v>
      </c>
      <c r="AA107" t="str">
        <v xml:space="preserve"> PF</v>
      </c>
      <c r="AB107">
        <v>7.9287804878048789</v>
      </c>
      <c r="AC107">
        <v>6.7017073170731702</v>
      </c>
      <c r="AD107">
        <v>4.2673170731707319</v>
      </c>
      <c r="AE107">
        <v>4.9852032520325196</v>
      </c>
      <c r="AF107">
        <v>2.6028658536585363</v>
      </c>
    </row>
    <row r="108" spans="1:32" x14ac:dyDescent="0.3">
      <c r="A108">
        <f t="shared" si="2"/>
        <v>1.6851876963065129</v>
      </c>
      <c r="B108">
        <f t="shared" si="3"/>
        <v>5.3194725763921102</v>
      </c>
      <c r="C108">
        <f>GMs!$P$9*AE108 + 1</f>
        <v>1.3244992710028585</v>
      </c>
      <c r="D108">
        <f>GMs!$P$10*AF108 + 1</f>
        <v>2.5966931293834987</v>
      </c>
      <c r="E108">
        <v>1.8395762449397399</v>
      </c>
      <c r="F108">
        <v>1.894555922121969</v>
      </c>
      <c r="G108">
        <v>4.0041592002033699</v>
      </c>
      <c r="H108">
        <v>1.8537064659371643</v>
      </c>
      <c r="I108">
        <v>5.8514198340313222</v>
      </c>
      <c r="J108" t="str">
        <v>Malik Beasley</v>
      </c>
      <c r="K108">
        <v>-0.53386178861788625</v>
      </c>
      <c r="L108">
        <v>0.22333333333333333</v>
      </c>
      <c r="M108">
        <v>0.91536585365853662</v>
      </c>
      <c r="N108">
        <v>0.15077235772357728</v>
      </c>
      <c r="O108">
        <v>-0.66821138211382114</v>
      </c>
      <c r="P108">
        <v>-0.49422764227642274</v>
      </c>
      <c r="Q108">
        <v>-0.77146341463414636</v>
      </c>
      <c r="R108">
        <v>-0.86329268292682926</v>
      </c>
      <c r="S108">
        <v>0.4269918699186992</v>
      </c>
      <c r="T108">
        <v>-1.8379268292682926</v>
      </c>
      <c r="U108">
        <v>-2.0415853658536585</v>
      </c>
      <c r="V108">
        <v>-1.1203658536585366</v>
      </c>
      <c r="W108">
        <v>-1.6145934959349593</v>
      </c>
      <c r="X108">
        <v>-0.9160162601626014</v>
      </c>
      <c r="Y108" t="str">
        <v>pete</v>
      </c>
      <c r="Z108">
        <v>1</v>
      </c>
      <c r="AA108" t="str">
        <v xml:space="preserve"> SG, SF</v>
      </c>
      <c r="AB108">
        <v>0.18695121951219562</v>
      </c>
      <c r="AC108">
        <v>0.24451219512195133</v>
      </c>
      <c r="AD108">
        <v>0.60304878048780486</v>
      </c>
      <c r="AE108">
        <v>0.19028455284552837</v>
      </c>
      <c r="AF108">
        <v>1.0344918699186991</v>
      </c>
    </row>
    <row r="109" spans="1:32" x14ac:dyDescent="0.3">
      <c r="A109">
        <f t="shared" si="2"/>
        <v>24.03515035535909</v>
      </c>
      <c r="B109">
        <f t="shared" si="3"/>
        <v>25.800447277389079</v>
      </c>
      <c r="C109">
        <f>GMs!$P$9*AE109 + 1</f>
        <v>10.6693989140275</v>
      </c>
      <c r="D109">
        <f>GMs!$P$10*AF109 + 1</f>
        <v>10.011432726777576</v>
      </c>
      <c r="E109">
        <v>21.268126335766347</v>
      </c>
      <c r="F109">
        <v>25.357798509888653</v>
      </c>
      <c r="G109">
        <v>15.696990772764392</v>
      </c>
      <c r="H109">
        <v>26.438665390895</v>
      </c>
      <c r="I109">
        <v>28.380492005127991</v>
      </c>
      <c r="J109" t="str">
        <v>Chris Paul</v>
      </c>
      <c r="K109">
        <v>0.55495934959349602</v>
      </c>
      <c r="L109">
        <v>1.3769105691056911</v>
      </c>
      <c r="M109">
        <v>-0.29317073170731711</v>
      </c>
      <c r="N109">
        <v>0.20764227642276425</v>
      </c>
      <c r="O109">
        <v>-0.32471544715447154</v>
      </c>
      <c r="P109">
        <v>2.6383739837398377</v>
      </c>
      <c r="Q109">
        <v>0.81219512195121957</v>
      </c>
      <c r="R109">
        <v>-0.60048780487804876</v>
      </c>
      <c r="S109">
        <v>-0.50650406504065049</v>
      </c>
      <c r="T109">
        <v>2.4882926829268297</v>
      </c>
      <c r="U109">
        <v>4.3717073170731711</v>
      </c>
      <c r="V109">
        <v>1.2268292682926831</v>
      </c>
      <c r="W109">
        <v>3.8652032520325204</v>
      </c>
      <c r="X109">
        <v>3.8879674796747974</v>
      </c>
      <c r="Y109" t="str">
        <v>rob</v>
      </c>
      <c r="Z109">
        <v>23</v>
      </c>
      <c r="AA109" t="str">
        <v xml:space="preserve"> PG</v>
      </c>
      <c r="AB109">
        <v>4.5131707317073175</v>
      </c>
      <c r="AC109">
        <v>6.6578048780487809</v>
      </c>
      <c r="AD109">
        <v>2.9502439024390243</v>
      </c>
      <c r="AE109">
        <v>5.670081300813008</v>
      </c>
      <c r="AF109">
        <v>5.8384756097560979</v>
      </c>
    </row>
    <row r="110" spans="1:32" x14ac:dyDescent="0.3">
      <c r="A110">
        <f t="shared" si="2"/>
        <v>20.569325266712433</v>
      </c>
      <c r="B110">
        <f t="shared" si="3"/>
        <v>23.442357089121252</v>
      </c>
      <c r="C110">
        <f>GMs!$P$9*AE110 + 1</f>
        <v>9.2202784780002069</v>
      </c>
      <c r="D110">
        <f>GMs!$P$10*AF110 + 1</f>
        <v>9.1577319167118905</v>
      </c>
      <c r="E110">
        <v>17.150752422226269</v>
      </c>
      <c r="F110">
        <v>24.256223162397809</v>
      </c>
      <c r="G110">
        <v>18.59665747904765</v>
      </c>
      <c r="H110">
        <v>22.626257793383679</v>
      </c>
      <c r="I110">
        <v>25.786592798033379</v>
      </c>
      <c r="J110" t="str">
        <v>Khris Middleton</v>
      </c>
      <c r="K110">
        <v>0.34581300813008131</v>
      </c>
      <c r="L110">
        <v>1.4439837398373985</v>
      </c>
      <c r="M110">
        <v>0.42975609756097566</v>
      </c>
      <c r="N110">
        <v>0.89630081300813025</v>
      </c>
      <c r="O110">
        <v>0.30406504065040652</v>
      </c>
      <c r="P110">
        <v>1.2065447154471545</v>
      </c>
      <c r="Q110">
        <v>0.4287804878048781</v>
      </c>
      <c r="R110">
        <v>-0.9846341463414634</v>
      </c>
      <c r="S110">
        <v>-1.0551626016260163</v>
      </c>
      <c r="T110">
        <v>1.5714634146341466</v>
      </c>
      <c r="U110">
        <v>4.0706097560975616</v>
      </c>
      <c r="V110">
        <v>1.8089024390243909</v>
      </c>
      <c r="W110">
        <v>3.0154471544715453</v>
      </c>
      <c r="X110">
        <v>3.3348577235772363</v>
      </c>
      <c r="Y110" t="str">
        <v>rob</v>
      </c>
      <c r="Z110">
        <v>19</v>
      </c>
      <c r="AA110" t="str">
        <v xml:space="preserve"> SF, SG</v>
      </c>
      <c r="AB110">
        <v>3.5963414634146349</v>
      </c>
      <c r="AC110">
        <v>6.3567073170731714</v>
      </c>
      <c r="AD110">
        <v>3.5323170731707325</v>
      </c>
      <c r="AE110">
        <v>4.8203252032520325</v>
      </c>
      <c r="AF110">
        <v>5.2853658536585364</v>
      </c>
    </row>
    <row r="111" spans="1:32" x14ac:dyDescent="0.3">
      <c r="A111">
        <f t="shared" si="2"/>
        <v>20.668803598763141</v>
      </c>
      <c r="B111">
        <f t="shared" si="3"/>
        <v>23.423380065227136</v>
      </c>
      <c r="C111">
        <f>GMs!$P$9*AE111 + 1</f>
        <v>9.261872061123837</v>
      </c>
      <c r="D111">
        <f>GMs!$P$10*AF111 + 1</f>
        <v>9.1508616533302582</v>
      </c>
      <c r="E111">
        <v>21.780744317021135</v>
      </c>
      <c r="F111">
        <v>19.318542169817349</v>
      </c>
      <c r="G111">
        <v>20.858433960818555</v>
      </c>
      <c r="H111">
        <v>22.735683958639456</v>
      </c>
      <c r="I111">
        <v>25.765718071749852</v>
      </c>
      <c r="J111" t="str">
        <v>CJ McCollum</v>
      </c>
      <c r="K111">
        <v>-0.18260162601626018</v>
      </c>
      <c r="L111">
        <v>0.43739837398373982</v>
      </c>
      <c r="M111">
        <v>1.6560975609756097</v>
      </c>
      <c r="N111">
        <v>1.1471544715447155</v>
      </c>
      <c r="O111">
        <v>-0.54422764227642273</v>
      </c>
      <c r="P111">
        <v>0.77691056910569112</v>
      </c>
      <c r="Q111">
        <v>-0.17121951219512196</v>
      </c>
      <c r="R111">
        <v>-0.39853658536585368</v>
      </c>
      <c r="S111">
        <v>0.31886178861788617</v>
      </c>
      <c r="T111">
        <v>2.6024390243902435</v>
      </c>
      <c r="U111">
        <v>2.7209756097560973</v>
      </c>
      <c r="V111">
        <v>2.2629268292682925</v>
      </c>
      <c r="W111">
        <v>3.0398373983739835</v>
      </c>
      <c r="X111">
        <v>3.3304065040650408</v>
      </c>
      <c r="Y111" t="str">
        <v>rob</v>
      </c>
      <c r="Z111">
        <v>13</v>
      </c>
      <c r="AA111" t="str">
        <v xml:space="preserve"> SG</v>
      </c>
      <c r="AB111">
        <v>4.6273170731707314</v>
      </c>
      <c r="AC111">
        <v>5.0070731707317071</v>
      </c>
      <c r="AD111">
        <v>3.9863414634146341</v>
      </c>
      <c r="AE111">
        <v>4.8447154471544707</v>
      </c>
      <c r="AF111">
        <v>5.2809146341463418</v>
      </c>
    </row>
    <row r="112" spans="1:32" x14ac:dyDescent="0.3">
      <c r="A112">
        <f t="shared" si="2"/>
        <v>25.530807077741478</v>
      </c>
      <c r="B112">
        <f t="shared" si="3"/>
        <v>23.422860146764283</v>
      </c>
      <c r="C112">
        <f>GMs!$P$9*AE112 + 1</f>
        <v>11.294758436291286</v>
      </c>
      <c r="D112">
        <f>GMs!$P$10*AF112 + 1</f>
        <v>9.1506734269362404</v>
      </c>
      <c r="E112">
        <v>23.31202623538481</v>
      </c>
      <c r="F112">
        <v>25.059315760811547</v>
      </c>
      <c r="G112">
        <v>29.212973358431647</v>
      </c>
      <c r="H112">
        <v>28.083887785515628</v>
      </c>
      <c r="I112">
        <v>25.765146161440715</v>
      </c>
      <c r="J112" t="str">
        <v>Tobias Harris</v>
      </c>
      <c r="K112">
        <v>1.3336178861788617</v>
      </c>
      <c r="L112">
        <v>1.2884959349593494</v>
      </c>
      <c r="M112">
        <v>-0.43914634146341469</v>
      </c>
      <c r="N112">
        <v>0.78654471544715454</v>
      </c>
      <c r="O112">
        <v>0.62418699186991877</v>
      </c>
      <c r="P112">
        <v>0.29191056910569102</v>
      </c>
      <c r="Q112">
        <v>-6.5121951219512197E-2</v>
      </c>
      <c r="R112">
        <v>0.46963414634146344</v>
      </c>
      <c r="S112">
        <v>-5.8211382113821125E-2</v>
      </c>
      <c r="T112">
        <v>2.9434146341463414</v>
      </c>
      <c r="U112">
        <v>4.2901219512195121</v>
      </c>
      <c r="V112">
        <v>3.94</v>
      </c>
      <c r="W112">
        <v>4.2319105691056906</v>
      </c>
      <c r="X112">
        <v>3.3302845528455287</v>
      </c>
      <c r="Y112" t="str">
        <v>rob</v>
      </c>
      <c r="Z112">
        <v>25</v>
      </c>
      <c r="AA112" t="str">
        <v xml:space="preserve"> SF, PF</v>
      </c>
      <c r="AB112">
        <v>4.9682926829268297</v>
      </c>
      <c r="AC112">
        <v>6.5762195121951219</v>
      </c>
      <c r="AD112">
        <v>5.6634146341463412</v>
      </c>
      <c r="AE112">
        <v>6.0367886178861783</v>
      </c>
      <c r="AF112">
        <v>5.2807926829268297</v>
      </c>
    </row>
    <row r="113" spans="1:32" x14ac:dyDescent="0.3">
      <c r="A113">
        <f t="shared" si="2"/>
        <v>22.825825432062654</v>
      </c>
      <c r="B113">
        <f t="shared" si="3"/>
        <v>23.175032346137886</v>
      </c>
      <c r="C113">
        <f>GMs!$P$9*AE113 + 1</f>
        <v>10.163759588521231</v>
      </c>
      <c r="D113">
        <f>GMs!$P$10*AF113 + 1</f>
        <v>9.060952179121303</v>
      </c>
      <c r="E113">
        <v>20.614757477179847</v>
      </c>
      <c r="F113">
        <v>25.331474919162872</v>
      </c>
      <c r="G113">
        <v>22.721680930894134</v>
      </c>
      <c r="H113">
        <v>25.108407975268921</v>
      </c>
      <c r="I113">
        <v>25.492535580751678</v>
      </c>
      <c r="J113" t="str">
        <v>Kyrie Irving</v>
      </c>
      <c r="K113">
        <v>0.88991869918699196</v>
      </c>
      <c r="L113">
        <v>1.2258943089430896</v>
      </c>
      <c r="M113">
        <v>0.69865853658536581</v>
      </c>
      <c r="N113">
        <v>1.0349186991869919</v>
      </c>
      <c r="O113">
        <v>-0.62418699186991866</v>
      </c>
      <c r="P113">
        <v>0.93174796747967481</v>
      </c>
      <c r="Q113">
        <v>0.50439024390243914</v>
      </c>
      <c r="R113">
        <v>-0.29682926829268286</v>
      </c>
      <c r="S113">
        <v>-0.79581300813008149</v>
      </c>
      <c r="T113">
        <v>2.3428048780487805</v>
      </c>
      <c r="U113">
        <v>4.3645121951219519</v>
      </c>
      <c r="V113">
        <v>2.6369512195121954</v>
      </c>
      <c r="W113">
        <v>3.5686991869918705</v>
      </c>
      <c r="X113">
        <v>3.2721544715447157</v>
      </c>
      <c r="Y113" t="str">
        <v>rob</v>
      </c>
      <c r="Z113">
        <v>20</v>
      </c>
      <c r="AA113" t="str">
        <v xml:space="preserve"> PG, SG</v>
      </c>
      <c r="AB113">
        <v>4.3676829268292687</v>
      </c>
      <c r="AC113">
        <v>6.6506097560975617</v>
      </c>
      <c r="AD113">
        <v>4.3603658536585366</v>
      </c>
      <c r="AE113">
        <v>5.3735772357723581</v>
      </c>
      <c r="AF113">
        <v>5.2226626016260163</v>
      </c>
    </row>
    <row r="114" spans="1:32" x14ac:dyDescent="0.3">
      <c r="A114">
        <f t="shared" si="2"/>
        <v>20.239057204304082</v>
      </c>
      <c r="B114">
        <f t="shared" si="3"/>
        <v>21.458088275644425</v>
      </c>
      <c r="C114">
        <f>GMs!$P$9*AE114 + 1</f>
        <v>9.0821877820297541</v>
      </c>
      <c r="D114">
        <f>GMs!$P$10*AF114 + 1</f>
        <v>8.4393658839446797</v>
      </c>
      <c r="E114">
        <v>21.346990640574781</v>
      </c>
      <c r="F114">
        <v>20.153758472167638</v>
      </c>
      <c r="G114">
        <v>17.971525059025552</v>
      </c>
      <c r="H114">
        <v>22.262962924734492</v>
      </c>
      <c r="I114">
        <v>23.603897103208869</v>
      </c>
      <c r="J114" t="str">
        <v>Tyrese Haliburton</v>
      </c>
      <c r="K114">
        <v>0.24764227642276423</v>
      </c>
      <c r="L114">
        <v>0.42861788617886176</v>
      </c>
      <c r="M114">
        <v>0.69024390243902434</v>
      </c>
      <c r="N114">
        <v>0.18130081300813014</v>
      </c>
      <c r="O114">
        <v>-0.79008130081300809</v>
      </c>
      <c r="P114">
        <v>1.2510569105691058</v>
      </c>
      <c r="Q114">
        <v>1.0580487804878049</v>
      </c>
      <c r="R114">
        <v>-0.11756097560975609</v>
      </c>
      <c r="S114">
        <v>-1.4796747967479679E-2</v>
      </c>
      <c r="T114">
        <v>2.5058536585365854</v>
      </c>
      <c r="U114">
        <v>2.9492682926829268</v>
      </c>
      <c r="V114">
        <v>1.6834146341463416</v>
      </c>
      <c r="W114">
        <v>2.9344715447154472</v>
      </c>
      <c r="X114">
        <v>2.8694308943089437</v>
      </c>
      <c r="Y114" t="str">
        <v>rob</v>
      </c>
      <c r="Z114">
        <v>9</v>
      </c>
      <c r="AA114" t="str">
        <v xml:space="preserve"> PG, SG</v>
      </c>
      <c r="AB114">
        <v>4.5307317073170736</v>
      </c>
      <c r="AC114">
        <v>5.2353658536585366</v>
      </c>
      <c r="AD114">
        <v>3.4068292682926833</v>
      </c>
      <c r="AE114">
        <v>4.7393495934959349</v>
      </c>
      <c r="AF114">
        <v>4.8199390243902442</v>
      </c>
    </row>
    <row r="115" spans="1:32" x14ac:dyDescent="0.3">
      <c r="A115">
        <f t="shared" si="2"/>
        <v>17.510366556153169</v>
      </c>
      <c r="B115">
        <f t="shared" si="3"/>
        <v>21.083227063927723</v>
      </c>
      <c r="C115">
        <f>GMs!$P$9*AE115 + 1</f>
        <v>7.941275796948565</v>
      </c>
      <c r="D115">
        <f>GMs!$P$10*AF115 + 1</f>
        <v>8.303654653858171</v>
      </c>
      <c r="E115">
        <v>17.80795496229651</v>
      </c>
      <c r="F115">
        <v>18.601112781901076</v>
      </c>
      <c r="G115">
        <v>17.8220764921398</v>
      </c>
      <c r="H115">
        <v>19.261403211768489</v>
      </c>
      <c r="I115">
        <v>23.191549770320496</v>
      </c>
      <c r="J115" t="str">
        <v>Terry Rozier</v>
      </c>
      <c r="K115">
        <v>-0.65113821138211381</v>
      </c>
      <c r="L115">
        <v>0.54764227642276431</v>
      </c>
      <c r="M115">
        <v>1.2437804878048779</v>
      </c>
      <c r="N115">
        <v>0.81398373983739847</v>
      </c>
      <c r="O115">
        <v>-0.3178861788617886</v>
      </c>
      <c r="P115">
        <v>0.61203252032520328</v>
      </c>
      <c r="Q115">
        <v>0.65743902439024393</v>
      </c>
      <c r="R115">
        <v>-0.38097560975609762</v>
      </c>
      <c r="S115">
        <v>-0.25943089430894312</v>
      </c>
      <c r="T115">
        <v>1.7178048780487802</v>
      </c>
      <c r="U115">
        <v>2.5248780487804874</v>
      </c>
      <c r="V115">
        <v>1.6534146341463414</v>
      </c>
      <c r="W115">
        <v>2.2654471544715444</v>
      </c>
      <c r="X115">
        <v>2.7815040650406506</v>
      </c>
      <c r="Y115" t="str">
        <v>rob</v>
      </c>
      <c r="Z115">
        <v>10</v>
      </c>
      <c r="AA115" t="str">
        <v xml:space="preserve"> PG, SG</v>
      </c>
      <c r="AB115">
        <v>3.7426829268292687</v>
      </c>
      <c r="AC115">
        <v>4.8109756097560972</v>
      </c>
      <c r="AD115">
        <v>3.376829268292683</v>
      </c>
      <c r="AE115">
        <v>4.0703252032520325</v>
      </c>
      <c r="AF115">
        <v>4.7320121951219516</v>
      </c>
    </row>
    <row r="116" spans="1:32" x14ac:dyDescent="0.3">
      <c r="A116">
        <f t="shared" si="2"/>
        <v>22.588735407341797</v>
      </c>
      <c r="B116">
        <f t="shared" si="3"/>
        <v>19.604059037112162</v>
      </c>
      <c r="C116">
        <f>GMs!$P$9*AE116 + 1</f>
        <v>10.064628215409911</v>
      </c>
      <c r="D116">
        <f>GMs!$P$10*AF116 + 1</f>
        <v>7.7681505628788132</v>
      </c>
      <c r="E116">
        <v>24.238681816883854</v>
      </c>
      <c r="F116">
        <v>18.852748462737381</v>
      </c>
      <c r="G116">
        <v>28.873980267690804</v>
      </c>
      <c r="H116">
        <v>24.84760894807598</v>
      </c>
      <c r="I116">
        <v>21.564464940823381</v>
      </c>
      <c r="J116" t="str">
        <v>Mikal Bridges</v>
      </c>
      <c r="K116">
        <v>1.4120325203252031</v>
      </c>
      <c r="L116">
        <v>0.36081300813008127</v>
      </c>
      <c r="M116">
        <v>0.21829268292682924</v>
      </c>
      <c r="N116">
        <v>-2.0406504065040632E-2</v>
      </c>
      <c r="O116">
        <v>-0.28544715447154467</v>
      </c>
      <c r="P116">
        <v>-0.36138211382113822</v>
      </c>
      <c r="Q116">
        <v>0.52975609756097564</v>
      </c>
      <c r="R116">
        <v>0.73999999999999988</v>
      </c>
      <c r="S116">
        <v>0.91691056910569102</v>
      </c>
      <c r="T116">
        <v>3.1497560975609753</v>
      </c>
      <c r="U116">
        <v>2.5936585365853659</v>
      </c>
      <c r="V116">
        <v>3.8719512195121952</v>
      </c>
      <c r="W116">
        <v>3.5105691056910571</v>
      </c>
      <c r="X116">
        <v>2.4345528455284553</v>
      </c>
      <c r="Y116" t="str">
        <v>rob</v>
      </c>
      <c r="Z116">
        <v>12</v>
      </c>
      <c r="AA116" t="str">
        <v xml:space="preserve"> SF</v>
      </c>
      <c r="AB116">
        <v>5.1746341463414636</v>
      </c>
      <c r="AC116">
        <v>4.8797560975609757</v>
      </c>
      <c r="AD116">
        <v>5.5953658536585369</v>
      </c>
      <c r="AE116">
        <v>5.3154471544715447</v>
      </c>
      <c r="AF116">
        <v>4.3850609756097558</v>
      </c>
    </row>
    <row r="117" spans="1:32" x14ac:dyDescent="0.3">
      <c r="A117">
        <f t="shared" si="2"/>
        <v>13.792861287418225</v>
      </c>
      <c r="B117">
        <f t="shared" si="3"/>
        <v>17.359051114514767</v>
      </c>
      <c r="C117">
        <f>GMs!$P$9*AE117 + 1</f>
        <v>6.3869235956184855</v>
      </c>
      <c r="D117">
        <f>GMs!$P$10*AF117 + 1</f>
        <v>6.9553889935119022</v>
      </c>
      <c r="E117">
        <v>11.922706215967468</v>
      </c>
      <c r="F117">
        <v>17.423243637560926</v>
      </c>
      <c r="G117">
        <v>8.3484953863821971</v>
      </c>
      <c r="H117">
        <v>15.172147416160048</v>
      </c>
      <c r="I117">
        <v>19.094956225966246</v>
      </c>
      <c r="J117" t="str">
        <v>Kyle Lowry</v>
      </c>
      <c r="K117">
        <v>-0.48991869918699188</v>
      </c>
      <c r="L117">
        <v>0.94666666666666677</v>
      </c>
      <c r="M117">
        <v>0.83073170731707324</v>
      </c>
      <c r="N117">
        <v>0.20764227642276425</v>
      </c>
      <c r="O117">
        <v>-0.20178861788617886</v>
      </c>
      <c r="P117">
        <v>1.6022764227642277</v>
      </c>
      <c r="Q117">
        <v>-7.4634146341463412E-2</v>
      </c>
      <c r="R117">
        <v>-0.61804878048780487</v>
      </c>
      <c r="S117">
        <v>-0.84894308943089425</v>
      </c>
      <c r="T117">
        <v>0.40731707317073168</v>
      </c>
      <c r="U117">
        <v>2.2029268292682924</v>
      </c>
      <c r="V117">
        <v>-0.24829268292682904</v>
      </c>
      <c r="W117">
        <v>1.3539837398373982</v>
      </c>
      <c r="X117">
        <v>1.9079674796747967</v>
      </c>
      <c r="Y117" t="str">
        <v>rob</v>
      </c>
      <c r="Z117">
        <v>9</v>
      </c>
      <c r="AA117" t="str">
        <v xml:space="preserve"> PG</v>
      </c>
      <c r="AB117">
        <v>2.4321951219512199</v>
      </c>
      <c r="AC117">
        <v>4.4890243902439018</v>
      </c>
      <c r="AD117">
        <v>1.4751219512195124</v>
      </c>
      <c r="AE117">
        <v>3.1588617886178856</v>
      </c>
      <c r="AF117">
        <v>3.8584756097560975</v>
      </c>
    </row>
    <row r="118" spans="1:32" x14ac:dyDescent="0.3">
      <c r="A118">
        <f t="shared" si="2"/>
        <v>25.068398630925767</v>
      </c>
      <c r="B118">
        <f t="shared" si="3"/>
        <v>16.861315839410572</v>
      </c>
      <c r="C118">
        <f>GMs!$P$9*AE118 + 1</f>
        <v>11.101417597404943</v>
      </c>
      <c r="D118">
        <f>GMs!$P$10*AF118 + 1</f>
        <v>6.7751935923059605</v>
      </c>
      <c r="E118">
        <v>28.968349430256051</v>
      </c>
      <c r="F118">
        <v>24.131743809643677</v>
      </c>
      <c r="G118">
        <v>33.596797987080286</v>
      </c>
      <c r="H118">
        <v>27.575238494018347</v>
      </c>
      <c r="I118">
        <v>18.547447423351631</v>
      </c>
      <c r="J118" t="str">
        <v>Deandre Ayton</v>
      </c>
      <c r="K118">
        <v>3.2317073170731709</v>
      </c>
      <c r="L118">
        <v>-8.439024390243903E-2</v>
      </c>
      <c r="M118">
        <v>-1.578536585365854</v>
      </c>
      <c r="N118">
        <v>0.25951219512195128</v>
      </c>
      <c r="O118">
        <v>2.2541463414634149</v>
      </c>
      <c r="P118">
        <v>-0.70146341463414641</v>
      </c>
      <c r="Q118">
        <v>-0.76731707317073172</v>
      </c>
      <c r="R118">
        <v>1.4229268292682928</v>
      </c>
      <c r="S118">
        <v>8.1951219512195111E-2</v>
      </c>
      <c r="T118">
        <v>4.2029268292682929</v>
      </c>
      <c r="U118">
        <v>4.0365853658536581</v>
      </c>
      <c r="V118">
        <v>4.8199999999999994</v>
      </c>
      <c r="W118">
        <v>4.1185365853658533</v>
      </c>
      <c r="X118">
        <v>1.7912195121951222</v>
      </c>
      <c r="Y118" t="str">
        <v>rob</v>
      </c>
      <c r="Z118">
        <v>23</v>
      </c>
      <c r="AA118" t="str">
        <v xml:space="preserve"> C</v>
      </c>
      <c r="AB118">
        <v>6.2278048780487811</v>
      </c>
      <c r="AC118">
        <v>6.3226829268292679</v>
      </c>
      <c r="AD118">
        <v>6.5434146341463411</v>
      </c>
      <c r="AE118">
        <v>5.923414634146341</v>
      </c>
      <c r="AF118">
        <v>3.7417276422764227</v>
      </c>
    </row>
    <row r="119" spans="1:32" x14ac:dyDescent="0.3">
      <c r="A119">
        <f t="shared" si="2"/>
        <v>15.567223136762683</v>
      </c>
      <c r="B119">
        <f t="shared" si="3"/>
        <v>10.748114553190067</v>
      </c>
      <c r="C119">
        <f>GMs!$P$9*AE119 + 1</f>
        <v>7.1288144732669787</v>
      </c>
      <c r="D119">
        <f>GMs!$P$10*AF119 + 1</f>
        <v>4.5620276514499754</v>
      </c>
      <c r="E119">
        <v>21.931900901237292</v>
      </c>
      <c r="F119">
        <v>19.270356613912522</v>
      </c>
      <c r="G119">
        <v>18.569319326568543</v>
      </c>
      <c r="H119">
        <v>17.123945450438953</v>
      </c>
      <c r="I119">
        <v>11.822926008509075</v>
      </c>
      <c r="J119" t="str">
        <v>Jusuf Nurkic</v>
      </c>
      <c r="K119">
        <v>1.0370731707317074</v>
      </c>
      <c r="L119">
        <v>-0.84707317073170729</v>
      </c>
      <c r="M119">
        <v>-1.3251219512195123</v>
      </c>
      <c r="N119">
        <v>1.8048780487804922E-2</v>
      </c>
      <c r="O119">
        <v>1.678048780487805</v>
      </c>
      <c r="P119">
        <v>-1.4390243902439009E-2</v>
      </c>
      <c r="Q119">
        <v>0.33487804878048788</v>
      </c>
      <c r="R119">
        <v>1.826341463414634</v>
      </c>
      <c r="S119">
        <v>-0.9187804878048782</v>
      </c>
      <c r="T119">
        <v>2.6360975609756094</v>
      </c>
      <c r="U119">
        <v>2.7078048780487807</v>
      </c>
      <c r="V119">
        <v>1.8034146341463413</v>
      </c>
      <c r="W119">
        <v>1.7890243902439025</v>
      </c>
      <c r="X119">
        <v>0.35731707317073158</v>
      </c>
      <c r="Y119" t="str">
        <v>rob</v>
      </c>
      <c r="Z119">
        <v>13</v>
      </c>
      <c r="AA119" t="str">
        <v xml:space="preserve"> C</v>
      </c>
      <c r="AB119">
        <v>4.6609756097560977</v>
      </c>
      <c r="AC119">
        <v>4.9939024390243905</v>
      </c>
      <c r="AD119">
        <v>3.5268292682926825</v>
      </c>
      <c r="AE119">
        <v>3.5939024390243901</v>
      </c>
      <c r="AF119">
        <v>2.3078252032520323</v>
      </c>
    </row>
    <row r="120" spans="1:32" x14ac:dyDescent="0.3">
      <c r="A120">
        <f t="shared" si="2"/>
        <v>20.40452282994843</v>
      </c>
      <c r="B120">
        <f t="shared" si="3"/>
        <v>10.513977938752125</v>
      </c>
      <c r="C120">
        <f>GMs!$P$9*AE120 + 1</f>
        <v>9.1513717752920609</v>
      </c>
      <c r="D120">
        <f>GMs!$P$10*AF120 + 1</f>
        <v>4.4772630320108284</v>
      </c>
      <c r="E120">
        <v>29.994133061549025</v>
      </c>
      <c r="F120">
        <v>19.385912715573166</v>
      </c>
      <c r="G120">
        <v>25.964593329414978</v>
      </c>
      <c r="H120">
        <v>22.444975112943276</v>
      </c>
      <c r="I120">
        <v>11.56537573262734</v>
      </c>
      <c r="J120" t="str">
        <v>Jakob Poeltl</v>
      </c>
      <c r="K120">
        <v>2.0523577235772357</v>
      </c>
      <c r="L120">
        <v>-1.4563008130081299</v>
      </c>
      <c r="M120">
        <v>-1.7340243902439023</v>
      </c>
      <c r="N120">
        <v>-0.57325203252032519</v>
      </c>
      <c r="O120">
        <v>1.7008130081300812</v>
      </c>
      <c r="P120">
        <v>-0.3128861788617886</v>
      </c>
      <c r="Q120">
        <v>-0.2302439024390244</v>
      </c>
      <c r="R120">
        <v>3.2929268292682927</v>
      </c>
      <c r="S120">
        <v>0.23565040650406505</v>
      </c>
      <c r="T120">
        <v>4.4313414634146344</v>
      </c>
      <c r="U120">
        <v>2.7393902439024393</v>
      </c>
      <c r="V120">
        <v>3.2879268292682928</v>
      </c>
      <c r="W120">
        <v>2.9750406504065046</v>
      </c>
      <c r="X120">
        <v>0.30239837398373975</v>
      </c>
      <c r="Y120" t="str">
        <v>rob</v>
      </c>
      <c r="Z120">
        <v>13</v>
      </c>
      <c r="AA120" t="str">
        <v xml:space="preserve"> C</v>
      </c>
      <c r="AB120">
        <v>6.4562195121951227</v>
      </c>
      <c r="AC120">
        <v>5.0254878048780487</v>
      </c>
      <c r="AD120">
        <v>5.0113414634146345</v>
      </c>
      <c r="AE120">
        <v>4.7799186991869922</v>
      </c>
      <c r="AF120">
        <v>2.2529065040650402</v>
      </c>
    </row>
    <row r="121" spans="1:32" x14ac:dyDescent="0.3">
      <c r="A121">
        <f t="shared" si="2"/>
        <v>19.424661259248953</v>
      </c>
      <c r="B121">
        <f t="shared" si="3"/>
        <v>9.9613046127398466</v>
      </c>
      <c r="C121">
        <f>GMs!$P$9*AE121 + 1</f>
        <v>8.7416749815242962</v>
      </c>
      <c r="D121">
        <f>GMs!$P$10*AF121 + 1</f>
        <v>4.2771783751703873</v>
      </c>
      <c r="E121">
        <v>26.444691676386309</v>
      </c>
      <c r="F121">
        <v>17.194808409567685</v>
      </c>
      <c r="G121">
        <v>25.400212359346437</v>
      </c>
      <c r="H121">
        <v>21.367127385173852</v>
      </c>
      <c r="I121">
        <v>10.957435074013832</v>
      </c>
      <c r="J121" t="str">
        <v>Robert Williams</v>
      </c>
      <c r="K121">
        <v>2.4445528455284551</v>
      </c>
      <c r="L121">
        <v>-0.90617886178861795</v>
      </c>
      <c r="M121">
        <v>-1.6692682926829268</v>
      </c>
      <c r="N121">
        <v>-0.72715447154471535</v>
      </c>
      <c r="O121">
        <v>0.86959349593495938</v>
      </c>
      <c r="P121">
        <v>-0.43983739837398378</v>
      </c>
      <c r="Q121">
        <v>-0.11073170731707319</v>
      </c>
      <c r="R121">
        <v>2.6795121951219509</v>
      </c>
      <c r="S121">
        <v>0.59430894308943094</v>
      </c>
      <c r="T121">
        <v>3.6409756097560968</v>
      </c>
      <c r="U121">
        <v>2.1404878048780485</v>
      </c>
      <c r="V121">
        <v>3.1746341463414627</v>
      </c>
      <c r="W121">
        <v>2.7347967479674793</v>
      </c>
      <c r="X121">
        <v>0.17276422764227639</v>
      </c>
      <c r="Y121" t="str">
        <v>rob</v>
      </c>
      <c r="Z121">
        <v>11</v>
      </c>
      <c r="AA121" t="str">
        <v xml:space="preserve"> C, PF</v>
      </c>
      <c r="AB121">
        <v>5.6658536585365855</v>
      </c>
      <c r="AC121">
        <v>4.4265853658536578</v>
      </c>
      <c r="AD121">
        <v>4.8980487804878043</v>
      </c>
      <c r="AE121">
        <v>4.5396747967479669</v>
      </c>
      <c r="AF121">
        <v>2.123272357723577</v>
      </c>
    </row>
    <row r="122" spans="1:32" x14ac:dyDescent="0.3">
      <c r="A122">
        <f t="shared" si="2"/>
        <v>40.000096271736993</v>
      </c>
      <c r="B122">
        <f t="shared" si="3"/>
        <v>44.501221161578847</v>
      </c>
      <c r="C122">
        <f>GMs!$P$9*AE122 + 1</f>
        <v>17.344614424261909</v>
      </c>
      <c r="D122">
        <f>GMs!$P$10*AF122 + 1</f>
        <v>16.781685151056244</v>
      </c>
      <c r="E122">
        <v>25.971505847535738</v>
      </c>
      <c r="F122">
        <v>43.188238844892318</v>
      </c>
      <c r="G122">
        <v>37.382828348185932</v>
      </c>
      <c r="H122">
        <v>44.000105898910697</v>
      </c>
      <c r="I122">
        <v>48.951343277736733</v>
      </c>
      <c r="J122" t="str">
        <v>Damian Lillard</v>
      </c>
      <c r="K122">
        <v>-0.40146341463414636</v>
      </c>
      <c r="L122">
        <v>4.2439024390243905</v>
      </c>
      <c r="M122">
        <v>2.2678048780487807</v>
      </c>
      <c r="N122">
        <v>2.0482926829268293</v>
      </c>
      <c r="O122">
        <v>-0.40585365853658539</v>
      </c>
      <c r="P122">
        <v>2.1995121951219514</v>
      </c>
      <c r="Q122">
        <v>-0.11853658536585365</v>
      </c>
      <c r="R122">
        <v>-0.58829268292682924</v>
      </c>
      <c r="S122">
        <v>-1.4658536585365853</v>
      </c>
      <c r="T122">
        <v>3.5356097560975623</v>
      </c>
      <c r="U122">
        <v>9.2453658536585372</v>
      </c>
      <c r="V122">
        <v>5.580000000000001</v>
      </c>
      <c r="W122">
        <v>7.7795121951219519</v>
      </c>
      <c r="X122">
        <v>8.2743902439024382</v>
      </c>
      <c r="Y122" t="str">
        <v>sch</v>
      </c>
      <c r="Z122">
        <v>64</v>
      </c>
      <c r="AA122" t="str">
        <v xml:space="preserve"> PG</v>
      </c>
      <c r="AB122">
        <v>5.5604878048780506</v>
      </c>
      <c r="AC122">
        <v>11.531463414634146</v>
      </c>
      <c r="AD122">
        <v>7.3034146341463426</v>
      </c>
      <c r="AE122">
        <v>9.5843902439024404</v>
      </c>
      <c r="AF122">
        <v>10.224898373983738</v>
      </c>
    </row>
    <row r="123" spans="1:32" x14ac:dyDescent="0.3">
      <c r="A123">
        <f t="shared" si="2"/>
        <v>28.319350522342898</v>
      </c>
      <c r="B123">
        <f t="shared" si="3"/>
        <v>28.438860170211584</v>
      </c>
      <c r="C123">
        <f>GMs!$P$9*AE123 + 1</f>
        <v>12.460695893885195</v>
      </c>
      <c r="D123">
        <f>GMs!$P$10*AF123 + 1</f>
        <v>10.966618934284281</v>
      </c>
      <c r="E123">
        <v>29.051595085331613</v>
      </c>
      <c r="F123">
        <v>27.929479475031311</v>
      </c>
      <c r="G123">
        <v>33.966166802797908</v>
      </c>
      <c r="H123">
        <v>31.151285574577191</v>
      </c>
      <c r="I123">
        <v>31.282746187232746</v>
      </c>
      <c r="J123" t="str">
        <v>Nikola Vucevic</v>
      </c>
      <c r="K123">
        <v>0.28439024390243905</v>
      </c>
      <c r="L123">
        <v>0.6941463414634147</v>
      </c>
      <c r="M123">
        <v>0.31219512195121957</v>
      </c>
      <c r="N123">
        <v>0.99170731707317084</v>
      </c>
      <c r="O123">
        <v>2.3282926829268296</v>
      </c>
      <c r="P123">
        <v>2.1463414634146361E-2</v>
      </c>
      <c r="Q123">
        <v>-9.0731707317073168E-2</v>
      </c>
      <c r="R123">
        <v>0.53317073170731721</v>
      </c>
      <c r="S123">
        <v>-0.1590243902439025</v>
      </c>
      <c r="T123">
        <v>4.2214634146341465</v>
      </c>
      <c r="U123">
        <v>5.0746341463414639</v>
      </c>
      <c r="V123">
        <v>4.894146341463415</v>
      </c>
      <c r="W123">
        <v>4.9156097560975613</v>
      </c>
      <c r="X123">
        <v>4.5068292682926829</v>
      </c>
      <c r="Y123" t="str">
        <v>sch</v>
      </c>
      <c r="Z123">
        <v>60</v>
      </c>
      <c r="AA123" t="str">
        <v xml:space="preserve"> C</v>
      </c>
      <c r="AB123">
        <v>6.2463414634146348</v>
      </c>
      <c r="AC123">
        <v>7.3607317073170737</v>
      </c>
      <c r="AD123">
        <v>6.6175609756097566</v>
      </c>
      <c r="AE123">
        <v>6.720487804878049</v>
      </c>
      <c r="AF123">
        <v>6.4573373983739835</v>
      </c>
    </row>
    <row r="124" spans="1:32" x14ac:dyDescent="0.3">
      <c r="A124">
        <f t="shared" si="2"/>
        <v>18.264080718657365</v>
      </c>
      <c r="B124">
        <f t="shared" si="3"/>
        <v>19.706309668139831</v>
      </c>
      <c r="C124">
        <f>GMs!$P$9*AE124 + 1</f>
        <v>8.2564165117486041</v>
      </c>
      <c r="D124">
        <f>GMs!$P$10*AF124 + 1</f>
        <v>7.8051684203688918</v>
      </c>
      <c r="E124">
        <v>11.819744484689796</v>
      </c>
      <c r="F124">
        <v>24.640369121972377</v>
      </c>
      <c r="G124">
        <v>18.037136624975389</v>
      </c>
      <c r="H124">
        <v>20.090488790523104</v>
      </c>
      <c r="I124">
        <v>21.676940634953816</v>
      </c>
      <c r="J124" t="str">
        <v>Devin Booker</v>
      </c>
      <c r="K124">
        <v>0.76634146341463416</v>
      </c>
      <c r="L124">
        <v>2.0658536585365854</v>
      </c>
      <c r="M124">
        <v>0.2009756097560976</v>
      </c>
      <c r="N124">
        <v>1.779512195121951</v>
      </c>
      <c r="O124">
        <v>-0.33170731707317069</v>
      </c>
      <c r="P124">
        <v>0.75365853658536597</v>
      </c>
      <c r="Q124">
        <v>-0.27609756097560978</v>
      </c>
      <c r="R124">
        <v>-0.78292682926829271</v>
      </c>
      <c r="S124">
        <v>-1.7253658536585366</v>
      </c>
      <c r="T124">
        <v>0.3843902439024387</v>
      </c>
      <c r="U124">
        <v>4.1756097560975602</v>
      </c>
      <c r="V124">
        <v>1.6965853658536583</v>
      </c>
      <c r="W124">
        <v>2.4502439024390235</v>
      </c>
      <c r="X124">
        <v>2.4585365853658532</v>
      </c>
      <c r="Y124" t="str">
        <v>sch</v>
      </c>
      <c r="Z124">
        <v>22</v>
      </c>
      <c r="AA124" t="str">
        <v xml:space="preserve"> SG, PG</v>
      </c>
      <c r="AB124">
        <v>2.4092682926829267</v>
      </c>
      <c r="AC124">
        <v>6.46170731707317</v>
      </c>
      <c r="AD124">
        <v>3.42</v>
      </c>
      <c r="AE124">
        <v>4.2551219512195111</v>
      </c>
      <c r="AF124">
        <v>4.4090447154471537</v>
      </c>
    </row>
    <row r="125" spans="1:32" x14ac:dyDescent="0.3">
      <c r="A125">
        <f t="shared" si="2"/>
        <v>18.840060261230967</v>
      </c>
      <c r="B125">
        <f t="shared" si="3"/>
        <v>19.31897041331467</v>
      </c>
      <c r="C125">
        <f>GMs!$P$9*AE125 + 1</f>
        <v>8.497243358034428</v>
      </c>
      <c r="D125">
        <f>GMs!$P$10*AF125 + 1</f>
        <v>7.6649397568259685</v>
      </c>
      <c r="E125">
        <v>21.356848678675835</v>
      </c>
      <c r="F125">
        <v>18.833117310331712</v>
      </c>
      <c r="G125">
        <v>24.352857362147127</v>
      </c>
      <c r="H125">
        <v>20.724066287354066</v>
      </c>
      <c r="I125">
        <v>21.250867454646137</v>
      </c>
      <c r="J125" t="str">
        <v>OG Anunoby</v>
      </c>
      <c r="K125">
        <v>0.25170731707317073</v>
      </c>
      <c r="L125">
        <v>8.3414634146341468E-2</v>
      </c>
      <c r="M125">
        <v>0.75780487804878049</v>
      </c>
      <c r="N125">
        <v>0.33390243902439032</v>
      </c>
      <c r="O125">
        <v>7.3170731707317138E-2</v>
      </c>
      <c r="P125">
        <v>-0.37292682926829268</v>
      </c>
      <c r="Q125">
        <v>1.2653658536585366</v>
      </c>
      <c r="R125">
        <v>0.19585365853658537</v>
      </c>
      <c r="S125">
        <v>3.170731707317076E-3</v>
      </c>
      <c r="T125">
        <v>2.5080487804878056</v>
      </c>
      <c r="U125">
        <v>2.5882926829268293</v>
      </c>
      <c r="V125">
        <v>2.9643902439024394</v>
      </c>
      <c r="W125">
        <v>2.5914634146341466</v>
      </c>
      <c r="X125">
        <v>2.3676829268292687</v>
      </c>
      <c r="Y125" t="str">
        <v>sch</v>
      </c>
      <c r="Z125">
        <v>5</v>
      </c>
      <c r="AA125" t="str">
        <v xml:space="preserve"> SF, PF</v>
      </c>
      <c r="AB125">
        <v>4.5329268292682938</v>
      </c>
      <c r="AC125">
        <v>4.8743902439024396</v>
      </c>
      <c r="AD125">
        <v>4.6878048780487811</v>
      </c>
      <c r="AE125">
        <v>4.3963414634146343</v>
      </c>
      <c r="AF125">
        <v>4.3181910569105693</v>
      </c>
    </row>
    <row r="126" spans="1:32" x14ac:dyDescent="0.3">
      <c r="A126">
        <f t="shared" si="2"/>
        <v>11.667175128714687</v>
      </c>
      <c r="B126">
        <f t="shared" si="3"/>
        <v>16.300843736455505</v>
      </c>
      <c r="C126">
        <f>GMs!$P$9*AE126 + 1</f>
        <v>5.498138046905038</v>
      </c>
      <c r="D126">
        <f>GMs!$P$10*AF126 + 1</f>
        <v>6.5722855395552591</v>
      </c>
      <c r="E126">
        <v>8.3037108953139889</v>
      </c>
      <c r="F126">
        <v>12.861677678570901</v>
      </c>
      <c r="G126">
        <v>10.428625032791972</v>
      </c>
      <c r="H126">
        <v>12.833892641586157</v>
      </c>
      <c r="I126">
        <v>17.930928110101057</v>
      </c>
      <c r="J126" t="str">
        <v>Kemba Walker</v>
      </c>
      <c r="K126">
        <v>-1.0218292682926828</v>
      </c>
      <c r="L126">
        <v>1.231341463414634</v>
      </c>
      <c r="M126">
        <v>0.83817073170731704</v>
      </c>
      <c r="N126">
        <v>0.39878048780487807</v>
      </c>
      <c r="O126">
        <v>-0.61768292682926829</v>
      </c>
      <c r="P126">
        <v>0.66353658536585369</v>
      </c>
      <c r="Q126">
        <v>9.585365853658534E-2</v>
      </c>
      <c r="R126">
        <v>-0.63207317073170721</v>
      </c>
      <c r="S126">
        <v>-0.12329268292682924</v>
      </c>
      <c r="T126">
        <v>-0.39853658536585368</v>
      </c>
      <c r="U126">
        <v>0.95609756097560961</v>
      </c>
      <c r="V126">
        <v>0.16926829268292676</v>
      </c>
      <c r="W126">
        <v>0.83280487804878034</v>
      </c>
      <c r="X126">
        <v>1.6597560975609758</v>
      </c>
      <c r="Y126" t="str">
        <v>sch</v>
      </c>
      <c r="Z126">
        <v>6</v>
      </c>
      <c r="AA126" t="str">
        <v xml:space="preserve"> PG</v>
      </c>
      <c r="AB126">
        <v>1.6263414634146347</v>
      </c>
      <c r="AC126">
        <v>3.2421951219512195</v>
      </c>
      <c r="AD126">
        <v>1.8926829268292682</v>
      </c>
      <c r="AE126">
        <v>2.6376829268292679</v>
      </c>
      <c r="AF126">
        <v>3.6102642276422765</v>
      </c>
    </row>
    <row r="127" spans="1:32" x14ac:dyDescent="0.3">
      <c r="A127">
        <f t="shared" si="2"/>
        <v>24.500708949356397</v>
      </c>
      <c r="B127">
        <f t="shared" si="3"/>
        <v>15.206588678305133</v>
      </c>
      <c r="C127">
        <f>GMs!$P$9*AE127 + 1</f>
        <v>10.864056883046091</v>
      </c>
      <c r="D127">
        <f>GMs!$P$10*AF127 + 1</f>
        <v>6.1761317222800791</v>
      </c>
      <c r="E127">
        <v>29.036260359396643</v>
      </c>
      <c r="F127">
        <v>22.755778491028146</v>
      </c>
      <c r="G127">
        <v>34.068229238719887</v>
      </c>
      <c r="H127">
        <v>26.95077984429204</v>
      </c>
      <c r="I127">
        <v>16.727247546135647</v>
      </c>
      <c r="J127" t="str">
        <v>Myles Turner</v>
      </c>
      <c r="K127">
        <v>0.3178861788617886</v>
      </c>
      <c r="L127">
        <v>-0.23869918699186993</v>
      </c>
      <c r="M127">
        <v>-0.29317073170731711</v>
      </c>
      <c r="N127">
        <v>-0.2840650406504065</v>
      </c>
      <c r="O127">
        <v>0.4040650406504066</v>
      </c>
      <c r="P127">
        <v>-0.93528455284552847</v>
      </c>
      <c r="Q127">
        <v>-0.14487804878048782</v>
      </c>
      <c r="R127">
        <v>4.8346341463414637</v>
      </c>
      <c r="S127">
        <v>0.31886178861788617</v>
      </c>
      <c r="T127">
        <v>4.2180487804878055</v>
      </c>
      <c r="U127">
        <v>3.6604878048780489</v>
      </c>
      <c r="V127">
        <v>4.9146341463414647</v>
      </c>
      <c r="W127">
        <v>3.9793495934959351</v>
      </c>
      <c r="X127">
        <v>1.4030894308943092</v>
      </c>
      <c r="Y127" t="str">
        <v>sch</v>
      </c>
      <c r="Z127">
        <v>5</v>
      </c>
      <c r="AA127" t="str">
        <v xml:space="preserve"> C, PF</v>
      </c>
      <c r="AB127">
        <v>6.2429268292682938</v>
      </c>
      <c r="AC127">
        <v>5.9465853658536592</v>
      </c>
      <c r="AD127">
        <v>6.6380487804878063</v>
      </c>
      <c r="AE127">
        <v>5.7842276422764227</v>
      </c>
      <c r="AF127">
        <v>3.3535975609756097</v>
      </c>
    </row>
    <row r="128" spans="1:32" x14ac:dyDescent="0.3">
      <c r="A128">
        <f t="shared" si="2"/>
        <v>10.205341039229543</v>
      </c>
      <c r="B128">
        <f t="shared" si="3"/>
        <v>13.659657945164458</v>
      </c>
      <c r="C128">
        <f>GMs!$P$9*AE128 + 1</f>
        <v>4.8869203429032861</v>
      </c>
      <c r="D128">
        <f>GMs!$P$10*AF128 + 1</f>
        <v>5.6160954579471287</v>
      </c>
      <c r="E128">
        <v>8.4373420784616044</v>
      </c>
      <c r="F128">
        <v>16.428301140637245</v>
      </c>
      <c r="G128">
        <v>4.1955262675570744</v>
      </c>
      <c r="H128">
        <v>11.225875143152498</v>
      </c>
      <c r="I128">
        <v>15.025623739680904</v>
      </c>
      <c r="J128" t="str">
        <v>Darius Garland</v>
      </c>
      <c r="K128">
        <v>-0.15804878048780488</v>
      </c>
      <c r="L128">
        <v>0.84317073170731704</v>
      </c>
      <c r="M128">
        <v>0.35658536585365858</v>
      </c>
      <c r="N128">
        <v>0.69243902439024396</v>
      </c>
      <c r="O128">
        <v>-1.0536585365853659</v>
      </c>
      <c r="P128">
        <v>1.5563414634146342</v>
      </c>
      <c r="Q128">
        <v>0.66780487804878053</v>
      </c>
      <c r="R128">
        <v>-0.97365853658536583</v>
      </c>
      <c r="S128">
        <v>-1.4565853658536585</v>
      </c>
      <c r="T128">
        <v>-0.36878048780487782</v>
      </c>
      <c r="U128">
        <v>1.9309756097560982</v>
      </c>
      <c r="V128">
        <v>-1.0819512195121948</v>
      </c>
      <c r="W128">
        <v>0.47439024390243967</v>
      </c>
      <c r="X128">
        <v>1.0402439024390251</v>
      </c>
      <c r="Y128" t="str">
        <v>sch</v>
      </c>
      <c r="Z128">
        <v>3</v>
      </c>
      <c r="AA128" t="str">
        <v xml:space="preserve"> PG, SG</v>
      </c>
      <c r="AB128">
        <v>1.6560975609756103</v>
      </c>
      <c r="AC128">
        <v>4.217073170731708</v>
      </c>
      <c r="AD128">
        <v>0.64146341463414669</v>
      </c>
      <c r="AE128">
        <v>2.2792682926829273</v>
      </c>
      <c r="AF128">
        <v>2.9907520325203256</v>
      </c>
    </row>
    <row r="129" spans="1:32" x14ac:dyDescent="0.3">
      <c r="A129">
        <f t="shared" si="2"/>
        <v>9.9135379318807981</v>
      </c>
      <c r="B129">
        <f t="shared" si="3"/>
        <v>11.834830793629079</v>
      </c>
      <c r="C129">
        <f>GMs!$P$9*AE129 + 1</f>
        <v>4.7649124990739686</v>
      </c>
      <c r="D129">
        <f>GMs!$P$10*AF129 + 1</f>
        <v>4.9554521860119038</v>
      </c>
      <c r="E129">
        <v>12.377271306182722</v>
      </c>
      <c r="F129">
        <v>12.158079329849532</v>
      </c>
      <c r="G129">
        <v>11.595660386399793</v>
      </c>
      <c r="H129">
        <v>10.904891725068879</v>
      </c>
      <c r="I129">
        <v>13.018313872991987</v>
      </c>
      <c r="J129" t="str">
        <v>Nickeil Alexander-Walker</v>
      </c>
      <c r="K129">
        <v>-0.5858130081300813</v>
      </c>
      <c r="L129">
        <v>-0.1056910569105691</v>
      </c>
      <c r="M129">
        <v>0.57768292682926825</v>
      </c>
      <c r="N129">
        <v>0.13345528455284555</v>
      </c>
      <c r="O129">
        <v>-0.41711382113821138</v>
      </c>
      <c r="P129">
        <v>-6.910569105690878E-4</v>
      </c>
      <c r="Q129">
        <v>0.9948780487804878</v>
      </c>
      <c r="R129">
        <v>0.16707317073170735</v>
      </c>
      <c r="S129">
        <v>-0.36093495934959352</v>
      </c>
      <c r="T129">
        <v>0.508536585365854</v>
      </c>
      <c r="U129">
        <v>0.76378048780487806</v>
      </c>
      <c r="V129">
        <v>0.40353658536585374</v>
      </c>
      <c r="W129">
        <v>0.40284552845528454</v>
      </c>
      <c r="X129">
        <v>0.61221544715447151</v>
      </c>
      <c r="Y129" t="str">
        <v>sch</v>
      </c>
      <c r="Z129">
        <v>3</v>
      </c>
      <c r="AA129" t="str">
        <v xml:space="preserve"> SG</v>
      </c>
      <c r="AB129">
        <v>2.5334146341463422</v>
      </c>
      <c r="AC129">
        <v>3.0498780487804877</v>
      </c>
      <c r="AD129">
        <v>2.1269512195121951</v>
      </c>
      <c r="AE129">
        <v>2.2077235772357722</v>
      </c>
      <c r="AF129">
        <v>2.5627235772357722</v>
      </c>
    </row>
    <row r="130" spans="1:32" x14ac:dyDescent="0.3">
      <c r="A130">
        <f t="shared" si="2"/>
        <v>8.4094255512740972</v>
      </c>
      <c r="B130">
        <f t="shared" si="3"/>
        <v>10.138076890109721</v>
      </c>
      <c r="C130">
        <f>GMs!$P$9*AE130 + 1</f>
        <v>4.1360175222446731</v>
      </c>
      <c r="D130">
        <f>GMs!$P$10*AF130 + 1</f>
        <v>4.3411753491362859</v>
      </c>
      <c r="E130">
        <v>8.7527992976953222</v>
      </c>
      <c r="F130">
        <v>9.4726269132649286</v>
      </c>
      <c r="G130">
        <v>5.5527136595195259</v>
      </c>
      <c r="H130">
        <v>9.250368106401508</v>
      </c>
      <c r="I130">
        <v>11.151884579120694</v>
      </c>
      <c r="J130" t="str">
        <v>Joe Ingles</v>
      </c>
      <c r="K130">
        <v>0.44162601626016262</v>
      </c>
      <c r="L130">
        <v>0.3326016260162602</v>
      </c>
      <c r="M130">
        <v>0.84146341463414642</v>
      </c>
      <c r="N130">
        <v>-0.3434959349593496</v>
      </c>
      <c r="O130">
        <v>-0.64772357723577234</v>
      </c>
      <c r="P130">
        <v>0.84357723577235777</v>
      </c>
      <c r="Q130">
        <v>-0.63634146341463416</v>
      </c>
      <c r="R130">
        <v>-0.80195121951219517</v>
      </c>
      <c r="S130">
        <v>4.308943089430875E-3</v>
      </c>
      <c r="T130">
        <v>-0.29853658536585359</v>
      </c>
      <c r="U130">
        <v>2.9756097560975747E-2</v>
      </c>
      <c r="V130">
        <v>-0.80951219512195127</v>
      </c>
      <c r="W130">
        <v>3.4065040650406622E-2</v>
      </c>
      <c r="X130">
        <v>0.21422764227642299</v>
      </c>
      <c r="Y130" t="str">
        <v>sch</v>
      </c>
      <c r="Z130">
        <v>1</v>
      </c>
      <c r="AA130" t="str">
        <v xml:space="preserve"> SF, SG, PF</v>
      </c>
      <c r="AB130">
        <v>1.7263414634146348</v>
      </c>
      <c r="AC130">
        <v>2.3158536585365854</v>
      </c>
      <c r="AD130">
        <v>0.91390243902439017</v>
      </c>
      <c r="AE130">
        <v>1.8389430894308942</v>
      </c>
      <c r="AF130">
        <v>2.1647357723577234</v>
      </c>
    </row>
    <row r="131" spans="1:32" x14ac:dyDescent="0.3">
      <c r="A131">
        <f t="shared" ref="A131:A158" si="4">H131/1.1</f>
        <v>15.046288271257145</v>
      </c>
      <c r="B131">
        <f t="shared" si="3"/>
        <v>9.9470935080885425</v>
      </c>
      <c r="C131">
        <f>GMs!$P$9*AE131 + 1</f>
        <v>6.9110027429762324</v>
      </c>
      <c r="D131">
        <f>GMs!$P$10*AF131 + 1</f>
        <v>4.2720335204005799</v>
      </c>
      <c r="E131">
        <v>17.561504009770168</v>
      </c>
      <c r="F131">
        <v>11.705224336855119</v>
      </c>
      <c r="G131">
        <v>22.520593631547861</v>
      </c>
      <c r="H131">
        <v>16.550917098382861</v>
      </c>
      <c r="I131">
        <v>10.941802858897397</v>
      </c>
      <c r="J131" t="str">
        <v>Chris Boucher</v>
      </c>
      <c r="K131">
        <v>0.8183739837398375</v>
      </c>
      <c r="L131">
        <v>-1.6260162601626016E-3</v>
      </c>
      <c r="M131">
        <v>-0.40731707317073174</v>
      </c>
      <c r="N131">
        <v>-0.2840650406504065</v>
      </c>
      <c r="O131">
        <v>0.31626016260162604</v>
      </c>
      <c r="P131">
        <v>-0.93528455284552847</v>
      </c>
      <c r="Q131">
        <v>-1.0317073170731708</v>
      </c>
      <c r="R131">
        <v>2.1653658536585367</v>
      </c>
      <c r="S131">
        <v>1.02130081300813</v>
      </c>
      <c r="T131">
        <v>1.6629268292682928</v>
      </c>
      <c r="U131">
        <v>0.64000000000000012</v>
      </c>
      <c r="V131">
        <v>2.5965853658536591</v>
      </c>
      <c r="W131">
        <v>1.6613008130081302</v>
      </c>
      <c r="X131">
        <v>0.16943089430894309</v>
      </c>
      <c r="Y131" t="str">
        <v>sch</v>
      </c>
      <c r="Z131">
        <v>5</v>
      </c>
      <c r="AA131" t="str">
        <v xml:space="preserve"> C, PF</v>
      </c>
      <c r="AB131">
        <v>3.6878048780487811</v>
      </c>
      <c r="AC131">
        <v>2.9260975609756099</v>
      </c>
      <c r="AD131">
        <v>4.32</v>
      </c>
      <c r="AE131">
        <v>3.4661788617886176</v>
      </c>
      <c r="AF131">
        <v>2.1199390243902436</v>
      </c>
    </row>
    <row r="132" spans="1:32" x14ac:dyDescent="0.3">
      <c r="A132">
        <f t="shared" si="4"/>
        <v>2.6307292424484907</v>
      </c>
      <c r="B132">
        <f t="shared" ref="B132:B158" si="5">I132/1.1</f>
        <v>6.3676281975028894</v>
      </c>
      <c r="C132">
        <f>GMs!$P$9*AE132 + 1</f>
        <v>1.7198462785929685</v>
      </c>
      <c r="D132">
        <f>GMs!$P$10*AF132 + 1</f>
        <v>2.9761575397224735</v>
      </c>
      <c r="E132">
        <v>-0.60905088560531428</v>
      </c>
      <c r="F132">
        <v>7.5907132576487388</v>
      </c>
      <c r="G132">
        <v>-3.0788523498817835</v>
      </c>
      <c r="H132">
        <v>2.89380216669334</v>
      </c>
      <c r="I132">
        <v>7.0043910172531794</v>
      </c>
      <c r="J132" t="str">
        <v>Dennis Schroder</v>
      </c>
      <c r="K132">
        <v>-0.60520325203252046</v>
      </c>
      <c r="L132">
        <v>1.0004065040650409</v>
      </c>
      <c r="M132">
        <v>-0.63853658536585367</v>
      </c>
      <c r="N132">
        <v>-9.5934959349592841E-3</v>
      </c>
      <c r="O132">
        <v>-0.76504065040650404</v>
      </c>
      <c r="P132">
        <v>1.1594308943089431</v>
      </c>
      <c r="Q132">
        <v>0.19390243902439028</v>
      </c>
      <c r="R132">
        <v>-0.82</v>
      </c>
      <c r="S132">
        <v>-0.89813008130081307</v>
      </c>
      <c r="T132">
        <v>-2.3831707317073172</v>
      </c>
      <c r="U132">
        <v>-0.48463414634146296</v>
      </c>
      <c r="V132">
        <v>-2.5421951219512193</v>
      </c>
      <c r="W132">
        <v>-1.382764227642276</v>
      </c>
      <c r="X132">
        <v>-0.67016260162601604</v>
      </c>
      <c r="Y132" t="str">
        <v>sch</v>
      </c>
      <c r="Z132">
        <v>1</v>
      </c>
      <c r="AA132" t="str">
        <v xml:space="preserve"> PG</v>
      </c>
      <c r="AB132">
        <v>-0.35829268292682892</v>
      </c>
      <c r="AC132">
        <v>1.8014634146341468</v>
      </c>
      <c r="AD132">
        <v>-0.81878048780487789</v>
      </c>
      <c r="AE132">
        <v>0.42211382113821161</v>
      </c>
      <c r="AF132">
        <v>1.2803455284552845</v>
      </c>
    </row>
    <row r="133" spans="1:32" x14ac:dyDescent="0.3">
      <c r="A133">
        <f t="shared" si="4"/>
        <v>3.1897974685734662</v>
      </c>
      <c r="B133">
        <f t="shared" si="5"/>
        <v>4.5520729252217169</v>
      </c>
      <c r="C133">
        <f>GMs!$P$9*AE133 + 1</f>
        <v>1.9536022157477722</v>
      </c>
      <c r="D133">
        <f>GMs!$P$10*AF133 + 1</f>
        <v>2.318870971813892</v>
      </c>
      <c r="E133">
        <v>2.945319518607926</v>
      </c>
      <c r="F133">
        <v>2.0859596580772424</v>
      </c>
      <c r="G133">
        <v>8.2148421964843727</v>
      </c>
      <c r="H133">
        <v>3.508777215430813</v>
      </c>
      <c r="I133">
        <v>5.0072802177438893</v>
      </c>
      <c r="J133" t="str">
        <v>Lauri Markkanen</v>
      </c>
      <c r="K133">
        <v>0.2967479674796748</v>
      </c>
      <c r="L133">
        <v>0.34601626016260162</v>
      </c>
      <c r="M133">
        <v>0.32926829268292684</v>
      </c>
      <c r="N133">
        <v>-0.18813008130081302</v>
      </c>
      <c r="O133">
        <v>-6.7479674796747963E-2</v>
      </c>
      <c r="P133">
        <v>-0.97056910569105681</v>
      </c>
      <c r="Q133">
        <v>-1.1390243902439026</v>
      </c>
      <c r="R133">
        <v>-0.59609756097560984</v>
      </c>
      <c r="S133">
        <v>0.74357723577235779</v>
      </c>
      <c r="T133">
        <v>-1.5917073170731708</v>
      </c>
      <c r="U133">
        <v>-1.9892682926829268</v>
      </c>
      <c r="V133">
        <v>-0.27512195121951222</v>
      </c>
      <c r="W133">
        <v>-1.245691056910569</v>
      </c>
      <c r="X133">
        <v>-1.0960162601626016</v>
      </c>
      <c r="Y133" t="str">
        <v>sch</v>
      </c>
      <c r="Z133">
        <v>1</v>
      </c>
      <c r="AA133" t="str">
        <v xml:space="preserve"> PF</v>
      </c>
      <c r="AB133">
        <v>0.43317073170731746</v>
      </c>
      <c r="AC133">
        <v>0.29682926829268297</v>
      </c>
      <c r="AD133">
        <v>1.4482926829268292</v>
      </c>
      <c r="AE133">
        <v>0.5591869918699186</v>
      </c>
      <c r="AF133">
        <v>0.85449186991869897</v>
      </c>
    </row>
    <row r="134" spans="1:32" x14ac:dyDescent="0.3">
      <c r="A134">
        <f t="shared" si="4"/>
        <v>42.351266649755473</v>
      </c>
      <c r="B134">
        <f t="shared" si="5"/>
        <v>45.912539828992145</v>
      </c>
      <c r="C134">
        <f>GMs!$P$9*AE134 + 1</f>
        <v>18.32767876138892</v>
      </c>
      <c r="D134">
        <f>GMs!$P$10*AF134 + 1</f>
        <v>17.292625697616341</v>
      </c>
      <c r="E134">
        <v>33.19306642534093</v>
      </c>
      <c r="F134">
        <v>46.729431041342231</v>
      </c>
      <c r="G134">
        <v>44.470700014267379</v>
      </c>
      <c r="H134">
        <v>46.586393314731026</v>
      </c>
      <c r="I134">
        <v>50.503793811891363</v>
      </c>
      <c r="J134" t="str">
        <v>Stephen Curry</v>
      </c>
      <c r="K134">
        <v>0.48134146341463419</v>
      </c>
      <c r="L134">
        <v>3.2123170731707318</v>
      </c>
      <c r="M134">
        <v>3.1376829268292683</v>
      </c>
      <c r="N134">
        <v>2.3041463414634147</v>
      </c>
      <c r="O134">
        <v>8.1463414634146386E-2</v>
      </c>
      <c r="P134">
        <v>1.3531707317073169</v>
      </c>
      <c r="Q134">
        <v>0.62341463414634157</v>
      </c>
      <c r="R134">
        <v>-0.98024390243902437</v>
      </c>
      <c r="S134">
        <v>-1.8573170731707318</v>
      </c>
      <c r="T134">
        <v>5.143658536585364</v>
      </c>
      <c r="U134">
        <v>10.213292682926831</v>
      </c>
      <c r="V134">
        <v>7.0028048780487824</v>
      </c>
      <c r="W134">
        <v>8.3559756097560989</v>
      </c>
      <c r="X134">
        <v>8.6054268292682927</v>
      </c>
      <c r="Y134" t="str">
        <v>ul</v>
      </c>
      <c r="Z134">
        <v>71</v>
      </c>
      <c r="AA134" t="str">
        <v xml:space="preserve"> PG</v>
      </c>
      <c r="AB134">
        <v>7.1685365853658523</v>
      </c>
      <c r="AC134">
        <v>12.49939024390244</v>
      </c>
      <c r="AD134">
        <v>8.726219512195124</v>
      </c>
      <c r="AE134">
        <v>10.160853658536587</v>
      </c>
      <c r="AF134">
        <v>10.555934959349592</v>
      </c>
    </row>
    <row r="135" spans="1:32" x14ac:dyDescent="0.3">
      <c r="A135">
        <f t="shared" si="4"/>
        <v>35.084540290671356</v>
      </c>
      <c r="B135">
        <f t="shared" si="5"/>
        <v>30.590629381804078</v>
      </c>
      <c r="C135">
        <f>GMs!$P$9*AE135 + 1</f>
        <v>15.289336836846237</v>
      </c>
      <c r="D135">
        <f>GMs!$P$10*AF135 + 1</f>
        <v>11.745625236990744</v>
      </c>
      <c r="E135">
        <v>28.38124849445996</v>
      </c>
      <c r="F135">
        <v>39.463673838471266</v>
      </c>
      <c r="G135">
        <v>38.082685051650898</v>
      </c>
      <c r="H135">
        <v>38.592994319738494</v>
      </c>
      <c r="I135">
        <v>33.649692319984489</v>
      </c>
      <c r="J135" t="str">
        <v>Kevin Durant</v>
      </c>
      <c r="K135">
        <v>1.9221138211382112</v>
      </c>
      <c r="L135">
        <v>2.5021138211382112</v>
      </c>
      <c r="M135">
        <v>0.39560975609756094</v>
      </c>
      <c r="N135">
        <v>1.4786991869918698</v>
      </c>
      <c r="O135">
        <v>0.54617886178861785</v>
      </c>
      <c r="P135">
        <v>0.85382113821138206</v>
      </c>
      <c r="Q135">
        <v>-0.67463414634146335</v>
      </c>
      <c r="R135">
        <v>1.2034146341463416</v>
      </c>
      <c r="S135">
        <v>-1.6530081300813007</v>
      </c>
      <c r="T135">
        <v>4.0721951219512187</v>
      </c>
      <c r="U135">
        <v>8.227317073170731</v>
      </c>
      <c r="V135">
        <v>5.7204878048780481</v>
      </c>
      <c r="W135">
        <v>6.5743089430894308</v>
      </c>
      <c r="X135">
        <v>5.0115447154471529</v>
      </c>
      <c r="Y135" t="str">
        <v>ul</v>
      </c>
      <c r="Z135">
        <v>59</v>
      </c>
      <c r="AA135" t="str">
        <v xml:space="preserve"> SF, PF</v>
      </c>
      <c r="AB135">
        <v>6.097073170731707</v>
      </c>
      <c r="AC135">
        <v>10.51341463414634</v>
      </c>
      <c r="AD135">
        <v>7.4439024390243897</v>
      </c>
      <c r="AE135">
        <v>8.3791869918699184</v>
      </c>
      <c r="AF135">
        <v>6.9620528455284534</v>
      </c>
    </row>
    <row r="136" spans="1:32" x14ac:dyDescent="0.3">
      <c r="A136">
        <f t="shared" si="4"/>
        <v>22.864456184342345</v>
      </c>
      <c r="B136">
        <f t="shared" si="5"/>
        <v>20.446153640779038</v>
      </c>
      <c r="C136">
        <f>GMs!$P$9*AE136 + 1</f>
        <v>10.179911763300906</v>
      </c>
      <c r="D136">
        <f>GMs!$P$10*AF136 + 1</f>
        <v>8.0730145790555792</v>
      </c>
      <c r="E136">
        <v>24.815924714578884</v>
      </c>
      <c r="F136">
        <v>21.142008530771207</v>
      </c>
      <c r="G136">
        <v>31.635133668079945</v>
      </c>
      <c r="H136">
        <v>25.15090180277658</v>
      </c>
      <c r="I136">
        <v>22.490769004856944</v>
      </c>
      <c r="J136" t="str">
        <v>Michael Porter Jr.</v>
      </c>
      <c r="K136">
        <v>1.3721951219512194</v>
      </c>
      <c r="L136">
        <v>0.29987804878048779</v>
      </c>
      <c r="M136">
        <v>1.0097560975609756</v>
      </c>
      <c r="N136">
        <v>0.73378048780487792</v>
      </c>
      <c r="O136">
        <v>0.79585365853658541</v>
      </c>
      <c r="P136">
        <v>-0.84804878048780474</v>
      </c>
      <c r="Q136">
        <v>-0.66402439024390247</v>
      </c>
      <c r="R136">
        <v>0.51999999999999991</v>
      </c>
      <c r="S136">
        <v>0.35878048780487803</v>
      </c>
      <c r="T136">
        <v>3.2782926829268288</v>
      </c>
      <c r="U136">
        <v>3.2193902439024389</v>
      </c>
      <c r="V136">
        <v>4.4262195121951216</v>
      </c>
      <c r="W136">
        <v>3.578170731707317</v>
      </c>
      <c r="X136">
        <v>2.6320731707317075</v>
      </c>
      <c r="Y136" t="str">
        <v>ul</v>
      </c>
      <c r="Z136">
        <v>30</v>
      </c>
      <c r="AA136" t="str">
        <v xml:space="preserve"> SF, PF</v>
      </c>
      <c r="AB136">
        <v>5.3031707317073167</v>
      </c>
      <c r="AC136">
        <v>5.5054878048780491</v>
      </c>
      <c r="AD136">
        <v>6.1496341463414632</v>
      </c>
      <c r="AE136">
        <v>5.3830487804878047</v>
      </c>
      <c r="AF136">
        <v>4.5825813008130076</v>
      </c>
    </row>
    <row r="137" spans="1:32" x14ac:dyDescent="0.3">
      <c r="A137">
        <f t="shared" si="4"/>
        <v>19.9883718075363</v>
      </c>
      <c r="B137">
        <f t="shared" si="5"/>
        <v>20.016874296617104</v>
      </c>
      <c r="C137">
        <f>GMs!$P$9*AE137 + 1</f>
        <v>8.9773719525582045</v>
      </c>
      <c r="D137">
        <f>GMs!$P$10*AF137 + 1</f>
        <v>7.9176023197285899</v>
      </c>
      <c r="E137">
        <v>23.910080546848729</v>
      </c>
      <c r="F137">
        <v>23.687365905188077</v>
      </c>
      <c r="G137">
        <v>23.001745115180029</v>
      </c>
      <c r="H137">
        <v>21.987208988289932</v>
      </c>
      <c r="I137">
        <v>22.018561726278815</v>
      </c>
      <c r="J137" t="str">
        <v>Jaylen Brown</v>
      </c>
      <c r="K137">
        <v>0.68666666666666676</v>
      </c>
      <c r="L137">
        <v>-0.20357723577235773</v>
      </c>
      <c r="M137">
        <v>1.0151219512195124</v>
      </c>
      <c r="N137">
        <v>1.4544715447154473</v>
      </c>
      <c r="O137">
        <v>0.2196747967479675</v>
      </c>
      <c r="P137">
        <v>0.17983739837398377</v>
      </c>
      <c r="Q137">
        <v>0.56634146341463421</v>
      </c>
      <c r="R137">
        <v>-3.4146341463414526E-3</v>
      </c>
      <c r="S137">
        <v>-1.0421138211382115</v>
      </c>
      <c r="T137">
        <v>3.0765853658536582</v>
      </c>
      <c r="U137">
        <v>3.9151219512195126</v>
      </c>
      <c r="V137">
        <v>2.6931707317073172</v>
      </c>
      <c r="W137">
        <v>2.8730081300813008</v>
      </c>
      <c r="X137">
        <v>2.531382113821139</v>
      </c>
      <c r="Y137" t="str">
        <v>ul</v>
      </c>
      <c r="Z137">
        <v>23</v>
      </c>
      <c r="AA137" t="str">
        <v xml:space="preserve"> SG, SF</v>
      </c>
      <c r="AB137">
        <v>5.1014634146341464</v>
      </c>
      <c r="AC137">
        <v>6.2012195121951219</v>
      </c>
      <c r="AD137">
        <v>4.4165853658536589</v>
      </c>
      <c r="AE137">
        <v>4.6778861788617885</v>
      </c>
      <c r="AF137">
        <v>4.4818902439024395</v>
      </c>
    </row>
    <row r="138" spans="1:32" x14ac:dyDescent="0.3">
      <c r="A138">
        <f t="shared" si="4"/>
        <v>16.07622060242214</v>
      </c>
      <c r="B138">
        <f t="shared" si="5"/>
        <v>18.092829371754029</v>
      </c>
      <c r="C138">
        <f>GMs!$P$9*AE138 + 1</f>
        <v>7.3416349735828899</v>
      </c>
      <c r="D138">
        <f>GMs!$P$10*AF138 + 1</f>
        <v>7.2210391776017202</v>
      </c>
      <c r="E138">
        <v>13.52189906347173</v>
      </c>
      <c r="F138">
        <v>17.467859893028361</v>
      </c>
      <c r="G138">
        <v>17.138015165662754</v>
      </c>
      <c r="H138">
        <v>17.683842662664354</v>
      </c>
      <c r="I138">
        <v>19.902112308929432</v>
      </c>
      <c r="J138" t="str">
        <v>Gordon Hayward</v>
      </c>
      <c r="K138">
        <v>0.28016260162601625</v>
      </c>
      <c r="L138">
        <v>1.1504065040650406</v>
      </c>
      <c r="M138">
        <v>-1.073170731707318E-2</v>
      </c>
      <c r="N138">
        <v>0.54991869918699177</v>
      </c>
      <c r="O138">
        <v>4.0325203252032538E-2</v>
      </c>
      <c r="P138">
        <v>0.3977235772357724</v>
      </c>
      <c r="Q138">
        <v>0.41999999999999993</v>
      </c>
      <c r="R138">
        <v>-0.61268292682926817</v>
      </c>
      <c r="S138">
        <v>-0.30130081300813005</v>
      </c>
      <c r="T138">
        <v>0.76341463414634136</v>
      </c>
      <c r="U138">
        <v>2.2151219512195128</v>
      </c>
      <c r="V138">
        <v>1.51609756097561</v>
      </c>
      <c r="W138">
        <v>1.9138211382113828</v>
      </c>
      <c r="X138">
        <v>2.0800813008130081</v>
      </c>
      <c r="Y138" t="str">
        <v>ul</v>
      </c>
      <c r="Z138">
        <v>1</v>
      </c>
      <c r="AA138" t="str">
        <v xml:space="preserve"> SF</v>
      </c>
      <c r="AB138">
        <v>2.7882926829268295</v>
      </c>
      <c r="AC138">
        <v>4.5012195121951226</v>
      </c>
      <c r="AD138">
        <v>3.2395121951219514</v>
      </c>
      <c r="AE138">
        <v>3.7186991869918704</v>
      </c>
      <c r="AF138">
        <v>4.0305894308943087</v>
      </c>
    </row>
    <row r="139" spans="1:32" x14ac:dyDescent="0.3">
      <c r="A139">
        <f t="shared" si="4"/>
        <v>16.607766490013084</v>
      </c>
      <c r="B139">
        <f t="shared" si="5"/>
        <v>11.734919795684243</v>
      </c>
      <c r="C139">
        <f>GMs!$P$9*AE139 + 1</f>
        <v>7.5638833527401541</v>
      </c>
      <c r="D139">
        <f>GMs!$P$10*AF139 + 1</f>
        <v>4.9192813472949029</v>
      </c>
      <c r="E139">
        <v>19.519967579179497</v>
      </c>
      <c r="F139">
        <v>16.732584002925112</v>
      </c>
      <c r="G139">
        <v>22.429466456617526</v>
      </c>
      <c r="H139">
        <v>18.268543139014394</v>
      </c>
      <c r="I139">
        <v>12.908411775252668</v>
      </c>
      <c r="J139" t="str">
        <v>Jonas Valanciunas</v>
      </c>
      <c r="K139">
        <v>2.2262195121951218</v>
      </c>
      <c r="L139">
        <v>-5.4878048780487805E-2</v>
      </c>
      <c r="M139">
        <v>-1.4114634146341465</v>
      </c>
      <c r="N139">
        <v>0.10524390243902443</v>
      </c>
      <c r="O139">
        <v>2.075609756097561</v>
      </c>
      <c r="P139">
        <v>-0.53414634146341466</v>
      </c>
      <c r="Q139">
        <v>-1.0769512195121951</v>
      </c>
      <c r="R139">
        <v>0.68451219512195127</v>
      </c>
      <c r="S139">
        <v>3.0000000000000013E-2</v>
      </c>
      <c r="T139">
        <v>2.0990243902439021</v>
      </c>
      <c r="U139">
        <v>2.0141463414634142</v>
      </c>
      <c r="V139">
        <v>2.5782926829268291</v>
      </c>
      <c r="W139">
        <v>2.044146341463414</v>
      </c>
      <c r="X139">
        <v>0.58878048780487791</v>
      </c>
      <c r="Y139" t="str">
        <v>ul</v>
      </c>
      <c r="Z139">
        <v>18.235532912495568</v>
      </c>
      <c r="AA139" t="str">
        <v xml:space="preserve"> C</v>
      </c>
      <c r="AB139">
        <v>4.1239024390243904</v>
      </c>
      <c r="AC139">
        <v>4.300243902439024</v>
      </c>
      <c r="AD139">
        <v>4.3017073170731708</v>
      </c>
      <c r="AE139">
        <v>3.8490243902439016</v>
      </c>
      <c r="AF139">
        <v>2.5392886178861787</v>
      </c>
    </row>
    <row r="140" spans="1:32" x14ac:dyDescent="0.3">
      <c r="A140">
        <f t="shared" si="4"/>
        <v>6.9938488861925272</v>
      </c>
      <c r="B140">
        <f t="shared" si="5"/>
        <v>9.9249103203401656</v>
      </c>
      <c r="C140">
        <f>GMs!$P$9*AE140 + 1</f>
        <v>3.5441408343954088</v>
      </c>
      <c r="D140">
        <f>GMs!$P$10*AF140 + 1</f>
        <v>4.2640025275891729</v>
      </c>
      <c r="E140">
        <v>6.4547810825830334</v>
      </c>
      <c r="F140">
        <v>5.9657892335249425</v>
      </c>
      <c r="G140">
        <v>10.768833152531887</v>
      </c>
      <c r="H140">
        <v>7.6932337748117803</v>
      </c>
      <c r="I140">
        <v>10.917401352374183</v>
      </c>
      <c r="J140" t="str">
        <v>Duncan Robinson</v>
      </c>
      <c r="K140">
        <v>-0.37837398373983738</v>
      </c>
      <c r="L140">
        <v>0.49723577235772359</v>
      </c>
      <c r="M140">
        <v>1.7468292682926829</v>
      </c>
      <c r="N140">
        <v>-0.14130081300813008</v>
      </c>
      <c r="O140">
        <v>-0.66747967479674797</v>
      </c>
      <c r="P140">
        <v>-0.55056910569105688</v>
      </c>
      <c r="Q140">
        <v>-0.85902439024390242</v>
      </c>
      <c r="R140">
        <v>-0.57609756097560971</v>
      </c>
      <c r="S140">
        <v>0.61577235772357719</v>
      </c>
      <c r="T140">
        <v>-0.81024390243902444</v>
      </c>
      <c r="U140">
        <v>-0.92878048780487799</v>
      </c>
      <c r="V140">
        <v>0.23756097560975609</v>
      </c>
      <c r="W140">
        <v>-0.31300813008130079</v>
      </c>
      <c r="X140">
        <v>0.16422764227642256</v>
      </c>
      <c r="Y140" t="str">
        <v>ul</v>
      </c>
      <c r="Z140">
        <v>1</v>
      </c>
      <c r="AA140" t="str">
        <v xml:space="preserve"> SG, SF</v>
      </c>
      <c r="AB140">
        <v>1.2146341463414638</v>
      </c>
      <c r="AC140">
        <v>1.3573170731707318</v>
      </c>
      <c r="AD140">
        <v>1.9609756097560975</v>
      </c>
      <c r="AE140">
        <v>1.4918699186991868</v>
      </c>
      <c r="AF140">
        <v>2.1147357723577231</v>
      </c>
    </row>
    <row r="141" spans="1:32" x14ac:dyDescent="0.3">
      <c r="A141">
        <f t="shared" si="4"/>
        <v>14.227581598479819</v>
      </c>
      <c r="B141">
        <f t="shared" si="5"/>
        <v>9.6970127274564568</v>
      </c>
      <c r="C141">
        <f>GMs!$P$9*AE141 + 1</f>
        <v>6.5686875538687532</v>
      </c>
      <c r="D141">
        <f>GMs!$P$10*AF141 + 1</f>
        <v>4.1814966248782355</v>
      </c>
      <c r="E141">
        <v>14.234416150664556</v>
      </c>
      <c r="F141">
        <v>11.674439120582592</v>
      </c>
      <c r="G141">
        <v>22.241744476261037</v>
      </c>
      <c r="H141">
        <v>15.650339758327803</v>
      </c>
      <c r="I141">
        <v>10.666714000202104</v>
      </c>
      <c r="J141" t="str">
        <v>Brook Lopez</v>
      </c>
      <c r="K141">
        <v>0.78483739837398381</v>
      </c>
      <c r="L141">
        <v>0.53849593495934966</v>
      </c>
      <c r="M141">
        <v>-0.34768292682926832</v>
      </c>
      <c r="N141">
        <v>-0.26528455284552849</v>
      </c>
      <c r="O141">
        <v>-8.0081300813008127E-2</v>
      </c>
      <c r="P141">
        <v>-1.0800406504065041</v>
      </c>
      <c r="Q141">
        <v>-0.83341463414634154</v>
      </c>
      <c r="R141">
        <v>1.9147560975609756</v>
      </c>
      <c r="S141">
        <v>0.82898373983739848</v>
      </c>
      <c r="T141">
        <v>0.92207317073170758</v>
      </c>
      <c r="U141">
        <v>0.63158536585365854</v>
      </c>
      <c r="V141">
        <v>2.5406097560975613</v>
      </c>
      <c r="W141">
        <v>1.460569105691057</v>
      </c>
      <c r="X141">
        <v>0.11077235772357719</v>
      </c>
      <c r="Y141" t="str">
        <v>ul</v>
      </c>
      <c r="Z141">
        <v>2</v>
      </c>
      <c r="AA141" t="str">
        <v xml:space="preserve"> C</v>
      </c>
      <c r="AB141">
        <v>2.9469512195121959</v>
      </c>
      <c r="AC141">
        <v>2.9176829268292686</v>
      </c>
      <c r="AD141">
        <v>4.264024390243903</v>
      </c>
      <c r="AE141">
        <v>3.2654471544715449</v>
      </c>
      <c r="AF141">
        <v>2.0612804878048778</v>
      </c>
    </row>
    <row r="142" spans="1:32" x14ac:dyDescent="0.3">
      <c r="A142">
        <f t="shared" si="4"/>
        <v>4.0439847464488761</v>
      </c>
      <c r="B142">
        <f t="shared" si="5"/>
        <v>8.3909775487708043</v>
      </c>
      <c r="C142">
        <f>GMs!$P$9*AE142 + 1</f>
        <v>2.3107524495026812</v>
      </c>
      <c r="D142">
        <f>GMs!$P$10*AF142 + 1</f>
        <v>3.7086719231066558</v>
      </c>
      <c r="E142">
        <v>-0.36698128334610636</v>
      </c>
      <c r="F142">
        <v>6.3941052860122696</v>
      </c>
      <c r="G142">
        <v>6.792043238572079</v>
      </c>
      <c r="H142">
        <v>4.4483832210937644</v>
      </c>
      <c r="I142">
        <v>9.2300753036478849</v>
      </c>
      <c r="J142" t="str">
        <v>Bojan Bogdanovic</v>
      </c>
      <c r="K142">
        <v>-0.69016260162601617</v>
      </c>
      <c r="L142">
        <v>1.2930081300813008</v>
      </c>
      <c r="M142">
        <v>0.81756097560975616</v>
      </c>
      <c r="N142">
        <v>0.49325203252032518</v>
      </c>
      <c r="O142">
        <v>-0.45666666666666661</v>
      </c>
      <c r="P142">
        <v>-0.47552845528455284</v>
      </c>
      <c r="Q142">
        <v>-0.80195121951219506</v>
      </c>
      <c r="R142">
        <v>-0.99121951219512194</v>
      </c>
      <c r="S142">
        <v>-0.22455284552845528</v>
      </c>
      <c r="T142">
        <v>-2.3292682926829267</v>
      </c>
      <c r="U142">
        <v>-0.81170731707317068</v>
      </c>
      <c r="V142">
        <v>-0.560731707317073</v>
      </c>
      <c r="W142">
        <v>-1.0362601626016259</v>
      </c>
      <c r="X142">
        <v>-0.19556910569105673</v>
      </c>
      <c r="Y142" t="str">
        <v>ul</v>
      </c>
      <c r="Z142">
        <v>1</v>
      </c>
      <c r="AA142" t="str">
        <v xml:space="preserve"> PF, SF</v>
      </c>
      <c r="AB142">
        <v>-0.30439024390243841</v>
      </c>
      <c r="AC142">
        <v>1.4743902439024392</v>
      </c>
      <c r="AD142">
        <v>1.1626829268292684</v>
      </c>
      <c r="AE142">
        <v>0.76861788617886173</v>
      </c>
      <c r="AF142">
        <v>1.7549390243902439</v>
      </c>
    </row>
    <row r="143" spans="1:32" x14ac:dyDescent="0.3">
      <c r="A143">
        <f t="shared" si="4"/>
        <v>4.7708397592993812</v>
      </c>
      <c r="B143">
        <f t="shared" si="5"/>
        <v>7.8636069212840161</v>
      </c>
      <c r="C143">
        <f>GMs!$P$9*AE143 + 1</f>
        <v>2.6146628968593424</v>
      </c>
      <c r="D143">
        <f>GMs!$P$10*AF143 + 1</f>
        <v>3.5177476174417253</v>
      </c>
      <c r="E143">
        <v>7.4460615805223203</v>
      </c>
      <c r="F143">
        <v>11.163136832925845</v>
      </c>
      <c r="G143">
        <v>-0.54308682882033343</v>
      </c>
      <c r="H143">
        <v>5.2479237352293193</v>
      </c>
      <c r="I143">
        <v>8.6499676134124179</v>
      </c>
      <c r="J143" t="str">
        <v>Jalen Suggs</v>
      </c>
      <c r="K143">
        <v>-0.49792682926829268</v>
      </c>
      <c r="L143">
        <v>-0.26853658536585368</v>
      </c>
      <c r="M143">
        <v>-0.3520731707317073</v>
      </c>
      <c r="N143">
        <v>0.14085365853658544</v>
      </c>
      <c r="O143">
        <v>-0.36365853658536584</v>
      </c>
      <c r="P143">
        <v>1.1751219512195121</v>
      </c>
      <c r="Q143">
        <v>1.2376829268292684</v>
      </c>
      <c r="R143">
        <v>-0.57963414634146349</v>
      </c>
      <c r="S143">
        <v>-1.3498780487804876</v>
      </c>
      <c r="T143">
        <v>-0.58951219512195097</v>
      </c>
      <c r="U143">
        <v>0.49182926829268292</v>
      </c>
      <c r="V143">
        <v>-2.0331707317073167</v>
      </c>
      <c r="W143">
        <v>-0.85804878048780464</v>
      </c>
      <c r="X143">
        <v>-0.31926829268292645</v>
      </c>
      <c r="Y143" t="str">
        <v>ul</v>
      </c>
      <c r="Z143">
        <v>6</v>
      </c>
      <c r="AA143" t="str">
        <v xml:space="preserve"> PG, SG</v>
      </c>
      <c r="AB143">
        <v>1.4353658536585372</v>
      </c>
      <c r="AC143">
        <v>2.7779268292682926</v>
      </c>
      <c r="AD143">
        <v>-0.30975609756097522</v>
      </c>
      <c r="AE143">
        <v>0.94682926829268299</v>
      </c>
      <c r="AF143">
        <v>1.6312398373983741</v>
      </c>
    </row>
    <row r="144" spans="1:32" x14ac:dyDescent="0.3">
      <c r="A144">
        <f t="shared" si="4"/>
        <v>34.32983134484666</v>
      </c>
      <c r="B144">
        <f t="shared" si="5"/>
        <v>36.479919116689416</v>
      </c>
      <c r="C144">
        <f>GMs!$P$9*AE144 + 1</f>
        <v>14.973780186214961</v>
      </c>
      <c r="D144">
        <f>GMs!$P$10*AF144 + 1</f>
        <v>13.877728344156596</v>
      </c>
      <c r="E144">
        <v>30.300279911465079</v>
      </c>
      <c r="F144">
        <v>37.220368513568907</v>
      </c>
      <c r="G144">
        <v>37.059630634433013</v>
      </c>
      <c r="H144">
        <v>37.762814479331325</v>
      </c>
      <c r="I144">
        <v>40.127911028358362</v>
      </c>
      <c r="J144" t="str">
        <v>Jayson Tatum</v>
      </c>
      <c r="K144">
        <v>0.13609756097560979</v>
      </c>
      <c r="L144">
        <v>1.8897560975609757</v>
      </c>
      <c r="M144">
        <v>1.2853658536585366</v>
      </c>
      <c r="N144">
        <v>1.9370731707317077</v>
      </c>
      <c r="O144">
        <v>0.90097560975609781</v>
      </c>
      <c r="P144">
        <v>0.87414634146341474</v>
      </c>
      <c r="Q144">
        <v>0.73414634146341473</v>
      </c>
      <c r="R144">
        <v>-0.14341463414634145</v>
      </c>
      <c r="S144">
        <v>-1.2248780487804878</v>
      </c>
      <c r="T144">
        <v>4.4995121951219517</v>
      </c>
      <c r="U144">
        <v>7.6141463414634156</v>
      </c>
      <c r="V144">
        <v>5.5151219512195135</v>
      </c>
      <c r="W144">
        <v>6.3892682926829281</v>
      </c>
      <c r="X144">
        <v>6.3929268292682941</v>
      </c>
      <c r="Y144" t="str">
        <v>varg</v>
      </c>
      <c r="Z144">
        <v>65</v>
      </c>
      <c r="AA144" t="str">
        <v xml:space="preserve"> PF, SF</v>
      </c>
      <c r="AB144">
        <v>6.5243902439024399</v>
      </c>
      <c r="AC144">
        <v>9.9002439024390263</v>
      </c>
      <c r="AD144">
        <v>7.2385365853658552</v>
      </c>
      <c r="AE144">
        <v>8.1941463414634157</v>
      </c>
      <c r="AF144">
        <v>8.3434349593495938</v>
      </c>
    </row>
    <row r="145" spans="1:32" x14ac:dyDescent="0.3">
      <c r="A145">
        <f t="shared" si="4"/>
        <v>35.530866407138866</v>
      </c>
      <c r="B145">
        <f t="shared" si="5"/>
        <v>33.100102495839153</v>
      </c>
      <c r="C145">
        <f>GMs!$P$9*AE145 + 1</f>
        <v>15.475953379794261</v>
      </c>
      <c r="D145">
        <f>GMs!$P$10*AF145 + 1</f>
        <v>12.654131298781152</v>
      </c>
      <c r="E145">
        <v>32.033103942116966</v>
      </c>
      <c r="F145">
        <v>39.781341577399381</v>
      </c>
      <c r="G145">
        <v>39.273413470740607</v>
      </c>
      <c r="H145">
        <v>39.083953047852759</v>
      </c>
      <c r="I145">
        <v>36.410112745423071</v>
      </c>
      <c r="J145" t="str">
        <v>Karl-Anthony Towns</v>
      </c>
      <c r="K145">
        <v>0.72178861788617898</v>
      </c>
      <c r="L145">
        <v>1.7983739837398371</v>
      </c>
      <c r="M145">
        <v>0.58487804878048777</v>
      </c>
      <c r="N145">
        <v>1.4369105691056911</v>
      </c>
      <c r="O145">
        <v>1.9757723577235773</v>
      </c>
      <c r="P145">
        <v>0.72422764227642278</v>
      </c>
      <c r="Q145">
        <v>-0.37317073170731707</v>
      </c>
      <c r="R145">
        <v>1.4453658536585365</v>
      </c>
      <c r="S145">
        <v>-1.6304065040650404</v>
      </c>
      <c r="T145">
        <v>4.8853658536585378</v>
      </c>
      <c r="U145">
        <v>8.3141463414634149</v>
      </c>
      <c r="V145">
        <v>5.9595121951219516</v>
      </c>
      <c r="W145">
        <v>6.6837398373983747</v>
      </c>
      <c r="X145">
        <v>5.6001626016260175</v>
      </c>
      <c r="Y145" t="str">
        <v>varg</v>
      </c>
      <c r="Z145">
        <v>70</v>
      </c>
      <c r="AA145" t="str">
        <v xml:space="preserve"> C</v>
      </c>
      <c r="AB145">
        <v>6.9102439024390261</v>
      </c>
      <c r="AC145">
        <v>10.600243902439026</v>
      </c>
      <c r="AD145">
        <v>7.6829268292682933</v>
      </c>
      <c r="AE145">
        <v>8.4886178861788615</v>
      </c>
      <c r="AF145">
        <v>7.5506707317073181</v>
      </c>
    </row>
    <row r="146" spans="1:32" x14ac:dyDescent="0.3">
      <c r="A146">
        <f t="shared" si="4"/>
        <v>25.800227560378811</v>
      </c>
      <c r="B146">
        <f t="shared" si="5"/>
        <v>22.735701245027471</v>
      </c>
      <c r="C146">
        <f>GMs!$P$9*AE146 + 1</f>
        <v>11.407407723917789</v>
      </c>
      <c r="D146">
        <f>GMs!$P$10*AF146 + 1</f>
        <v>8.9019008761766436</v>
      </c>
      <c r="E146">
        <v>22.821862674249083</v>
      </c>
      <c r="F146">
        <v>29.188550204322183</v>
      </c>
      <c r="G146">
        <v>32.080441796239512</v>
      </c>
      <c r="H146">
        <v>28.380250316416696</v>
      </c>
      <c r="I146">
        <v>25.009271369530222</v>
      </c>
      <c r="J146" t="str">
        <v>Joel Embiid</v>
      </c>
      <c r="K146">
        <v>0.97711382113821132</v>
      </c>
      <c r="L146">
        <v>1.4636991869918701</v>
      </c>
      <c r="M146">
        <v>-0.74402439024390243</v>
      </c>
      <c r="N146">
        <v>1.3361382113821139</v>
      </c>
      <c r="O146">
        <v>1.4605691056910572</v>
      </c>
      <c r="P146">
        <v>-0.21764227642276418</v>
      </c>
      <c r="Q146">
        <v>-0.13768292682926825</v>
      </c>
      <c r="R146">
        <v>1.2806097560975611</v>
      </c>
      <c r="S146">
        <v>-1.1208130081300816</v>
      </c>
      <c r="T146">
        <v>2.834268292682927</v>
      </c>
      <c r="U146">
        <v>5.4187804878048791</v>
      </c>
      <c r="V146">
        <v>4.515609756097561</v>
      </c>
      <c r="W146">
        <v>4.2979674796747975</v>
      </c>
      <c r="X146">
        <v>3.1691056910569113</v>
      </c>
      <c r="Y146" t="str">
        <v>varg</v>
      </c>
      <c r="Z146">
        <v>54</v>
      </c>
      <c r="AA146" t="str">
        <v xml:space="preserve"> C</v>
      </c>
      <c r="AB146">
        <v>4.8591463414634148</v>
      </c>
      <c r="AC146">
        <v>7.7048780487804889</v>
      </c>
      <c r="AD146">
        <v>6.2390243902439027</v>
      </c>
      <c r="AE146">
        <v>6.1028455284552852</v>
      </c>
      <c r="AF146">
        <v>5.1196138211382118</v>
      </c>
    </row>
    <row r="147" spans="1:32" x14ac:dyDescent="0.3">
      <c r="A147">
        <f t="shared" si="4"/>
        <v>10.06607137435855</v>
      </c>
      <c r="B147">
        <f t="shared" si="5"/>
        <v>13.404897898366697</v>
      </c>
      <c r="C147">
        <f>GMs!$P$9*AE147 + 1</f>
        <v>4.8286893265302027</v>
      </c>
      <c r="D147">
        <f>GMs!$P$10*AF147 + 1</f>
        <v>5.5238645248786273</v>
      </c>
      <c r="E147">
        <v>11.312603191268925</v>
      </c>
      <c r="F147">
        <v>11.837288453038713</v>
      </c>
      <c r="G147">
        <v>5.5563587465167403</v>
      </c>
      <c r="H147">
        <v>11.072678511794406</v>
      </c>
      <c r="I147">
        <v>14.745387688203367</v>
      </c>
      <c r="J147" t="str">
        <v>Marcus Smart</v>
      </c>
      <c r="K147">
        <v>-0.84097560975609753</v>
      </c>
      <c r="L147">
        <v>0.16878048780487806</v>
      </c>
      <c r="M147">
        <v>0.10048780487804881</v>
      </c>
      <c r="N147">
        <v>-0.17829268292682923</v>
      </c>
      <c r="O147">
        <v>-0.72926829268292681</v>
      </c>
      <c r="P147">
        <v>1.2490243902439024</v>
      </c>
      <c r="Q147">
        <v>1.1458536585365855</v>
      </c>
      <c r="R147">
        <v>-0.23951219512195121</v>
      </c>
      <c r="S147">
        <v>-0.23585365853658535</v>
      </c>
      <c r="T147">
        <v>0.27146341463414647</v>
      </c>
      <c r="U147">
        <v>0.67609756097561013</v>
      </c>
      <c r="V147">
        <v>-0.80878048780487766</v>
      </c>
      <c r="W147">
        <v>0.44024390243902478</v>
      </c>
      <c r="X147">
        <v>0.98048780487804921</v>
      </c>
      <c r="Y147" t="str">
        <v>varg</v>
      </c>
      <c r="Z147">
        <v>1</v>
      </c>
      <c r="AA147" t="str">
        <v xml:space="preserve"> SG, PG</v>
      </c>
      <c r="AB147">
        <v>2.2963414634146346</v>
      </c>
      <c r="AC147">
        <v>2.9621951219512201</v>
      </c>
      <c r="AD147">
        <v>0.91463414634146378</v>
      </c>
      <c r="AE147">
        <v>2.2451219512195122</v>
      </c>
      <c r="AF147">
        <v>2.9309959349593497</v>
      </c>
    </row>
    <row r="148" spans="1:32" x14ac:dyDescent="0.3">
      <c r="A148">
        <f t="shared" si="4"/>
        <v>11.84209119590385</v>
      </c>
      <c r="B148">
        <f t="shared" si="5"/>
        <v>12.709940219687093</v>
      </c>
      <c r="C148">
        <f>GMs!$P$9*AE148 + 1</f>
        <v>5.571273430564089</v>
      </c>
      <c r="D148">
        <f>GMs!$P$10*AF148 + 1</f>
        <v>5.2722685782087702</v>
      </c>
      <c r="E148">
        <v>14.114476687101735</v>
      </c>
      <c r="F148">
        <v>9.6305684576196295</v>
      </c>
      <c r="G148">
        <v>16.269269431326897</v>
      </c>
      <c r="H148">
        <v>13.026300315494236</v>
      </c>
      <c r="I148">
        <v>13.980934241655804</v>
      </c>
      <c r="J148" t="str">
        <v>Joe Harris</v>
      </c>
      <c r="K148">
        <v>0.89837398373983735</v>
      </c>
      <c r="L148">
        <v>-1.9674796747967477E-2</v>
      </c>
      <c r="M148">
        <v>1.4548780487804878</v>
      </c>
      <c r="N148">
        <v>9.3739837398374007E-2</v>
      </c>
      <c r="O148">
        <v>-0.57081300813008129</v>
      </c>
      <c r="P148">
        <v>-0.46601626016260161</v>
      </c>
      <c r="Q148">
        <v>-0.5356097560975609</v>
      </c>
      <c r="R148">
        <v>-0.78195121951219515</v>
      </c>
      <c r="S148">
        <v>0.8027642276422764</v>
      </c>
      <c r="T148">
        <v>0.89536585365853649</v>
      </c>
      <c r="U148">
        <v>7.2926829268292637E-2</v>
      </c>
      <c r="V148">
        <v>1.3417073170731708</v>
      </c>
      <c r="W148">
        <v>0.87569105691056903</v>
      </c>
      <c r="X148">
        <v>0.81747967479674788</v>
      </c>
      <c r="Y148" t="str">
        <v>varg</v>
      </c>
      <c r="Z148">
        <v>1</v>
      </c>
      <c r="AA148" t="str">
        <v xml:space="preserve"> SG, SF</v>
      </c>
      <c r="AB148">
        <v>2.920243902439025</v>
      </c>
      <c r="AC148">
        <v>2.3590243902439023</v>
      </c>
      <c r="AD148">
        <v>3.0651219512195125</v>
      </c>
      <c r="AE148">
        <v>2.6805691056910566</v>
      </c>
      <c r="AF148">
        <v>2.7679878048780484</v>
      </c>
    </row>
    <row r="149" spans="1:32" x14ac:dyDescent="0.3">
      <c r="A149">
        <f t="shared" si="4"/>
        <v>11.429753509553665</v>
      </c>
      <c r="B149">
        <f t="shared" si="5"/>
        <v>10.905823153588678</v>
      </c>
      <c r="C149">
        <f>GMs!$P$9*AE149 + 1</f>
        <v>5.3988680285166399</v>
      </c>
      <c r="D149">
        <f>GMs!$P$10*AF149 + 1</f>
        <v>4.6191229909685703</v>
      </c>
      <c r="E149">
        <v>14.398716785682115</v>
      </c>
      <c r="F149">
        <v>9.164774750539662</v>
      </c>
      <c r="G149">
        <v>17.548694967348794</v>
      </c>
      <c r="H149">
        <v>12.572728860509033</v>
      </c>
      <c r="I149">
        <v>11.996405468947547</v>
      </c>
      <c r="J149" t="str">
        <v>Bobby Portis</v>
      </c>
      <c r="K149">
        <v>1.0409349593495933</v>
      </c>
      <c r="L149">
        <v>-0.18406504065040652</v>
      </c>
      <c r="M149">
        <v>-0.52146341463414636</v>
      </c>
      <c r="N149">
        <v>-0.22869918699186992</v>
      </c>
      <c r="O149">
        <v>1.0266260162601626</v>
      </c>
      <c r="P149">
        <v>-0.82394308943089445</v>
      </c>
      <c r="Q149">
        <v>-8.3414634146341482E-2</v>
      </c>
      <c r="R149">
        <v>-0.28036585365853661</v>
      </c>
      <c r="S149">
        <v>0.82898373983739848</v>
      </c>
      <c r="T149">
        <v>0.95865853658536559</v>
      </c>
      <c r="U149">
        <v>-5.4390243902439461E-2</v>
      </c>
      <c r="V149">
        <v>1.5985365853658535</v>
      </c>
      <c r="W149">
        <v>0.77459349593495896</v>
      </c>
      <c r="X149">
        <v>0.39430894308943076</v>
      </c>
      <c r="Y149" t="str">
        <v>varg</v>
      </c>
      <c r="Z149">
        <v>1</v>
      </c>
      <c r="AA149" t="str">
        <v xml:space="preserve"> PF</v>
      </c>
      <c r="AB149">
        <v>2.983536585365854</v>
      </c>
      <c r="AC149">
        <v>2.2317073170731705</v>
      </c>
      <c r="AD149">
        <v>3.321951219512195</v>
      </c>
      <c r="AE149">
        <v>2.5794715447154468</v>
      </c>
      <c r="AF149">
        <v>2.3448170731707312</v>
      </c>
    </row>
    <row r="150" spans="1:32" x14ac:dyDescent="0.3">
      <c r="A150">
        <f t="shared" si="4"/>
        <v>6.3487319028436877</v>
      </c>
      <c r="B150">
        <f t="shared" si="5"/>
        <v>9.6932866451393451</v>
      </c>
      <c r="C150">
        <f>GMs!$P$9*AE150 + 1</f>
        <v>3.2744064478386639</v>
      </c>
      <c r="D150">
        <f>GMs!$P$10*AF150 + 1</f>
        <v>4.1801476690544437</v>
      </c>
      <c r="E150">
        <v>6.9690420701879994</v>
      </c>
      <c r="F150">
        <v>4.9226611806964327</v>
      </c>
      <c r="G150">
        <v>9.592077566931497</v>
      </c>
      <c r="H150">
        <v>6.9836050931280571</v>
      </c>
      <c r="I150">
        <v>10.662615309653281</v>
      </c>
      <c r="J150" t="str">
        <v>Tim Hardaway Jr.</v>
      </c>
      <c r="K150">
        <v>-0.40788617886178857</v>
      </c>
      <c r="L150">
        <v>0.22455284552845525</v>
      </c>
      <c r="M150">
        <v>1.4962195121951218</v>
      </c>
      <c r="N150">
        <v>0.57235772357723569</v>
      </c>
      <c r="O150">
        <v>-0.61857723577235768</v>
      </c>
      <c r="P150">
        <v>-0.47252032520325199</v>
      </c>
      <c r="Q150">
        <v>-1.2537804878048782</v>
      </c>
      <c r="R150">
        <v>-0.75426829268292683</v>
      </c>
      <c r="S150">
        <v>0.74272357723577231</v>
      </c>
      <c r="T150">
        <v>-0.69573170731707334</v>
      </c>
      <c r="U150">
        <v>-1.2139024390243902</v>
      </c>
      <c r="V150">
        <v>1.3414634146338145E-3</v>
      </c>
      <c r="W150">
        <v>-0.4711788617886179</v>
      </c>
      <c r="X150">
        <v>0.10989837398373936</v>
      </c>
      <c r="Y150" t="str">
        <v>varg</v>
      </c>
      <c r="Z150">
        <v>1</v>
      </c>
      <c r="AA150" t="str">
        <v xml:space="preserve"> SG, SF</v>
      </c>
      <c r="AB150">
        <v>1.329146341463415</v>
      </c>
      <c r="AC150">
        <v>1.0721951219512196</v>
      </c>
      <c r="AD150">
        <v>1.7247560975609753</v>
      </c>
      <c r="AE150">
        <v>1.3336991869918697</v>
      </c>
      <c r="AF150">
        <v>2.0604065040650399</v>
      </c>
    </row>
    <row r="151" spans="1:32" x14ac:dyDescent="0.3">
      <c r="A151">
        <f t="shared" si="4"/>
        <v>14.010055645728938</v>
      </c>
      <c r="B151">
        <f t="shared" si="5"/>
        <v>6.2607849533866835</v>
      </c>
      <c r="C151">
        <f>GMs!$P$9*AE151 + 1</f>
        <v>6.4777362521050801</v>
      </c>
      <c r="D151">
        <f>GMs!$P$10*AF151 + 1</f>
        <v>2.9374770157519077</v>
      </c>
      <c r="E151">
        <v>23.303811203633931</v>
      </c>
      <c r="F151">
        <v>11.239430629775152</v>
      </c>
      <c r="G151">
        <v>22.335909223689043</v>
      </c>
      <c r="H151">
        <v>15.411061210301833</v>
      </c>
      <c r="I151">
        <v>6.8868634487253528</v>
      </c>
      <c r="J151" t="str">
        <v>Mitchell Robinson</v>
      </c>
      <c r="K151">
        <v>2.0030894308943088</v>
      </c>
      <c r="L151">
        <v>-1.5343495934959348</v>
      </c>
      <c r="M151">
        <v>-1.6908536585365852</v>
      </c>
      <c r="N151">
        <v>-0.78434959349593492</v>
      </c>
      <c r="O151">
        <v>1.0548373983739836</v>
      </c>
      <c r="P151">
        <v>-1.1522764227642277</v>
      </c>
      <c r="Q151">
        <v>0.41475609756097559</v>
      </c>
      <c r="R151">
        <v>2.2018292682926828</v>
      </c>
      <c r="S151">
        <v>0.89455284552845526</v>
      </c>
      <c r="T151">
        <v>2.9415853658536579</v>
      </c>
      <c r="U151">
        <v>0.51268292682926808</v>
      </c>
      <c r="V151">
        <v>2.5595121951219508</v>
      </c>
      <c r="W151">
        <v>1.4072357723577233</v>
      </c>
      <c r="X151">
        <v>-0.69522357723577266</v>
      </c>
      <c r="Y151" t="str">
        <v>varg</v>
      </c>
      <c r="Z151">
        <v>1</v>
      </c>
      <c r="AA151" t="str">
        <v xml:space="preserve"> C</v>
      </c>
      <c r="AB151">
        <v>4.9664634146341466</v>
      </c>
      <c r="AC151">
        <v>2.7987804878048781</v>
      </c>
      <c r="AD151">
        <v>4.282926829268292</v>
      </c>
      <c r="AE151">
        <v>3.2121138211382112</v>
      </c>
      <c r="AF151">
        <v>1.2552845528455279</v>
      </c>
    </row>
    <row r="152" spans="1:32" x14ac:dyDescent="0.3">
      <c r="A152">
        <f t="shared" si="4"/>
        <v>4.0356948854446495</v>
      </c>
      <c r="B152">
        <f t="shared" si="5"/>
        <v>2.1754389784454822</v>
      </c>
      <c r="C152">
        <f>GMs!$P$9*AE152 + 1</f>
        <v>2.3072863175757115</v>
      </c>
      <c r="D152">
        <f>GMs!$P$10*AF152 + 1</f>
        <v>1.458456753694922</v>
      </c>
      <c r="E152">
        <v>8.6706489801865416</v>
      </c>
      <c r="F152">
        <v>4.7308112821864841</v>
      </c>
      <c r="G152">
        <v>6.6839056576547469</v>
      </c>
      <c r="H152">
        <v>4.4392643739891149</v>
      </c>
      <c r="I152">
        <v>2.3929828762900307</v>
      </c>
      <c r="J152" t="str">
        <v>Wendell Carter Jr.</v>
      </c>
      <c r="K152">
        <v>0.74304878048780487</v>
      </c>
      <c r="L152">
        <v>-0.72146341463414632</v>
      </c>
      <c r="M152">
        <v>-1.3679268292682925</v>
      </c>
      <c r="N152">
        <v>-0.35292682926829266</v>
      </c>
      <c r="O152">
        <v>1.1798780487804876</v>
      </c>
      <c r="P152">
        <v>-0.45585365853658538</v>
      </c>
      <c r="Q152">
        <v>-0.77841463414634138</v>
      </c>
      <c r="R152">
        <v>0.4873170731707317</v>
      </c>
      <c r="S152">
        <v>0.22804878048780489</v>
      </c>
      <c r="T152">
        <v>-0.31682926829268288</v>
      </c>
      <c r="U152">
        <v>-1.2663414634146342</v>
      </c>
      <c r="V152">
        <v>-0.58243902439024398</v>
      </c>
      <c r="W152">
        <v>-1.0382926829268293</v>
      </c>
      <c r="X152">
        <v>-1.6534756097560974</v>
      </c>
      <c r="Y152" t="str">
        <v>varg</v>
      </c>
      <c r="Z152">
        <v>2</v>
      </c>
      <c r="AA152" t="str">
        <v xml:space="preserve"> C</v>
      </c>
      <c r="AB152">
        <v>1.7080487804878053</v>
      </c>
      <c r="AC152">
        <v>1.0197560975609756</v>
      </c>
      <c r="AD152">
        <v>1.1409756097560975</v>
      </c>
      <c r="AE152">
        <v>0.76658536585365833</v>
      </c>
      <c r="AF152">
        <v>0.29703252032520311</v>
      </c>
    </row>
    <row r="153" spans="1:32" x14ac:dyDescent="0.3">
      <c r="A153">
        <f t="shared" si="4"/>
        <v>42.280471236779384</v>
      </c>
      <c r="B153">
        <f t="shared" si="5"/>
        <v>43.446219947373862</v>
      </c>
      <c r="C153">
        <f>GMs!$P$9*AE153 + 1</f>
        <v>18.298077994732601</v>
      </c>
      <c r="D153">
        <f>GMs!$P$10*AF153 + 1</f>
        <v>16.399742426529386</v>
      </c>
      <c r="E153">
        <v>36.743603148070434</v>
      </c>
      <c r="F153">
        <v>49.018244946821376</v>
      </c>
      <c r="G153">
        <v>32.539115243388864</v>
      </c>
      <c r="H153">
        <v>46.508518360457323</v>
      </c>
      <c r="I153">
        <v>47.79084194211125</v>
      </c>
      <c r="J153" t="str">
        <v>James Harden</v>
      </c>
      <c r="K153">
        <v>0.19032520325203253</v>
      </c>
      <c r="L153">
        <v>2.4043495934959349</v>
      </c>
      <c r="M153">
        <v>0.969390243902439</v>
      </c>
      <c r="N153">
        <v>1.4176422764227643</v>
      </c>
      <c r="O153">
        <v>1.0906504065040652</v>
      </c>
      <c r="P153">
        <v>3.7309349593495935</v>
      </c>
      <c r="Q153">
        <v>0.60256097560975619</v>
      </c>
      <c r="R153">
        <v>0.43304878048780499</v>
      </c>
      <c r="S153">
        <v>-2.5002845528455286</v>
      </c>
      <c r="T153">
        <v>5.9342682926829271</v>
      </c>
      <c r="U153">
        <v>10.838902439024391</v>
      </c>
      <c r="V153">
        <v>4.6076829268292681</v>
      </c>
      <c r="W153">
        <v>8.3386178861788629</v>
      </c>
      <c r="X153">
        <v>8.0269308943089452</v>
      </c>
      <c r="Y153" t="str">
        <v>zieg</v>
      </c>
      <c r="Z153">
        <v>77</v>
      </c>
      <c r="AA153" t="str">
        <v xml:space="preserve"> SG, PG</v>
      </c>
      <c r="AB153">
        <v>7.9591463414634154</v>
      </c>
      <c r="AC153">
        <v>13.125</v>
      </c>
      <c r="AD153">
        <v>6.3310975609756097</v>
      </c>
      <c r="AE153">
        <v>10.143495934959351</v>
      </c>
      <c r="AF153">
        <v>9.9774390243902467</v>
      </c>
    </row>
    <row r="154" spans="1:32" x14ac:dyDescent="0.3">
      <c r="A154">
        <f t="shared" si="4"/>
        <v>23.964023347942835</v>
      </c>
      <c r="B154">
        <f t="shared" si="5"/>
        <v>24.729155284681354</v>
      </c>
      <c r="C154">
        <f>GMs!$P$9*AE154 + 1</f>
        <v>10.639659502094103</v>
      </c>
      <c r="D154">
        <f>GMs!$P$10*AF154 + 1</f>
        <v>9.6235922419048272</v>
      </c>
      <c r="E154">
        <v>32.225335685087515</v>
      </c>
      <c r="F154">
        <v>34.596040366974684</v>
      </c>
      <c r="G154">
        <v>14.359243844787079</v>
      </c>
      <c r="H154">
        <v>26.36042568273712</v>
      </c>
      <c r="I154">
        <v>27.202070813149493</v>
      </c>
      <c r="J154" t="str">
        <v>Luka Doncic</v>
      </c>
      <c r="K154">
        <v>0.55617886178861797</v>
      </c>
      <c r="L154">
        <v>-1.0804065040650408</v>
      </c>
      <c r="M154">
        <v>1.1980487804878048</v>
      </c>
      <c r="N154">
        <v>2.0578861788617884</v>
      </c>
      <c r="O154">
        <v>1.1638211382113821</v>
      </c>
      <c r="P154">
        <v>2.8894715447154473</v>
      </c>
      <c r="Q154">
        <v>0.24585365853658536</v>
      </c>
      <c r="R154">
        <v>-0.13402439024390245</v>
      </c>
      <c r="S154">
        <v>-3.0490650406504067</v>
      </c>
      <c r="T154">
        <v>4.9281707317073185</v>
      </c>
      <c r="U154">
        <v>6.8968292682926835</v>
      </c>
      <c r="V154">
        <v>0.95829268292682901</v>
      </c>
      <c r="W154">
        <v>3.8477642276422768</v>
      </c>
      <c r="X154">
        <v>3.6366869918699183</v>
      </c>
      <c r="Y154" t="str">
        <v>zieg</v>
      </c>
      <c r="Z154">
        <v>76</v>
      </c>
      <c r="AA154" t="str">
        <v xml:space="preserve"> PG</v>
      </c>
      <c r="AB154">
        <v>6.9530487804878067</v>
      </c>
      <c r="AC154">
        <v>9.1829268292682933</v>
      </c>
      <c r="AD154">
        <v>2.6817073170731707</v>
      </c>
      <c r="AE154">
        <v>5.652642276422764</v>
      </c>
      <c r="AF154">
        <v>5.5871951219512184</v>
      </c>
    </row>
    <row r="155" spans="1:32" x14ac:dyDescent="0.3">
      <c r="A155">
        <f t="shared" si="4"/>
        <v>19.193871528891311</v>
      </c>
      <c r="B155">
        <f t="shared" si="5"/>
        <v>23.142277482978177</v>
      </c>
      <c r="C155">
        <f>GMs!$P$9*AE155 + 1</f>
        <v>8.6451778686774734</v>
      </c>
      <c r="D155">
        <f>GMs!$P$10*AF155 + 1</f>
        <v>9.0490939162982098</v>
      </c>
      <c r="E155">
        <v>21.437903658617827</v>
      </c>
      <c r="F155">
        <v>19.64156385940154</v>
      </c>
      <c r="G155">
        <v>13.644806793333254</v>
      </c>
      <c r="H155">
        <v>21.113258681780444</v>
      </c>
      <c r="I155">
        <v>25.456505231275997</v>
      </c>
      <c r="J155" t="str">
        <v>Dejounte Murray</v>
      </c>
      <c r="K155">
        <v>-0.19008130081300814</v>
      </c>
      <c r="L155">
        <v>0.1521138211382114</v>
      </c>
      <c r="M155">
        <v>-0.80097560975609761</v>
      </c>
      <c r="N155">
        <v>0.31528455284552848</v>
      </c>
      <c r="O155">
        <v>0.8413008130081302</v>
      </c>
      <c r="P155">
        <v>1.8633333333333333</v>
      </c>
      <c r="Q155">
        <v>1.6107317073170733</v>
      </c>
      <c r="R155">
        <v>-0.98243902439024389</v>
      </c>
      <c r="S155">
        <v>-0.13105691056910576</v>
      </c>
      <c r="T155">
        <v>2.5260975609756096</v>
      </c>
      <c r="U155">
        <v>2.8092682926829271</v>
      </c>
      <c r="V155">
        <v>0.81487804878048797</v>
      </c>
      <c r="W155">
        <v>2.6782113821138211</v>
      </c>
      <c r="X155">
        <v>3.2644715447154473</v>
      </c>
      <c r="Y155" t="str">
        <v>zieg</v>
      </c>
      <c r="Z155">
        <v>31</v>
      </c>
      <c r="AA155" t="str">
        <v xml:space="preserve"> PG, SG</v>
      </c>
      <c r="AB155">
        <v>4.5509756097560974</v>
      </c>
      <c r="AC155">
        <v>5.0953658536585369</v>
      </c>
      <c r="AD155">
        <v>2.5382926829268295</v>
      </c>
      <c r="AE155">
        <v>4.4830894308943083</v>
      </c>
      <c r="AF155">
        <v>5.2149796747967478</v>
      </c>
    </row>
    <row r="156" spans="1:32" x14ac:dyDescent="0.3">
      <c r="A156">
        <f t="shared" si="4"/>
        <v>10.422535397540251</v>
      </c>
      <c r="B156">
        <f t="shared" si="5"/>
        <v>14.434769720200494</v>
      </c>
      <c r="C156">
        <f>GMs!$P$9*AE156 + 1</f>
        <v>4.9777329993898798</v>
      </c>
      <c r="D156">
        <f>GMs!$P$10*AF156 + 1</f>
        <v>5.8967096403613253</v>
      </c>
      <c r="E156">
        <v>10.907328291558942</v>
      </c>
      <c r="F156">
        <v>11.038657480171716</v>
      </c>
      <c r="G156">
        <v>6.7045611506389573</v>
      </c>
      <c r="H156">
        <v>11.464788937294278</v>
      </c>
      <c r="I156">
        <v>15.878246692220545</v>
      </c>
      <c r="J156" t="str">
        <v>Reggie Jackson</v>
      </c>
      <c r="K156">
        <v>-0.48650406504065047</v>
      </c>
      <c r="L156">
        <v>0.34642276422764229</v>
      </c>
      <c r="M156">
        <v>0.8139024390243903</v>
      </c>
      <c r="N156">
        <v>0.16459349593495937</v>
      </c>
      <c r="O156">
        <v>-0.39105691056910574</v>
      </c>
      <c r="P156">
        <v>1.1059349593495937</v>
      </c>
      <c r="Q156">
        <v>-0.19317073170731708</v>
      </c>
      <c r="R156">
        <v>-0.90231707317073173</v>
      </c>
      <c r="S156">
        <v>6.9837398373983756E-2</v>
      </c>
      <c r="T156">
        <v>0.18121951219512211</v>
      </c>
      <c r="U156">
        <v>0.45780487804878067</v>
      </c>
      <c r="V156">
        <v>-0.57829268292682934</v>
      </c>
      <c r="W156">
        <v>0.5276422764227644</v>
      </c>
      <c r="X156">
        <v>1.2220528455284556</v>
      </c>
      <c r="Y156" t="str">
        <v>zieg</v>
      </c>
      <c r="Z156">
        <v>1</v>
      </c>
      <c r="AA156" t="str">
        <v xml:space="preserve"> PG</v>
      </c>
      <c r="AB156">
        <v>2.2060975609756106</v>
      </c>
      <c r="AC156">
        <v>2.7439024390243905</v>
      </c>
      <c r="AD156">
        <v>1.1451219512195121</v>
      </c>
      <c r="AE156">
        <v>2.332520325203252</v>
      </c>
      <c r="AF156">
        <v>3.1725609756097564</v>
      </c>
    </row>
    <row r="157" spans="1:32" x14ac:dyDescent="0.3">
      <c r="A157">
        <f t="shared" si="4"/>
        <v>13.636017117218278</v>
      </c>
      <c r="B157">
        <f t="shared" si="5"/>
        <v>5.9444145687408998</v>
      </c>
      <c r="C157">
        <f>GMs!$P$9*AE157 + 1</f>
        <v>6.3213443795602293</v>
      </c>
      <c r="D157">
        <f>GMs!$P$10*AF157 + 1</f>
        <v>2.8229412549923527</v>
      </c>
      <c r="E157">
        <v>23.302168197283756</v>
      </c>
      <c r="F157">
        <v>14.358999212057848</v>
      </c>
      <c r="G157">
        <v>18.814755184380914</v>
      </c>
      <c r="H157">
        <v>14.999618828940108</v>
      </c>
      <c r="I157">
        <v>6.5388560256149901</v>
      </c>
      <c r="J157" t="str">
        <v>Jarrett Allen</v>
      </c>
      <c r="K157">
        <v>2.2916260162601625</v>
      </c>
      <c r="L157">
        <v>-1.6256910569105691</v>
      </c>
      <c r="M157">
        <v>-1.6041463414634145</v>
      </c>
      <c r="N157">
        <v>-8.1788617886178833E-2</v>
      </c>
      <c r="O157">
        <v>2.0595934959349598</v>
      </c>
      <c r="P157">
        <v>-0.53715447154471541</v>
      </c>
      <c r="Q157">
        <v>-1.0153658536585366</v>
      </c>
      <c r="R157">
        <v>1.8782926829268292</v>
      </c>
      <c r="S157">
        <v>-4.9837398373983766E-2</v>
      </c>
      <c r="T157">
        <v>2.9412195121951221</v>
      </c>
      <c r="U157">
        <v>1.3653658536585369</v>
      </c>
      <c r="V157">
        <v>1.8526829268292686</v>
      </c>
      <c r="W157">
        <v>1.3155284552845532</v>
      </c>
      <c r="X157">
        <v>-0.76943089430894251</v>
      </c>
      <c r="Y157" t="str">
        <v>zieg</v>
      </c>
      <c r="Z157">
        <v>7</v>
      </c>
      <c r="AA157" t="str">
        <v xml:space="preserve"> C</v>
      </c>
      <c r="AB157">
        <v>4.9660975609756104</v>
      </c>
      <c r="AC157">
        <v>3.6514634146341467</v>
      </c>
      <c r="AD157">
        <v>3.5760975609756098</v>
      </c>
      <c r="AE157">
        <v>3.1204065040650408</v>
      </c>
      <c r="AF157">
        <v>1.181077235772358</v>
      </c>
    </row>
    <row r="158" spans="1:32" x14ac:dyDescent="0.3">
      <c r="A158">
        <f t="shared" si="4"/>
        <v>5.2960853525271157</v>
      </c>
      <c r="B158">
        <f t="shared" si="5"/>
        <v>3.2326931726561812</v>
      </c>
      <c r="C158">
        <f>GMs!$P$9*AE158 + 1</f>
        <v>2.8342770157521122</v>
      </c>
      <c r="D158">
        <f>GMs!$P$10*AF158 + 1</f>
        <v>1.8412151259292002</v>
      </c>
      <c r="E158">
        <v>9.9324778571214143</v>
      </c>
      <c r="F158">
        <v>2.4678748048784422</v>
      </c>
      <c r="G158">
        <v>9.2561220486883293</v>
      </c>
      <c r="H158">
        <v>5.8256938877798277</v>
      </c>
      <c r="I158">
        <v>3.5559624899217996</v>
      </c>
      <c r="J158" t="str">
        <v>Brandon Clarke</v>
      </c>
      <c r="K158">
        <v>0.77243902439024392</v>
      </c>
      <c r="L158">
        <v>-0.69341463414634152</v>
      </c>
      <c r="M158">
        <v>-1.4104878048780487</v>
      </c>
      <c r="N158">
        <v>-0.59658536585365851</v>
      </c>
      <c r="O158">
        <v>5.6097560975609806E-2</v>
      </c>
      <c r="P158">
        <v>-0.66317073170731711</v>
      </c>
      <c r="Q158">
        <v>7.0243902439024397E-2</v>
      </c>
      <c r="R158">
        <v>0.57999999999999996</v>
      </c>
      <c r="S158">
        <v>1.1556097560975609</v>
      </c>
      <c r="T158">
        <v>-3.5853658536584954E-2</v>
      </c>
      <c r="U158">
        <v>-1.8848780487804877</v>
      </c>
      <c r="V158">
        <v>-6.6097560975610037E-2</v>
      </c>
      <c r="W158">
        <v>-0.72926829268292681</v>
      </c>
      <c r="X158">
        <v>-1.4054878048780488</v>
      </c>
      <c r="Y158" t="str">
        <v>zieg</v>
      </c>
      <c r="Z158">
        <v>1</v>
      </c>
      <c r="AA158" t="str">
        <v xml:space="preserve"> PF, C</v>
      </c>
      <c r="AB158">
        <v>1.9890243902439033</v>
      </c>
      <c r="AC158">
        <v>0.40121951219512209</v>
      </c>
      <c r="AD158">
        <v>1.6573170731707314</v>
      </c>
      <c r="AE158">
        <v>1.0756097560975608</v>
      </c>
      <c r="AF158">
        <v>0.54502032520325172</v>
      </c>
    </row>
  </sheetData>
  <conditionalFormatting sqref="AO17:AX17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4:AX14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7:AX17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6:AX16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 AO18:AX19 AO41:AX41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0:AX50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9:AX19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3:AX13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2:AX1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1:AX11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10:AX1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9:AX9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8:AX8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7:AX7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6:AX6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:AX5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4:AX4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:AX4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1:AX41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9:AX67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51:AX58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2:AX49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7:AX27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8:AX28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9:AX29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0:AX30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2:AX32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1:AX31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3:AX33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4:AX3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5:AX35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7:AX37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6:AX36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8:AX38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39:AX3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40:AX40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0:AX20">
    <cfRule type="colorScale" priority="5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J3:AJ202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I3:AI202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3:AH202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160:X202 X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159:W202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159:V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59:U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159:T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159:S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159:R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159:Q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159:P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59:O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9:N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59:M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N21:AN25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1:AX21">
    <cfRule type="colorScale" priority="2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2:AX22">
    <cfRule type="colorScale" priority="2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3:AX23">
    <cfRule type="colorScale" priority="2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4:AX24">
    <cfRule type="colorScale" priority="2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O25:AX25">
    <cfRule type="colorScale" priority="2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E3:E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:H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:I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15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15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5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58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58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15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158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158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15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15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15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15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15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4:X15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workbookViewId="0">
      <selection activeCell="C62" sqref="C62:C73"/>
    </sheetView>
    <sheetView tabSelected="1" zoomScaleNormal="100" workbookViewId="1">
      <selection activeCell="B18" sqref="B18"/>
    </sheetView>
    <sheetView workbookViewId="2"/>
  </sheetViews>
  <sheetFormatPr defaultRowHeight="14.4" x14ac:dyDescent="0.3"/>
  <cols>
    <col min="1" max="1" width="15" customWidth="1"/>
    <col min="2" max="2" width="4.5546875" customWidth="1"/>
  </cols>
  <sheetData>
    <row r="1" spans="1:4" x14ac:dyDescent="0.3">
      <c r="A1" t="s">
        <v>1</v>
      </c>
      <c r="B1" t="s">
        <v>204</v>
      </c>
      <c r="C1" t="s">
        <v>206</v>
      </c>
    </row>
    <row r="2" spans="1:4" x14ac:dyDescent="0.3">
      <c r="A2" t="s">
        <v>17</v>
      </c>
      <c r="B2">
        <v>80</v>
      </c>
      <c r="C2" s="1" t="s">
        <v>7992</v>
      </c>
      <c r="D2" s="1" t="s">
        <v>2375</v>
      </c>
    </row>
    <row r="3" spans="1:4" x14ac:dyDescent="0.3">
      <c r="A3" t="s">
        <v>10</v>
      </c>
      <c r="B3">
        <v>71</v>
      </c>
      <c r="C3" s="1" t="s">
        <v>7993</v>
      </c>
      <c r="D3" s="1" t="s">
        <v>2350</v>
      </c>
    </row>
    <row r="4" spans="1:4" x14ac:dyDescent="0.3">
      <c r="A4" t="s">
        <v>2338</v>
      </c>
      <c r="B4">
        <v>77</v>
      </c>
      <c r="C4" s="1" t="s">
        <v>7984</v>
      </c>
      <c r="D4" s="1" t="s">
        <v>2371</v>
      </c>
    </row>
    <row r="5" spans="1:4" x14ac:dyDescent="0.3">
      <c r="A5" t="s">
        <v>12</v>
      </c>
      <c r="B5">
        <v>64</v>
      </c>
      <c r="C5" s="1" t="s">
        <v>7990</v>
      </c>
      <c r="D5" s="1" t="s">
        <v>2372</v>
      </c>
    </row>
    <row r="6" spans="1:4" x14ac:dyDescent="0.3">
      <c r="A6" t="s">
        <v>38</v>
      </c>
      <c r="B6">
        <v>59</v>
      </c>
      <c r="C6" s="1" t="s">
        <v>7993</v>
      </c>
      <c r="D6" s="1" t="s">
        <v>2373</v>
      </c>
    </row>
    <row r="7" spans="1:4" x14ac:dyDescent="0.3">
      <c r="A7" t="s">
        <v>2341</v>
      </c>
      <c r="B7">
        <v>70</v>
      </c>
      <c r="C7" s="1" t="s">
        <v>7986</v>
      </c>
      <c r="D7" s="1" t="s">
        <v>2374</v>
      </c>
    </row>
    <row r="8" spans="1:4" x14ac:dyDescent="0.3">
      <c r="A8" t="s">
        <v>42</v>
      </c>
      <c r="B8">
        <v>76</v>
      </c>
      <c r="C8" s="1" t="s">
        <v>7987</v>
      </c>
      <c r="D8" s="1" t="s">
        <v>2377</v>
      </c>
    </row>
    <row r="9" spans="1:4" x14ac:dyDescent="0.3">
      <c r="A9" t="s">
        <v>35</v>
      </c>
      <c r="B9">
        <v>65</v>
      </c>
      <c r="C9" s="1" t="s">
        <v>7986</v>
      </c>
      <c r="D9" s="1" t="s">
        <v>2376</v>
      </c>
    </row>
    <row r="10" spans="1:4" x14ac:dyDescent="0.3">
      <c r="A10" t="s">
        <v>2339</v>
      </c>
      <c r="B10">
        <v>50</v>
      </c>
      <c r="C10" s="1" t="s">
        <v>7983</v>
      </c>
      <c r="D10" s="1" t="s">
        <v>2378</v>
      </c>
    </row>
    <row r="11" spans="1:4" x14ac:dyDescent="0.3">
      <c r="A11" t="s">
        <v>29</v>
      </c>
      <c r="B11">
        <v>86</v>
      </c>
      <c r="C11" s="1" t="s">
        <v>7985</v>
      </c>
      <c r="D11" s="1" t="s">
        <v>2735</v>
      </c>
    </row>
    <row r="12" spans="1:4" x14ac:dyDescent="0.3">
      <c r="A12" t="s">
        <v>31</v>
      </c>
      <c r="B12">
        <v>64</v>
      </c>
      <c r="C12" s="1" t="s">
        <v>7992</v>
      </c>
      <c r="D12" s="1" t="s">
        <v>2379</v>
      </c>
    </row>
    <row r="13" spans="1:4" x14ac:dyDescent="0.3">
      <c r="A13" t="s">
        <v>25</v>
      </c>
      <c r="B13">
        <v>54</v>
      </c>
      <c r="C13" s="1" t="s">
        <v>7986</v>
      </c>
      <c r="D13" s="1" t="s">
        <v>2736</v>
      </c>
    </row>
    <row r="14" spans="1:4" x14ac:dyDescent="0.3">
      <c r="A14" t="s">
        <v>39</v>
      </c>
      <c r="B14">
        <v>60</v>
      </c>
      <c r="C14" s="1" t="s">
        <v>7990</v>
      </c>
    </row>
    <row r="15" spans="1:4" x14ac:dyDescent="0.3">
      <c r="A15" t="s">
        <v>56</v>
      </c>
      <c r="B15">
        <v>48</v>
      </c>
      <c r="C15" s="1" t="s">
        <v>7989</v>
      </c>
    </row>
    <row r="16" spans="1:4" x14ac:dyDescent="0.3">
      <c r="A16" t="s">
        <v>33</v>
      </c>
      <c r="B16">
        <v>37</v>
      </c>
      <c r="C16" s="1" t="s">
        <v>7985</v>
      </c>
    </row>
    <row r="17" spans="1:3" x14ac:dyDescent="0.3">
      <c r="A17" t="s">
        <v>37</v>
      </c>
      <c r="B17">
        <v>32</v>
      </c>
      <c r="C17" s="1" t="s">
        <v>7983</v>
      </c>
    </row>
    <row r="18" spans="1:3" x14ac:dyDescent="0.3">
      <c r="A18" t="s">
        <v>99</v>
      </c>
      <c r="B18">
        <v>3</v>
      </c>
      <c r="C18" s="1" t="s">
        <v>7989</v>
      </c>
    </row>
    <row r="19" spans="1:3" x14ac:dyDescent="0.3">
      <c r="A19" t="s">
        <v>47</v>
      </c>
      <c r="B19">
        <v>38</v>
      </c>
      <c r="C19" s="1" t="s">
        <v>7991</v>
      </c>
    </row>
    <row r="20" spans="1:3" x14ac:dyDescent="0.3">
      <c r="A20" t="s">
        <v>82</v>
      </c>
      <c r="B20">
        <v>25</v>
      </c>
      <c r="C20" s="1" t="s">
        <v>2350</v>
      </c>
    </row>
    <row r="21" spans="1:3" x14ac:dyDescent="0.3">
      <c r="A21" t="s">
        <v>102</v>
      </c>
      <c r="B21">
        <v>25</v>
      </c>
      <c r="C21" s="1" t="s">
        <v>7988</v>
      </c>
    </row>
    <row r="22" spans="1:3" x14ac:dyDescent="0.3">
      <c r="A22" t="s">
        <v>75</v>
      </c>
      <c r="B22">
        <v>5</v>
      </c>
      <c r="C22" s="1" t="s">
        <v>7990</v>
      </c>
    </row>
    <row r="23" spans="1:3" x14ac:dyDescent="0.3">
      <c r="A23" t="s">
        <v>27</v>
      </c>
      <c r="B23">
        <v>20</v>
      </c>
      <c r="C23" s="1" t="s">
        <v>2350</v>
      </c>
    </row>
    <row r="24" spans="1:3" x14ac:dyDescent="0.3">
      <c r="A24" t="s">
        <v>32</v>
      </c>
      <c r="B24">
        <v>23</v>
      </c>
      <c r="C24" s="1" t="s">
        <v>2350</v>
      </c>
    </row>
    <row r="25" spans="1:3" x14ac:dyDescent="0.3">
      <c r="A25" t="s">
        <v>53</v>
      </c>
      <c r="B25">
        <v>23</v>
      </c>
      <c r="C25" s="1" t="s">
        <v>2350</v>
      </c>
    </row>
    <row r="26" spans="1:3" x14ac:dyDescent="0.3">
      <c r="A26" t="s">
        <v>109</v>
      </c>
      <c r="B26">
        <v>30</v>
      </c>
      <c r="C26" s="1" t="s">
        <v>7993</v>
      </c>
    </row>
    <row r="27" spans="1:3" x14ac:dyDescent="0.3">
      <c r="A27" t="s">
        <v>19</v>
      </c>
      <c r="B27">
        <v>53</v>
      </c>
      <c r="C27" s="1" t="s">
        <v>7989</v>
      </c>
    </row>
    <row r="28" spans="1:3" x14ac:dyDescent="0.3">
      <c r="A28" t="s">
        <v>21</v>
      </c>
      <c r="B28">
        <v>76</v>
      </c>
      <c r="C28" s="1" t="s">
        <v>7984</v>
      </c>
    </row>
    <row r="29" spans="1:3" x14ac:dyDescent="0.3">
      <c r="A29" t="s">
        <v>2348</v>
      </c>
      <c r="B29">
        <v>4</v>
      </c>
      <c r="C29" s="1" t="s">
        <v>7988</v>
      </c>
    </row>
    <row r="30" spans="1:3" x14ac:dyDescent="0.3">
      <c r="A30" t="s">
        <v>77</v>
      </c>
      <c r="B30">
        <v>28</v>
      </c>
      <c r="C30" s="1" t="s">
        <v>7983</v>
      </c>
    </row>
    <row r="31" spans="1:3" x14ac:dyDescent="0.3">
      <c r="A31" t="s">
        <v>65</v>
      </c>
      <c r="B31">
        <v>46</v>
      </c>
      <c r="C31" s="1" t="s">
        <v>7992</v>
      </c>
    </row>
    <row r="32" spans="1:3" x14ac:dyDescent="0.3">
      <c r="A32" t="s">
        <v>54</v>
      </c>
      <c r="B32">
        <v>31</v>
      </c>
      <c r="C32" s="1" t="s">
        <v>7989</v>
      </c>
    </row>
    <row r="33" spans="1:3" x14ac:dyDescent="0.3">
      <c r="A33" t="s">
        <v>100</v>
      </c>
      <c r="B33">
        <v>12</v>
      </c>
      <c r="C33" s="1" t="s">
        <v>2350</v>
      </c>
    </row>
    <row r="34" spans="1:3" x14ac:dyDescent="0.3">
      <c r="A34" t="s">
        <v>44</v>
      </c>
      <c r="B34">
        <v>4</v>
      </c>
      <c r="C34" s="1" t="s">
        <v>7988</v>
      </c>
    </row>
    <row r="35" spans="1:3" x14ac:dyDescent="0.3">
      <c r="A35" t="s">
        <v>104</v>
      </c>
      <c r="B35">
        <v>60</v>
      </c>
      <c r="C35" s="1" t="s">
        <v>7987</v>
      </c>
    </row>
    <row r="36" spans="1:3" x14ac:dyDescent="0.3">
      <c r="A36" t="s">
        <v>81</v>
      </c>
      <c r="B36">
        <v>13</v>
      </c>
      <c r="C36" s="1" t="s">
        <v>2350</v>
      </c>
    </row>
    <row r="37" spans="1:3" x14ac:dyDescent="0.3">
      <c r="A37" t="s">
        <v>156</v>
      </c>
      <c r="B37">
        <v>40</v>
      </c>
      <c r="C37" s="1" t="s">
        <v>7983</v>
      </c>
    </row>
    <row r="38" spans="1:3" x14ac:dyDescent="0.3">
      <c r="A38" t="s">
        <v>69</v>
      </c>
      <c r="B38">
        <v>19</v>
      </c>
      <c r="C38" s="1" t="s">
        <v>7983</v>
      </c>
    </row>
    <row r="39" spans="1:3" x14ac:dyDescent="0.3">
      <c r="A39" t="s">
        <v>2343</v>
      </c>
      <c r="B39">
        <v>4</v>
      </c>
      <c r="C39" s="1" t="s">
        <v>7988</v>
      </c>
    </row>
    <row r="40" spans="1:3" x14ac:dyDescent="0.3">
      <c r="A40" t="s">
        <v>45</v>
      </c>
      <c r="B40">
        <v>21</v>
      </c>
      <c r="C40" s="1" t="s">
        <v>7983</v>
      </c>
    </row>
    <row r="41" spans="1:3" x14ac:dyDescent="0.3">
      <c r="A41" t="s">
        <v>2340</v>
      </c>
      <c r="B41">
        <v>56</v>
      </c>
      <c r="C41" s="1" t="s">
        <v>7988</v>
      </c>
    </row>
    <row r="42" spans="1:3" x14ac:dyDescent="0.3">
      <c r="A42" t="s">
        <v>155</v>
      </c>
      <c r="B42">
        <v>9</v>
      </c>
      <c r="C42" s="1" t="s">
        <v>2350</v>
      </c>
    </row>
    <row r="43" spans="1:3" x14ac:dyDescent="0.3">
      <c r="A43" t="s">
        <v>173</v>
      </c>
      <c r="B43">
        <v>11</v>
      </c>
      <c r="C43" s="1" t="s">
        <v>2350</v>
      </c>
    </row>
    <row r="44" spans="1:3" x14ac:dyDescent="0.3">
      <c r="A44" t="s">
        <v>41</v>
      </c>
      <c r="B44">
        <v>19</v>
      </c>
      <c r="C44" s="1" t="s">
        <v>2350</v>
      </c>
    </row>
    <row r="45" spans="1:3" x14ac:dyDescent="0.3">
      <c r="A45" t="s">
        <v>83</v>
      </c>
      <c r="B45">
        <v>23</v>
      </c>
      <c r="C45" s="1" t="s">
        <v>7993</v>
      </c>
    </row>
    <row r="46" spans="1:3" x14ac:dyDescent="0.3">
      <c r="A46" t="s">
        <v>57</v>
      </c>
      <c r="B46">
        <v>51</v>
      </c>
      <c r="C46" s="1" t="s">
        <v>7985</v>
      </c>
    </row>
    <row r="47" spans="1:3" x14ac:dyDescent="0.3">
      <c r="A47" t="s">
        <v>2420</v>
      </c>
      <c r="B47">
        <v>13</v>
      </c>
      <c r="C47" s="1" t="s">
        <v>2350</v>
      </c>
    </row>
    <row r="48" spans="1:3" x14ac:dyDescent="0.3">
      <c r="A48" t="s">
        <v>136</v>
      </c>
      <c r="B48">
        <v>39</v>
      </c>
      <c r="C48" s="1" t="s">
        <v>7991</v>
      </c>
    </row>
    <row r="49" spans="1:3" x14ac:dyDescent="0.3">
      <c r="A49" t="s">
        <v>117</v>
      </c>
      <c r="B49">
        <v>5</v>
      </c>
      <c r="C49" s="1" t="s">
        <v>7990</v>
      </c>
    </row>
    <row r="50" spans="1:3" x14ac:dyDescent="0.3">
      <c r="A50" t="s">
        <v>84</v>
      </c>
      <c r="B50">
        <v>31</v>
      </c>
      <c r="C50" s="1" t="s">
        <v>7984</v>
      </c>
    </row>
    <row r="51" spans="1:3" x14ac:dyDescent="0.3">
      <c r="A51" t="s">
        <v>639</v>
      </c>
      <c r="B51">
        <v>7</v>
      </c>
      <c r="C51" s="1" t="s">
        <v>7988</v>
      </c>
    </row>
    <row r="52" spans="1:3" x14ac:dyDescent="0.3">
      <c r="A52" t="s">
        <v>23</v>
      </c>
      <c r="B52">
        <v>22</v>
      </c>
      <c r="C52" s="1" t="s">
        <v>7990</v>
      </c>
    </row>
    <row r="53" spans="1:3" x14ac:dyDescent="0.3">
      <c r="A53" t="s">
        <v>130</v>
      </c>
      <c r="B53">
        <v>10</v>
      </c>
      <c r="C53" s="1" t="s">
        <v>2350</v>
      </c>
    </row>
    <row r="54" spans="1:3" x14ac:dyDescent="0.3">
      <c r="A54" t="s">
        <v>85</v>
      </c>
      <c r="B54">
        <v>1</v>
      </c>
      <c r="C54" s="1" t="s">
        <v>7993</v>
      </c>
    </row>
    <row r="55" spans="1:3" x14ac:dyDescent="0.3">
      <c r="A55" t="s">
        <v>89</v>
      </c>
      <c r="B55">
        <v>16</v>
      </c>
      <c r="C55" s="1" t="s">
        <v>7988</v>
      </c>
    </row>
    <row r="56" spans="1:3" x14ac:dyDescent="0.3">
      <c r="A56" t="s">
        <v>79</v>
      </c>
      <c r="B56">
        <v>18.235532912495568</v>
      </c>
      <c r="C56" s="1" t="s">
        <v>7993</v>
      </c>
    </row>
    <row r="57" spans="1:3" x14ac:dyDescent="0.3">
      <c r="A57" t="s">
        <v>63</v>
      </c>
      <c r="B57">
        <v>1</v>
      </c>
      <c r="C57" s="1" t="s">
        <v>7983</v>
      </c>
    </row>
    <row r="58" spans="1:3" x14ac:dyDescent="0.3">
      <c r="A58" t="s">
        <v>134</v>
      </c>
      <c r="B58">
        <v>1</v>
      </c>
      <c r="C58" s="1" t="s">
        <v>7992</v>
      </c>
    </row>
    <row r="59" spans="1:3" x14ac:dyDescent="0.3">
      <c r="A59" t="s">
        <v>2430</v>
      </c>
      <c r="B59">
        <v>4</v>
      </c>
      <c r="C59" s="1" t="s">
        <v>7983</v>
      </c>
    </row>
    <row r="60" spans="1:3" x14ac:dyDescent="0.3">
      <c r="A60" t="s">
        <v>2342</v>
      </c>
      <c r="B60">
        <v>13</v>
      </c>
      <c r="C60" s="1" t="s">
        <v>2350</v>
      </c>
    </row>
    <row r="61" spans="1:3" x14ac:dyDescent="0.3">
      <c r="A61" t="s">
        <v>94</v>
      </c>
      <c r="B61">
        <v>6</v>
      </c>
      <c r="C61" s="1" t="s">
        <v>7991</v>
      </c>
    </row>
    <row r="62" spans="1:3" x14ac:dyDescent="0.3">
      <c r="A62" t="s">
        <v>113</v>
      </c>
      <c r="B62">
        <v>3</v>
      </c>
      <c r="C62" s="1" t="s">
        <v>7988</v>
      </c>
    </row>
    <row r="63" spans="1:3" x14ac:dyDescent="0.3">
      <c r="A63" t="s">
        <v>199</v>
      </c>
      <c r="B63">
        <v>5</v>
      </c>
      <c r="C63" s="1" t="s">
        <v>7990</v>
      </c>
    </row>
    <row r="64" spans="1:3" x14ac:dyDescent="0.3">
      <c r="A64" t="s">
        <v>73</v>
      </c>
      <c r="B64">
        <v>54</v>
      </c>
      <c r="C64" s="1" t="s">
        <v>7987</v>
      </c>
    </row>
    <row r="65" spans="1:3" x14ac:dyDescent="0.3">
      <c r="A65" t="s">
        <v>124</v>
      </c>
      <c r="B65">
        <v>3</v>
      </c>
      <c r="C65" s="1" t="s">
        <v>7985</v>
      </c>
    </row>
    <row r="66" spans="1:3" x14ac:dyDescent="0.3">
      <c r="A66" t="s">
        <v>2345</v>
      </c>
      <c r="B66">
        <v>12</v>
      </c>
      <c r="C66" s="1" t="s">
        <v>7988</v>
      </c>
    </row>
    <row r="67" spans="1:3" x14ac:dyDescent="0.3">
      <c r="A67" t="s">
        <v>92</v>
      </c>
      <c r="B67">
        <v>1</v>
      </c>
      <c r="C67" s="1" t="s">
        <v>7986</v>
      </c>
    </row>
    <row r="68" spans="1:3" x14ac:dyDescent="0.3">
      <c r="A68" t="s">
        <v>2442</v>
      </c>
      <c r="B68">
        <v>1</v>
      </c>
      <c r="C68" s="1" t="s">
        <v>7983</v>
      </c>
    </row>
    <row r="69" spans="1:3" x14ac:dyDescent="0.3">
      <c r="A69" t="s">
        <v>68</v>
      </c>
      <c r="B69">
        <v>2</v>
      </c>
      <c r="C69" s="1" t="s">
        <v>7993</v>
      </c>
    </row>
    <row r="70" spans="1:3" x14ac:dyDescent="0.3">
      <c r="A70" t="s">
        <v>51</v>
      </c>
      <c r="B70">
        <v>9</v>
      </c>
      <c r="C70" s="1" t="s">
        <v>2350</v>
      </c>
    </row>
    <row r="71" spans="1:3" x14ac:dyDescent="0.3">
      <c r="A71" t="s">
        <v>181</v>
      </c>
      <c r="B71">
        <v>16</v>
      </c>
      <c r="C71" s="1" t="s">
        <v>7991</v>
      </c>
    </row>
    <row r="72" spans="1:3" x14ac:dyDescent="0.3">
      <c r="A72" t="s">
        <v>180</v>
      </c>
      <c r="B72">
        <v>9</v>
      </c>
      <c r="C72" s="1" t="s">
        <v>7991</v>
      </c>
    </row>
    <row r="73" spans="1:3" x14ac:dyDescent="0.3">
      <c r="A73" t="s">
        <v>60</v>
      </c>
      <c r="B73">
        <v>12</v>
      </c>
      <c r="C73" s="1" t="s">
        <v>7991</v>
      </c>
    </row>
    <row r="74" spans="1:3" x14ac:dyDescent="0.3">
      <c r="A74" t="s">
        <v>107</v>
      </c>
      <c r="B74">
        <v>7</v>
      </c>
      <c r="C74" s="1" t="s">
        <v>7984</v>
      </c>
    </row>
    <row r="75" spans="1:3" x14ac:dyDescent="0.3">
      <c r="A75" t="s">
        <v>62</v>
      </c>
      <c r="B75">
        <v>9</v>
      </c>
      <c r="C75" s="1" t="s">
        <v>7988</v>
      </c>
    </row>
    <row r="76" spans="1:3" x14ac:dyDescent="0.3">
      <c r="A76" t="s">
        <v>179</v>
      </c>
      <c r="B76">
        <v>13.475494723869206</v>
      </c>
      <c r="C76" s="1" t="s">
        <v>193</v>
      </c>
    </row>
    <row r="77" spans="1:3" x14ac:dyDescent="0.3">
      <c r="A77" t="s">
        <v>129</v>
      </c>
      <c r="B77">
        <v>2</v>
      </c>
      <c r="C77" s="1" t="s">
        <v>7988</v>
      </c>
    </row>
    <row r="78" spans="1:3" x14ac:dyDescent="0.3">
      <c r="A78" t="s">
        <v>2347</v>
      </c>
      <c r="B78">
        <v>6</v>
      </c>
      <c r="C78" s="1" t="s">
        <v>7990</v>
      </c>
    </row>
    <row r="79" spans="1:3" x14ac:dyDescent="0.3">
      <c r="A79" t="s">
        <v>96</v>
      </c>
      <c r="B79">
        <v>1</v>
      </c>
      <c r="C79" s="1" t="s">
        <v>7987</v>
      </c>
    </row>
    <row r="80" spans="1:3" x14ac:dyDescent="0.3">
      <c r="A80" t="s">
        <v>90</v>
      </c>
      <c r="B80">
        <v>7</v>
      </c>
      <c r="C80" s="1" t="s">
        <v>7991</v>
      </c>
    </row>
    <row r="81" spans="1:6" x14ac:dyDescent="0.3">
      <c r="A81" t="s">
        <v>2458</v>
      </c>
      <c r="B81">
        <v>1</v>
      </c>
      <c r="C81" s="1" t="s">
        <v>7989</v>
      </c>
    </row>
    <row r="82" spans="1:6" x14ac:dyDescent="0.3">
      <c r="A82" t="s">
        <v>72</v>
      </c>
      <c r="B82">
        <v>19</v>
      </c>
      <c r="C82" s="1" t="s">
        <v>7991</v>
      </c>
    </row>
    <row r="83" spans="1:6" x14ac:dyDescent="0.3">
      <c r="A83" t="s">
        <v>162</v>
      </c>
      <c r="B83">
        <v>1</v>
      </c>
      <c r="C83" s="1" t="s">
        <v>7986</v>
      </c>
    </row>
    <row r="84" spans="1:6" x14ac:dyDescent="0.3">
      <c r="A84" t="s">
        <v>2464</v>
      </c>
      <c r="B84">
        <v>1</v>
      </c>
      <c r="C84" s="1" t="s">
        <v>7989</v>
      </c>
    </row>
    <row r="85" spans="1:6" x14ac:dyDescent="0.3">
      <c r="A85" t="s">
        <v>80</v>
      </c>
      <c r="B85">
        <v>13</v>
      </c>
      <c r="C85" s="1" t="s">
        <v>7991</v>
      </c>
    </row>
    <row r="86" spans="1:6" x14ac:dyDescent="0.3">
      <c r="A86" t="s">
        <v>166</v>
      </c>
      <c r="B86">
        <v>1</v>
      </c>
      <c r="C86" s="1" t="s">
        <v>7989</v>
      </c>
    </row>
    <row r="87" spans="1:6" x14ac:dyDescent="0.3">
      <c r="A87" t="s">
        <v>2462</v>
      </c>
      <c r="B87">
        <v>1</v>
      </c>
      <c r="C87" s="1" t="s">
        <v>7986</v>
      </c>
    </row>
    <row r="88" spans="1:6" x14ac:dyDescent="0.3">
      <c r="A88" s="1" t="s">
        <v>147</v>
      </c>
      <c r="B88">
        <v>1</v>
      </c>
      <c r="C88" s="1" t="s">
        <v>7983</v>
      </c>
      <c r="F88" s="1"/>
    </row>
    <row r="89" spans="1:6" x14ac:dyDescent="0.3">
      <c r="A89" t="s">
        <v>120</v>
      </c>
      <c r="B89">
        <v>11.59847123584842</v>
      </c>
      <c r="C89" s="1" t="s">
        <v>193</v>
      </c>
    </row>
    <row r="90" spans="1:6" x14ac:dyDescent="0.3">
      <c r="A90" t="s">
        <v>2466</v>
      </c>
      <c r="B90">
        <v>11.532268405868676</v>
      </c>
      <c r="C90" s="1" t="s">
        <v>193</v>
      </c>
    </row>
    <row r="91" spans="1:6" x14ac:dyDescent="0.3">
      <c r="A91" t="s">
        <v>118</v>
      </c>
      <c r="B91">
        <v>1</v>
      </c>
      <c r="C91" s="1" t="s">
        <v>7983</v>
      </c>
    </row>
    <row r="92" spans="1:6" x14ac:dyDescent="0.3">
      <c r="A92" t="s">
        <v>158</v>
      </c>
      <c r="B92">
        <v>3</v>
      </c>
      <c r="C92" s="1" t="s">
        <v>7990</v>
      </c>
    </row>
    <row r="93" spans="1:6" x14ac:dyDescent="0.3">
      <c r="A93" t="s">
        <v>2473</v>
      </c>
      <c r="B93">
        <v>1</v>
      </c>
      <c r="C93" s="1" t="s">
        <v>7984</v>
      </c>
    </row>
    <row r="94" spans="1:6" x14ac:dyDescent="0.3">
      <c r="A94" t="s">
        <v>110</v>
      </c>
      <c r="B94">
        <v>1</v>
      </c>
      <c r="C94" s="1" t="s">
        <v>7986</v>
      </c>
    </row>
    <row r="95" spans="1:6" x14ac:dyDescent="0.3">
      <c r="A95" t="s">
        <v>2460</v>
      </c>
      <c r="B95">
        <v>3</v>
      </c>
      <c r="C95" s="1" t="s">
        <v>7990</v>
      </c>
    </row>
    <row r="96" spans="1:6" x14ac:dyDescent="0.3">
      <c r="A96" t="s">
        <v>76</v>
      </c>
      <c r="B96">
        <v>14</v>
      </c>
      <c r="C96" s="1" t="s">
        <v>7985</v>
      </c>
    </row>
    <row r="97" spans="1:3" x14ac:dyDescent="0.3">
      <c r="A97" t="s">
        <v>2354</v>
      </c>
      <c r="B97">
        <v>1</v>
      </c>
      <c r="C97" s="1" t="s">
        <v>7985</v>
      </c>
    </row>
    <row r="98" spans="1:3" x14ac:dyDescent="0.3">
      <c r="A98" t="s">
        <v>664</v>
      </c>
      <c r="B98">
        <v>4</v>
      </c>
      <c r="C98" s="1" t="s">
        <v>7991</v>
      </c>
    </row>
    <row r="99" spans="1:3" x14ac:dyDescent="0.3">
      <c r="A99" t="s">
        <v>114</v>
      </c>
      <c r="B99">
        <v>1</v>
      </c>
      <c r="C99" s="1" t="s">
        <v>7992</v>
      </c>
    </row>
    <row r="100" spans="1:3" x14ac:dyDescent="0.3">
      <c r="A100" t="s">
        <v>2471</v>
      </c>
      <c r="B100">
        <v>9.6939088295715958</v>
      </c>
      <c r="C100" s="1" t="s">
        <v>193</v>
      </c>
    </row>
    <row r="101" spans="1:3" x14ac:dyDescent="0.3">
      <c r="A101" t="s">
        <v>49</v>
      </c>
      <c r="B101">
        <v>26</v>
      </c>
      <c r="C101" s="1" t="s">
        <v>7989</v>
      </c>
    </row>
    <row r="102" spans="1:3" x14ac:dyDescent="0.3">
      <c r="A102" t="s">
        <v>713</v>
      </c>
      <c r="B102">
        <v>9.3718311498354208</v>
      </c>
      <c r="C102" s="1" t="s">
        <v>193</v>
      </c>
    </row>
    <row r="103" spans="1:3" x14ac:dyDescent="0.3">
      <c r="A103" t="s">
        <v>178</v>
      </c>
      <c r="B103">
        <v>9.3623475488465875</v>
      </c>
      <c r="C103" s="1" t="s">
        <v>193</v>
      </c>
    </row>
    <row r="104" spans="1:3" x14ac:dyDescent="0.3">
      <c r="A104" t="s">
        <v>2486</v>
      </c>
      <c r="B104">
        <v>9.250368106401508</v>
      </c>
      <c r="C104" s="1" t="s">
        <v>193</v>
      </c>
    </row>
    <row r="105" spans="1:3" x14ac:dyDescent="0.3">
      <c r="A105" t="s">
        <v>163</v>
      </c>
      <c r="B105">
        <v>1</v>
      </c>
      <c r="C105" s="1" t="s">
        <v>7990</v>
      </c>
    </row>
    <row r="106" spans="1:3" x14ac:dyDescent="0.3">
      <c r="A106" t="s">
        <v>149</v>
      </c>
      <c r="B106">
        <v>1</v>
      </c>
      <c r="C106" s="1" t="s">
        <v>7987</v>
      </c>
    </row>
    <row r="107" spans="1:3" x14ac:dyDescent="0.3">
      <c r="A107" t="s">
        <v>2477</v>
      </c>
      <c r="B107">
        <v>8.8604462042067524</v>
      </c>
      <c r="C107" s="1" t="s">
        <v>193</v>
      </c>
    </row>
    <row r="108" spans="1:3" x14ac:dyDescent="0.3">
      <c r="A108" t="s">
        <v>707</v>
      </c>
      <c r="B108">
        <v>8.6430528892319369</v>
      </c>
      <c r="C108" s="1" t="s">
        <v>193</v>
      </c>
    </row>
    <row r="109" spans="1:3" x14ac:dyDescent="0.3">
      <c r="A109" t="s">
        <v>201</v>
      </c>
      <c r="B109">
        <v>8.5620775269426623</v>
      </c>
      <c r="C109" s="1" t="s">
        <v>193</v>
      </c>
    </row>
    <row r="110" spans="1:3" x14ac:dyDescent="0.3">
      <c r="A110" t="s">
        <v>660</v>
      </c>
      <c r="B110">
        <v>8.3171452937118087</v>
      </c>
      <c r="C110" s="1" t="s">
        <v>193</v>
      </c>
    </row>
    <row r="111" spans="1:3" x14ac:dyDescent="0.3">
      <c r="A111" t="s">
        <v>67</v>
      </c>
      <c r="B111">
        <v>5</v>
      </c>
      <c r="C111" s="1" t="s">
        <v>7988</v>
      </c>
    </row>
    <row r="112" spans="1:3" x14ac:dyDescent="0.3">
      <c r="A112" t="s">
        <v>2490</v>
      </c>
      <c r="B112">
        <v>7.7023526219164298</v>
      </c>
      <c r="C112" s="1" t="s">
        <v>193</v>
      </c>
    </row>
    <row r="113" spans="1:3" x14ac:dyDescent="0.3">
      <c r="A113" t="s">
        <v>112</v>
      </c>
      <c r="B113">
        <v>1</v>
      </c>
      <c r="C113" s="1" t="s">
        <v>7993</v>
      </c>
    </row>
    <row r="114" spans="1:3" x14ac:dyDescent="0.3">
      <c r="A114" t="s">
        <v>190</v>
      </c>
      <c r="B114">
        <v>1</v>
      </c>
      <c r="C114" s="1" t="s">
        <v>7992</v>
      </c>
    </row>
    <row r="115" spans="1:3" x14ac:dyDescent="0.3">
      <c r="A115" t="s">
        <v>165</v>
      </c>
      <c r="B115">
        <v>1</v>
      </c>
      <c r="C115" s="1" t="s">
        <v>7986</v>
      </c>
    </row>
    <row r="116" spans="1:3" x14ac:dyDescent="0.3">
      <c r="A116" t="s">
        <v>95</v>
      </c>
      <c r="B116">
        <v>6.6339884951358448</v>
      </c>
      <c r="C116" s="1" t="s">
        <v>193</v>
      </c>
    </row>
    <row r="117" spans="1:3" x14ac:dyDescent="0.3">
      <c r="A117" t="s">
        <v>50</v>
      </c>
      <c r="B117">
        <v>32</v>
      </c>
      <c r="C117" s="1" t="s">
        <v>7989</v>
      </c>
    </row>
    <row r="118" spans="1:3" x14ac:dyDescent="0.3">
      <c r="A118" t="s">
        <v>640</v>
      </c>
      <c r="B118">
        <v>6.5967835989488837</v>
      </c>
      <c r="C118" s="1" t="s">
        <v>193</v>
      </c>
    </row>
    <row r="119" spans="1:3" x14ac:dyDescent="0.3">
      <c r="A119" t="s">
        <v>185</v>
      </c>
      <c r="B119">
        <v>6.5595787027619146</v>
      </c>
      <c r="C119" s="1" t="s">
        <v>193</v>
      </c>
    </row>
    <row r="120" spans="1:3" x14ac:dyDescent="0.3">
      <c r="A120" t="s">
        <v>700</v>
      </c>
      <c r="B120">
        <v>6.3268657246512934</v>
      </c>
      <c r="C120" s="1" t="s">
        <v>193</v>
      </c>
    </row>
    <row r="121" spans="1:3" x14ac:dyDescent="0.3">
      <c r="A121" t="s">
        <v>2501</v>
      </c>
      <c r="B121">
        <v>8</v>
      </c>
      <c r="C121" s="1" t="s">
        <v>7991</v>
      </c>
    </row>
    <row r="122" spans="1:3" x14ac:dyDescent="0.3">
      <c r="A122" t="s">
        <v>170</v>
      </c>
      <c r="B122">
        <v>6.0481937571332436</v>
      </c>
      <c r="C122" s="1" t="s">
        <v>193</v>
      </c>
    </row>
    <row r="123" spans="1:3" x14ac:dyDescent="0.3">
      <c r="A123" t="s">
        <v>78</v>
      </c>
      <c r="B123">
        <v>1</v>
      </c>
      <c r="C123" s="1" t="s">
        <v>7984</v>
      </c>
    </row>
    <row r="124" spans="1:3" x14ac:dyDescent="0.3">
      <c r="A124" t="s">
        <v>164</v>
      </c>
      <c r="B124">
        <v>5.8019848853077427</v>
      </c>
      <c r="C124" s="1" t="s">
        <v>193</v>
      </c>
    </row>
    <row r="125" spans="1:3" x14ac:dyDescent="0.3">
      <c r="A125" t="s">
        <v>152</v>
      </c>
      <c r="B125">
        <v>1</v>
      </c>
      <c r="C125" s="1" t="s">
        <v>7983</v>
      </c>
    </row>
    <row r="126" spans="1:3" x14ac:dyDescent="0.3">
      <c r="A126" t="s">
        <v>133</v>
      </c>
      <c r="B126">
        <v>1</v>
      </c>
      <c r="C126" s="1" t="s">
        <v>7989</v>
      </c>
    </row>
    <row r="127" spans="1:3" x14ac:dyDescent="0.3">
      <c r="A127" t="s">
        <v>2509</v>
      </c>
      <c r="B127">
        <v>6</v>
      </c>
      <c r="C127" s="1" t="s">
        <v>7993</v>
      </c>
    </row>
    <row r="128" spans="1:3" x14ac:dyDescent="0.3">
      <c r="A128" t="s">
        <v>2513</v>
      </c>
      <c r="B128">
        <v>4.7686371314090081</v>
      </c>
      <c r="C128" s="1" t="s">
        <v>193</v>
      </c>
    </row>
    <row r="129" spans="1:3" x14ac:dyDescent="0.3">
      <c r="A129" t="s">
        <v>153</v>
      </c>
      <c r="B129">
        <v>11</v>
      </c>
      <c r="C129" s="1" t="s">
        <v>7991</v>
      </c>
    </row>
    <row r="130" spans="1:3" x14ac:dyDescent="0.3">
      <c r="A130" t="s">
        <v>145</v>
      </c>
      <c r="B130">
        <v>4.5877192048527871</v>
      </c>
      <c r="C130" s="1" t="s">
        <v>193</v>
      </c>
    </row>
    <row r="131" spans="1:3" x14ac:dyDescent="0.3">
      <c r="A131" t="s">
        <v>97</v>
      </c>
      <c r="B131">
        <v>2</v>
      </c>
      <c r="C131" s="1" t="s">
        <v>7986</v>
      </c>
    </row>
    <row r="132" spans="1:3" x14ac:dyDescent="0.3">
      <c r="A132" t="s">
        <v>171</v>
      </c>
      <c r="B132">
        <v>6</v>
      </c>
      <c r="C132" s="1" t="s">
        <v>7991</v>
      </c>
    </row>
    <row r="133" spans="1:3" x14ac:dyDescent="0.3">
      <c r="A133" t="s">
        <v>2349</v>
      </c>
      <c r="B133">
        <v>1</v>
      </c>
      <c r="C133" s="1" t="s">
        <v>7993</v>
      </c>
    </row>
    <row r="134" spans="1:3" x14ac:dyDescent="0.3">
      <c r="A134" t="s">
        <v>188</v>
      </c>
      <c r="B134">
        <v>3</v>
      </c>
      <c r="C134" s="1" t="s">
        <v>7988</v>
      </c>
    </row>
    <row r="135" spans="1:3" x14ac:dyDescent="0.3">
      <c r="A135" t="s">
        <v>137</v>
      </c>
      <c r="B135">
        <v>4.027457238743203</v>
      </c>
      <c r="C135" s="1" t="s">
        <v>193</v>
      </c>
    </row>
    <row r="136" spans="1:3" x14ac:dyDescent="0.3">
      <c r="A136" t="s">
        <v>183</v>
      </c>
      <c r="B136">
        <v>3.945022860917184</v>
      </c>
      <c r="C136" s="1" t="s">
        <v>193</v>
      </c>
    </row>
    <row r="137" spans="1:3" x14ac:dyDescent="0.3">
      <c r="A137" t="s">
        <v>711</v>
      </c>
      <c r="B137">
        <v>3.841432757808382</v>
      </c>
      <c r="C137" s="1" t="s">
        <v>193</v>
      </c>
    </row>
    <row r="138" spans="1:3" x14ac:dyDescent="0.3">
      <c r="A138" t="s">
        <v>657</v>
      </c>
      <c r="B138">
        <v>3.7183283218956276</v>
      </c>
      <c r="C138" s="1" t="s">
        <v>193</v>
      </c>
    </row>
    <row r="139" spans="1:3" x14ac:dyDescent="0.3">
      <c r="A139" t="s">
        <v>2521</v>
      </c>
      <c r="B139">
        <v>3.6406357445640261</v>
      </c>
      <c r="C139" s="1" t="s">
        <v>193</v>
      </c>
    </row>
    <row r="140" spans="1:3" x14ac:dyDescent="0.3">
      <c r="A140" t="s">
        <v>150</v>
      </c>
      <c r="B140">
        <v>3.6043427330875257</v>
      </c>
      <c r="C140" s="1" t="s">
        <v>193</v>
      </c>
    </row>
    <row r="141" spans="1:3" x14ac:dyDescent="0.3">
      <c r="A141" t="s">
        <v>98</v>
      </c>
      <c r="B141">
        <v>1</v>
      </c>
      <c r="C141" s="1" t="s">
        <v>7990</v>
      </c>
    </row>
    <row r="142" spans="1:3" x14ac:dyDescent="0.3">
      <c r="A142" t="s">
        <v>192</v>
      </c>
      <c r="B142">
        <v>1</v>
      </c>
      <c r="C142" s="1" t="s">
        <v>7984</v>
      </c>
    </row>
    <row r="143" spans="1:3" x14ac:dyDescent="0.3">
      <c r="A143" t="s">
        <v>157</v>
      </c>
      <c r="B143">
        <v>2.9532570498156439</v>
      </c>
      <c r="C143" s="1" t="s">
        <v>193</v>
      </c>
    </row>
    <row r="144" spans="1:3" x14ac:dyDescent="0.3">
      <c r="A144" t="s">
        <v>167</v>
      </c>
      <c r="B144">
        <v>1</v>
      </c>
      <c r="C144" s="1" t="s">
        <v>7990</v>
      </c>
    </row>
    <row r="145" spans="1:3" x14ac:dyDescent="0.3">
      <c r="A145" t="s">
        <v>2352</v>
      </c>
      <c r="B145">
        <v>2.7632202761547768</v>
      </c>
      <c r="C145" s="1" t="s">
        <v>193</v>
      </c>
    </row>
    <row r="146" spans="1:3" x14ac:dyDescent="0.3">
      <c r="A146" t="s">
        <v>633</v>
      </c>
      <c r="B146">
        <v>2.7274743955045535</v>
      </c>
      <c r="C146" s="1" t="s">
        <v>193</v>
      </c>
    </row>
    <row r="147" spans="1:3" x14ac:dyDescent="0.3">
      <c r="A147" t="s">
        <v>200</v>
      </c>
      <c r="B147">
        <v>2.6851629449389884</v>
      </c>
      <c r="C147" s="1" t="s">
        <v>193</v>
      </c>
    </row>
    <row r="148" spans="1:3" x14ac:dyDescent="0.3">
      <c r="A148" t="s">
        <v>119</v>
      </c>
      <c r="B148">
        <v>2.655982634204114</v>
      </c>
      <c r="C148" s="1" t="s">
        <v>193</v>
      </c>
    </row>
    <row r="149" spans="1:3" x14ac:dyDescent="0.3">
      <c r="A149" t="s">
        <v>2351</v>
      </c>
      <c r="B149">
        <v>1</v>
      </c>
      <c r="C149" s="1" t="s">
        <v>7985</v>
      </c>
    </row>
    <row r="150" spans="1:3" x14ac:dyDescent="0.3">
      <c r="A150" t="s">
        <v>121</v>
      </c>
      <c r="B150">
        <v>2.2766385946507492</v>
      </c>
      <c r="C150" s="1" t="s">
        <v>193</v>
      </c>
    </row>
    <row r="151" spans="1:3" x14ac:dyDescent="0.3">
      <c r="A151" t="s">
        <v>627</v>
      </c>
      <c r="B151">
        <v>1</v>
      </c>
      <c r="C151" s="1" t="s">
        <v>7987</v>
      </c>
    </row>
    <row r="152" spans="1:3" x14ac:dyDescent="0.3">
      <c r="A152" t="s">
        <v>631</v>
      </c>
      <c r="B152">
        <v>1</v>
      </c>
      <c r="C152" s="1" t="s">
        <v>7992</v>
      </c>
    </row>
    <row r="153" spans="1:3" x14ac:dyDescent="0.3">
      <c r="A153" t="s">
        <v>2538</v>
      </c>
      <c r="B153">
        <v>1.3446924205557003</v>
      </c>
      <c r="C153" s="1" t="s">
        <v>193</v>
      </c>
    </row>
    <row r="154" spans="1:3" x14ac:dyDescent="0.3">
      <c r="A154" t="s">
        <v>2544</v>
      </c>
      <c r="B154">
        <v>2</v>
      </c>
      <c r="C154" s="1" t="s">
        <v>7985</v>
      </c>
    </row>
    <row r="155" spans="1:3" x14ac:dyDescent="0.3">
      <c r="A155" t="s">
        <v>151</v>
      </c>
      <c r="B155">
        <v>1</v>
      </c>
      <c r="C155" s="1" t="s">
        <v>7989</v>
      </c>
    </row>
    <row r="156" spans="1:3" x14ac:dyDescent="0.3">
      <c r="A156" t="s">
        <v>637</v>
      </c>
      <c r="B156">
        <v>1.0667499608060249</v>
      </c>
      <c r="C156" s="1" t="s">
        <v>193</v>
      </c>
    </row>
    <row r="157" spans="1:3" x14ac:dyDescent="0.3">
      <c r="A157" t="s">
        <v>714</v>
      </c>
      <c r="B157">
        <v>1</v>
      </c>
      <c r="C157" s="1" t="s">
        <v>193</v>
      </c>
    </row>
    <row r="158" spans="1:3" x14ac:dyDescent="0.3">
      <c r="A158" t="s">
        <v>143</v>
      </c>
      <c r="B158">
        <v>0.92652637781169622</v>
      </c>
      <c r="C158" s="1" t="s">
        <v>193</v>
      </c>
    </row>
    <row r="159" spans="1:3" x14ac:dyDescent="0.3">
      <c r="A159" t="s">
        <v>191</v>
      </c>
      <c r="B159">
        <v>0.84802031574747838</v>
      </c>
      <c r="C159" s="1" t="s">
        <v>193</v>
      </c>
    </row>
    <row r="160" spans="1:3" x14ac:dyDescent="0.3">
      <c r="A160" t="s">
        <v>2353</v>
      </c>
      <c r="B160">
        <v>0.66416851228085405</v>
      </c>
      <c r="C160" s="1" t="s">
        <v>193</v>
      </c>
    </row>
    <row r="161" spans="1:3" x14ac:dyDescent="0.3">
      <c r="A161" t="s">
        <v>672</v>
      </c>
      <c r="B161">
        <v>0.5903593941008195</v>
      </c>
      <c r="C161" s="1" t="s">
        <v>193</v>
      </c>
    </row>
    <row r="162" spans="1:3" x14ac:dyDescent="0.3">
      <c r="A162" t="s">
        <v>2546</v>
      </c>
      <c r="B162">
        <v>0.18071878820163345</v>
      </c>
      <c r="C162" s="1" t="s">
        <v>193</v>
      </c>
    </row>
    <row r="163" spans="1:3" x14ac:dyDescent="0.3">
      <c r="A163" t="s">
        <v>159</v>
      </c>
      <c r="B163">
        <v>6</v>
      </c>
      <c r="C163" s="1" t="s">
        <v>7988</v>
      </c>
    </row>
    <row r="164" spans="1:3" x14ac:dyDescent="0.3">
      <c r="A164" t="s">
        <v>187</v>
      </c>
      <c r="B164">
        <v>0.11194210989751396</v>
      </c>
      <c r="C164" s="1" t="s">
        <v>193</v>
      </c>
    </row>
    <row r="165" spans="1:3" x14ac:dyDescent="0.3">
      <c r="A165" t="s">
        <v>641</v>
      </c>
      <c r="B165">
        <v>-0.25106455315155873</v>
      </c>
      <c r="C165" s="1" t="s">
        <v>193</v>
      </c>
    </row>
    <row r="166" spans="1:3" x14ac:dyDescent="0.3">
      <c r="A166" t="s">
        <v>142</v>
      </c>
      <c r="B166">
        <v>1</v>
      </c>
      <c r="C166" s="1" t="s">
        <v>7992</v>
      </c>
    </row>
    <row r="167" spans="1:3" x14ac:dyDescent="0.3">
      <c r="A167" t="s">
        <v>2548</v>
      </c>
      <c r="B167">
        <v>-0.78249020404779102</v>
      </c>
      <c r="C167" s="1" t="s">
        <v>193</v>
      </c>
    </row>
    <row r="168" spans="1:3" x14ac:dyDescent="0.3">
      <c r="A168" t="s">
        <v>2355</v>
      </c>
      <c r="B168">
        <v>-0.88984892140056937</v>
      </c>
      <c r="C168" s="1" t="s">
        <v>193</v>
      </c>
    </row>
    <row r="169" spans="1:3" x14ac:dyDescent="0.3">
      <c r="A169" t="s">
        <v>2346</v>
      </c>
      <c r="B169">
        <v>-1.0049240465630751</v>
      </c>
      <c r="C169" s="1" t="s">
        <v>193</v>
      </c>
    </row>
    <row r="170" spans="1:3" x14ac:dyDescent="0.3">
      <c r="A170" t="s">
        <v>2533</v>
      </c>
      <c r="B170">
        <v>-1.06430683709883</v>
      </c>
      <c r="C170" s="1" t="s">
        <v>193</v>
      </c>
    </row>
    <row r="171" spans="1:3" x14ac:dyDescent="0.3">
      <c r="A171" t="s">
        <v>688</v>
      </c>
      <c r="B171">
        <v>-1.0844365966024752</v>
      </c>
      <c r="C171" s="1" t="s">
        <v>193</v>
      </c>
    </row>
    <row r="172" spans="1:3" x14ac:dyDescent="0.3">
      <c r="A172" t="s">
        <v>628</v>
      </c>
      <c r="B172">
        <v>1</v>
      </c>
      <c r="C172" s="1" t="s">
        <v>7989</v>
      </c>
    </row>
    <row r="173" spans="1:3" x14ac:dyDescent="0.3">
      <c r="A173" t="s">
        <v>186</v>
      </c>
      <c r="B173">
        <v>-3.281264350433637</v>
      </c>
      <c r="C173" s="1" t="s">
        <v>193</v>
      </c>
    </row>
    <row r="174" spans="1:3" x14ac:dyDescent="0.3">
      <c r="A174" t="s">
        <v>88</v>
      </c>
      <c r="B174">
        <v>1</v>
      </c>
      <c r="C174" s="1" t="s">
        <v>7984</v>
      </c>
    </row>
    <row r="175" spans="1:3" x14ac:dyDescent="0.3">
      <c r="A175" t="s">
        <v>64</v>
      </c>
      <c r="B175">
        <v>-5.315208800281134</v>
      </c>
      <c r="C175" s="1" t="s">
        <v>193</v>
      </c>
    </row>
    <row r="176" spans="1:3" x14ac:dyDescent="0.3">
      <c r="A176" t="s">
        <v>87</v>
      </c>
      <c r="B176">
        <v>1</v>
      </c>
      <c r="C176" s="1" t="s">
        <v>7985</v>
      </c>
    </row>
    <row r="177" spans="1:3" x14ac:dyDescent="0.3">
      <c r="A177" t="s">
        <v>15</v>
      </c>
      <c r="B177">
        <v>-6.3383038270539096</v>
      </c>
      <c r="C177" s="1" t="s">
        <v>193</v>
      </c>
    </row>
    <row r="178" spans="1:3" x14ac:dyDescent="0.3">
      <c r="A178" t="s">
        <v>106</v>
      </c>
      <c r="B178">
        <v>-8.7657850751976767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7056</v>
      </c>
      <c r="B189">
        <v>1</v>
      </c>
      <c r="C189" s="1" t="s">
        <v>193</v>
      </c>
    </row>
    <row r="190" spans="1:3" x14ac:dyDescent="0.3">
      <c r="A190" t="s">
        <v>7057</v>
      </c>
      <c r="B190">
        <v>1</v>
      </c>
      <c r="C190" s="1" t="s">
        <v>193</v>
      </c>
    </row>
    <row r="191" spans="1:3" x14ac:dyDescent="0.3">
      <c r="A191" t="s">
        <v>7058</v>
      </c>
      <c r="B191">
        <v>1</v>
      </c>
      <c r="C191" s="1" t="s">
        <v>193</v>
      </c>
    </row>
    <row r="192" spans="1:3" x14ac:dyDescent="0.3">
      <c r="A192" t="s">
        <v>7059</v>
      </c>
      <c r="B192">
        <v>1</v>
      </c>
      <c r="C192" s="1" t="s">
        <v>193</v>
      </c>
    </row>
    <row r="193" spans="1:3" x14ac:dyDescent="0.3">
      <c r="A193" t="s">
        <v>7060</v>
      </c>
      <c r="B193">
        <v>1</v>
      </c>
      <c r="C193" s="1" t="s">
        <v>193</v>
      </c>
    </row>
    <row r="194" spans="1:3" x14ac:dyDescent="0.3">
      <c r="A194" t="s">
        <v>7061</v>
      </c>
      <c r="B194">
        <v>1</v>
      </c>
      <c r="C194" s="1" t="s">
        <v>193</v>
      </c>
    </row>
    <row r="195" spans="1:3" x14ac:dyDescent="0.3">
      <c r="A195" t="s">
        <v>7062</v>
      </c>
      <c r="B195">
        <v>1</v>
      </c>
      <c r="C195" s="1" t="s">
        <v>193</v>
      </c>
    </row>
    <row r="196" spans="1:3" x14ac:dyDescent="0.3">
      <c r="A196" t="s">
        <v>7063</v>
      </c>
      <c r="B196">
        <v>1</v>
      </c>
      <c r="C196" s="1" t="s">
        <v>193</v>
      </c>
    </row>
    <row r="197" spans="1:3" x14ac:dyDescent="0.3">
      <c r="A197" t="s">
        <v>7064</v>
      </c>
      <c r="B197">
        <v>1</v>
      </c>
      <c r="C197" s="1" t="s">
        <v>193</v>
      </c>
    </row>
    <row r="198" spans="1:3" x14ac:dyDescent="0.3">
      <c r="A198" t="s">
        <v>7065</v>
      </c>
      <c r="B198">
        <v>1</v>
      </c>
      <c r="C198" s="1" t="s">
        <v>193</v>
      </c>
    </row>
    <row r="199" spans="1:3" x14ac:dyDescent="0.3">
      <c r="A199" t="s">
        <v>7066</v>
      </c>
      <c r="B199">
        <v>1</v>
      </c>
      <c r="C199" s="1" t="s">
        <v>193</v>
      </c>
    </row>
    <row r="200" spans="1:3" x14ac:dyDescent="0.3">
      <c r="A200" t="s">
        <v>7067</v>
      </c>
      <c r="B200">
        <v>1</v>
      </c>
      <c r="C200" s="1" t="s">
        <v>193</v>
      </c>
    </row>
    <row r="201" spans="1:3" x14ac:dyDescent="0.3">
      <c r="A201" t="s">
        <v>7068</v>
      </c>
      <c r="B201">
        <v>1</v>
      </c>
      <c r="C201" s="1" t="s">
        <v>193</v>
      </c>
    </row>
    <row r="202" spans="1:3" x14ac:dyDescent="0.3">
      <c r="A202" t="s">
        <v>7069</v>
      </c>
      <c r="B202">
        <v>1</v>
      </c>
      <c r="C202" s="1" t="s">
        <v>193</v>
      </c>
    </row>
    <row r="203" spans="1:3" x14ac:dyDescent="0.3">
      <c r="A203" t="s">
        <v>7070</v>
      </c>
      <c r="B203">
        <v>1</v>
      </c>
      <c r="C203" s="1" t="s">
        <v>193</v>
      </c>
    </row>
    <row r="204" spans="1:3" x14ac:dyDescent="0.3">
      <c r="A204" t="s">
        <v>7071</v>
      </c>
      <c r="B204">
        <v>1</v>
      </c>
      <c r="C204" s="1" t="s">
        <v>193</v>
      </c>
    </row>
    <row r="205" spans="1:3" x14ac:dyDescent="0.3">
      <c r="A205" t="s">
        <v>7072</v>
      </c>
      <c r="B205">
        <v>1</v>
      </c>
      <c r="C205" s="1" t="s">
        <v>193</v>
      </c>
    </row>
    <row r="206" spans="1:3" x14ac:dyDescent="0.3">
      <c r="A206" t="s">
        <v>7073</v>
      </c>
      <c r="B206">
        <v>1</v>
      </c>
      <c r="C206" s="1" t="s">
        <v>193</v>
      </c>
    </row>
    <row r="207" spans="1:3" x14ac:dyDescent="0.3">
      <c r="A207" t="s">
        <v>7074</v>
      </c>
      <c r="B207">
        <v>1</v>
      </c>
      <c r="C207" s="1" t="s">
        <v>193</v>
      </c>
    </row>
    <row r="208" spans="1:3" x14ac:dyDescent="0.3">
      <c r="A208" t="s">
        <v>7075</v>
      </c>
      <c r="B208">
        <v>1</v>
      </c>
      <c r="C208" s="1" t="s">
        <v>193</v>
      </c>
    </row>
    <row r="209" spans="1:3" x14ac:dyDescent="0.3">
      <c r="A209" t="s">
        <v>7076</v>
      </c>
      <c r="B209">
        <v>1</v>
      </c>
      <c r="C209" s="1" t="s">
        <v>193</v>
      </c>
    </row>
    <row r="210" spans="1:3" x14ac:dyDescent="0.3">
      <c r="A210" t="s">
        <v>7077</v>
      </c>
      <c r="B210">
        <v>1</v>
      </c>
      <c r="C210" s="1" t="s">
        <v>193</v>
      </c>
    </row>
    <row r="211" spans="1:3" x14ac:dyDescent="0.3">
      <c r="A211" t="s">
        <v>7078</v>
      </c>
      <c r="B211">
        <v>1</v>
      </c>
      <c r="C211" s="1" t="s">
        <v>193</v>
      </c>
    </row>
    <row r="212" spans="1:3" x14ac:dyDescent="0.3">
      <c r="A212" t="s">
        <v>7079</v>
      </c>
      <c r="B212">
        <v>1</v>
      </c>
      <c r="C212" s="1" t="s">
        <v>193</v>
      </c>
    </row>
    <row r="213" spans="1:3" x14ac:dyDescent="0.3">
      <c r="A213" t="s">
        <v>7080</v>
      </c>
      <c r="B213">
        <v>1</v>
      </c>
      <c r="C213" s="1" t="s">
        <v>193</v>
      </c>
    </row>
    <row r="214" spans="1:3" x14ac:dyDescent="0.3">
      <c r="A214" t="s">
        <v>7081</v>
      </c>
      <c r="B214">
        <v>1</v>
      </c>
      <c r="C214" s="1" t="s">
        <v>193</v>
      </c>
    </row>
    <row r="215" spans="1:3" x14ac:dyDescent="0.3">
      <c r="A215" t="s">
        <v>7082</v>
      </c>
      <c r="B215">
        <v>1</v>
      </c>
      <c r="C215" s="1" t="s">
        <v>193</v>
      </c>
    </row>
    <row r="216" spans="1:3" x14ac:dyDescent="0.3">
      <c r="A216" t="s">
        <v>7083</v>
      </c>
      <c r="B216">
        <v>1</v>
      </c>
      <c r="C216" s="1" t="s">
        <v>193</v>
      </c>
    </row>
    <row r="217" spans="1:3" x14ac:dyDescent="0.3">
      <c r="A217" t="s">
        <v>7084</v>
      </c>
      <c r="B217">
        <v>1</v>
      </c>
      <c r="C217" s="1" t="s">
        <v>193</v>
      </c>
    </row>
    <row r="218" spans="1:3" x14ac:dyDescent="0.3">
      <c r="A218" t="s">
        <v>7085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 A88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D2:D13 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trueraw</vt:lpstr>
      <vt:lpstr>injury_attenuated</vt:lpstr>
      <vt:lpstr>raw</vt:lpstr>
      <vt:lpstr>Traw</vt:lpstr>
      <vt:lpstr>sorted</vt:lpstr>
      <vt:lpstr>Tsorted</vt:lpstr>
      <vt:lpstr>tzorp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2021-10-01T21:05:18Z</dcterms:modified>
</cp:coreProperties>
</file>